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45" yWindow="-15" windowWidth="12405" windowHeight="12240"/>
  </bookViews>
  <sheets>
    <sheet name="Krycí list" sheetId="1" r:id="rId1"/>
    <sheet name="Rekapitulace" sheetId="2" r:id="rId2"/>
    <sheet name="Položky" sheetId="3" r:id="rId3"/>
    <sheet name="Návod k vyplnění" sheetId="4" r:id="rId4"/>
  </sheets>
  <definedNames>
    <definedName name="_xlnm._FilterDatabase" localSheetId="2" hidden="1">Položky!$F$1:$F$436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Položky!$A$1:$G$363</definedName>
    <definedName name="_xlnm.Print_Area" localSheetId="1">Rekapitulace!$A$1:$I$21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128" i="3" l="1"/>
  <c r="G304" i="3"/>
  <c r="BE362" i="3" l="1"/>
  <c r="BD362" i="3"/>
  <c r="BC362" i="3"/>
  <c r="BB362" i="3"/>
  <c r="G362" i="3"/>
  <c r="BA362" i="3" s="1"/>
  <c r="BE361" i="3"/>
  <c r="BD361" i="3"/>
  <c r="BC361" i="3"/>
  <c r="BB361" i="3"/>
  <c r="G361" i="3"/>
  <c r="BA361" i="3" s="1"/>
  <c r="BE360" i="3"/>
  <c r="BD360" i="3"/>
  <c r="BC360" i="3"/>
  <c r="BB360" i="3"/>
  <c r="G360" i="3"/>
  <c r="BA360" i="3" s="1"/>
  <c r="BE359" i="3"/>
  <c r="BD359" i="3"/>
  <c r="BC359" i="3"/>
  <c r="BB359" i="3"/>
  <c r="G359" i="3"/>
  <c r="BA359" i="3" s="1"/>
  <c r="BE358" i="3"/>
  <c r="BD358" i="3"/>
  <c r="BC358" i="3"/>
  <c r="BB358" i="3"/>
  <c r="G358" i="3"/>
  <c r="BA358" i="3" s="1"/>
  <c r="B19" i="2"/>
  <c r="A19" i="2"/>
  <c r="C363" i="3"/>
  <c r="BD355" i="3"/>
  <c r="BC355" i="3"/>
  <c r="BB355" i="3"/>
  <c r="BA355" i="3"/>
  <c r="G355" i="3"/>
  <c r="BE355" i="3" s="1"/>
  <c r="BE354" i="3"/>
  <c r="BD354" i="3"/>
  <c r="BC354" i="3"/>
  <c r="BA354" i="3"/>
  <c r="BE353" i="3"/>
  <c r="BD353" i="3"/>
  <c r="BC353" i="3"/>
  <c r="BA353" i="3"/>
  <c r="G353" i="3"/>
  <c r="BB353" i="3" s="1"/>
  <c r="BE352" i="3"/>
  <c r="BD352" i="3"/>
  <c r="BC352" i="3"/>
  <c r="BA352" i="3"/>
  <c r="G352" i="3"/>
  <c r="BB352" i="3" s="1"/>
  <c r="BE351" i="3"/>
  <c r="BD351" i="3"/>
  <c r="BC351" i="3"/>
  <c r="BA351" i="3"/>
  <c r="G351" i="3"/>
  <c r="G354" i="3" s="1"/>
  <c r="BB354" i="3" s="1"/>
  <c r="BE350" i="3"/>
  <c r="BD350" i="3"/>
  <c r="BC350" i="3"/>
  <c r="BA350" i="3"/>
  <c r="G350" i="3"/>
  <c r="BB350" i="3" s="1"/>
  <c r="BE348" i="3"/>
  <c r="BD348" i="3"/>
  <c r="BC348" i="3"/>
  <c r="BA348" i="3"/>
  <c r="G348" i="3"/>
  <c r="BB348" i="3" s="1"/>
  <c r="BE347" i="3"/>
  <c r="BD347" i="3"/>
  <c r="BC347" i="3"/>
  <c r="BB347" i="3"/>
  <c r="BA347" i="3"/>
  <c r="G347" i="3"/>
  <c r="BE345" i="3"/>
  <c r="BD345" i="3"/>
  <c r="BC345" i="3"/>
  <c r="BA345" i="3"/>
  <c r="G345" i="3"/>
  <c r="BB345" i="3" s="1"/>
  <c r="BE342" i="3"/>
  <c r="BD342" i="3"/>
  <c r="BC342" i="3"/>
  <c r="BA342" i="3"/>
  <c r="G342" i="3"/>
  <c r="BB342" i="3" s="1"/>
  <c r="BE339" i="3"/>
  <c r="BD339" i="3"/>
  <c r="BC339" i="3"/>
  <c r="BA339" i="3"/>
  <c r="G339" i="3"/>
  <c r="BB339" i="3" s="1"/>
  <c r="BE338" i="3"/>
  <c r="BD338" i="3"/>
  <c r="BC338" i="3"/>
  <c r="BA338" i="3"/>
  <c r="G338" i="3"/>
  <c r="BB338" i="3" s="1"/>
  <c r="BE337" i="3"/>
  <c r="BD337" i="3"/>
  <c r="BC337" i="3"/>
  <c r="BA337" i="3"/>
  <c r="G337" i="3"/>
  <c r="BB337" i="3" s="1"/>
  <c r="BE336" i="3"/>
  <c r="BD336" i="3"/>
  <c r="BC336" i="3"/>
  <c r="BA336" i="3"/>
  <c r="G336" i="3"/>
  <c r="BB336" i="3" s="1"/>
  <c r="BE335" i="3"/>
  <c r="BD335" i="3"/>
  <c r="BC335" i="3"/>
  <c r="BA335" i="3"/>
  <c r="G335" i="3"/>
  <c r="BB335" i="3" s="1"/>
  <c r="BE334" i="3"/>
  <c r="BD334" i="3"/>
  <c r="BC334" i="3"/>
  <c r="BA334" i="3"/>
  <c r="G334" i="3"/>
  <c r="BB334" i="3" s="1"/>
  <c r="BE333" i="3"/>
  <c r="BD333" i="3"/>
  <c r="BC333" i="3"/>
  <c r="BA333" i="3"/>
  <c r="G333" i="3"/>
  <c r="BB333" i="3" s="1"/>
  <c r="BE332" i="3"/>
  <c r="BD332" i="3"/>
  <c r="BC332" i="3"/>
  <c r="BA332" i="3"/>
  <c r="G332" i="3"/>
  <c r="BB332" i="3" s="1"/>
  <c r="BE328" i="3"/>
  <c r="BD328" i="3"/>
  <c r="BC328" i="3"/>
  <c r="BA328" i="3"/>
  <c r="G328" i="3"/>
  <c r="BB328" i="3" s="1"/>
  <c r="BE327" i="3"/>
  <c r="BD327" i="3"/>
  <c r="BC327" i="3"/>
  <c r="BA327" i="3"/>
  <c r="G327" i="3"/>
  <c r="BB327" i="3" s="1"/>
  <c r="BE326" i="3"/>
  <c r="BD326" i="3"/>
  <c r="BC326" i="3"/>
  <c r="BA326" i="3"/>
  <c r="G326" i="3"/>
  <c r="BB326" i="3" s="1"/>
  <c r="BE325" i="3"/>
  <c r="BD325" i="3"/>
  <c r="BC325" i="3"/>
  <c r="BA325" i="3"/>
  <c r="G325" i="3"/>
  <c r="BB325" i="3" s="1"/>
  <c r="BE324" i="3"/>
  <c r="BD324" i="3"/>
  <c r="BC324" i="3"/>
  <c r="BA324" i="3"/>
  <c r="G324" i="3"/>
  <c r="BB324" i="3" s="1"/>
  <c r="BE323" i="3"/>
  <c r="BD323" i="3"/>
  <c r="BC323" i="3"/>
  <c r="BA323" i="3"/>
  <c r="G323" i="3"/>
  <c r="BB323" i="3" s="1"/>
  <c r="BE322" i="3"/>
  <c r="BD322" i="3"/>
  <c r="BC322" i="3"/>
  <c r="BA322" i="3"/>
  <c r="G322" i="3"/>
  <c r="BB322" i="3" s="1"/>
  <c r="BE321" i="3"/>
  <c r="BD321" i="3"/>
  <c r="BC321" i="3"/>
  <c r="BA321" i="3"/>
  <c r="G321" i="3"/>
  <c r="BB321" i="3" s="1"/>
  <c r="BE320" i="3"/>
  <c r="BD320" i="3"/>
  <c r="BC320" i="3"/>
  <c r="BA320" i="3"/>
  <c r="G320" i="3"/>
  <c r="BB320" i="3" s="1"/>
  <c r="BE319" i="3"/>
  <c r="BD319" i="3"/>
  <c r="BC319" i="3"/>
  <c r="BA319" i="3"/>
  <c r="G319" i="3"/>
  <c r="BB319" i="3" s="1"/>
  <c r="BE318" i="3"/>
  <c r="BD318" i="3"/>
  <c r="BC318" i="3"/>
  <c r="BA318" i="3"/>
  <c r="G318" i="3"/>
  <c r="BB318" i="3" s="1"/>
  <c r="BE317" i="3"/>
  <c r="BD317" i="3"/>
  <c r="BC317" i="3"/>
  <c r="BA317" i="3"/>
  <c r="G317" i="3"/>
  <c r="BB317" i="3" s="1"/>
  <c r="BE316" i="3"/>
  <c r="BD316" i="3"/>
  <c r="BC316" i="3"/>
  <c r="BA316" i="3"/>
  <c r="G316" i="3"/>
  <c r="BB316" i="3" s="1"/>
  <c r="BE315" i="3"/>
  <c r="BD315" i="3"/>
  <c r="BC315" i="3"/>
  <c r="BA315" i="3"/>
  <c r="G315" i="3"/>
  <c r="BB315" i="3" s="1"/>
  <c r="BE314" i="3"/>
  <c r="BD314" i="3"/>
  <c r="BC314" i="3"/>
  <c r="BA314" i="3"/>
  <c r="G314" i="3"/>
  <c r="BB314" i="3" s="1"/>
  <c r="BE313" i="3"/>
  <c r="BD313" i="3"/>
  <c r="BC313" i="3"/>
  <c r="BA313" i="3"/>
  <c r="G313" i="3"/>
  <c r="BB313" i="3" s="1"/>
  <c r="BE312" i="3"/>
  <c r="BD312" i="3"/>
  <c r="BC312" i="3"/>
  <c r="BA312" i="3"/>
  <c r="G312" i="3"/>
  <c r="BB312" i="3" s="1"/>
  <c r="BE311" i="3"/>
  <c r="BD311" i="3"/>
  <c r="BC311" i="3"/>
  <c r="BA311" i="3"/>
  <c r="G311" i="3"/>
  <c r="BB311" i="3" s="1"/>
  <c r="BE310" i="3"/>
  <c r="BD310" i="3"/>
  <c r="BC310" i="3"/>
  <c r="BB310" i="3"/>
  <c r="BA310" i="3"/>
  <c r="G310" i="3"/>
  <c r="BE309" i="3"/>
  <c r="BD309" i="3"/>
  <c r="BC309" i="3"/>
  <c r="BA309" i="3"/>
  <c r="G309" i="3"/>
  <c r="BB309" i="3" s="1"/>
  <c r="BE307" i="3"/>
  <c r="BD307" i="3"/>
  <c r="BC307" i="3"/>
  <c r="BA307" i="3"/>
  <c r="G307" i="3"/>
  <c r="BB307" i="3" s="1"/>
  <c r="BE306" i="3"/>
  <c r="BD306" i="3"/>
  <c r="BC306" i="3"/>
  <c r="BB306" i="3"/>
  <c r="BA306" i="3"/>
  <c r="G306" i="3"/>
  <c r="BE305" i="3"/>
  <c r="BD305" i="3"/>
  <c r="BC305" i="3"/>
  <c r="BA305" i="3"/>
  <c r="G305" i="3"/>
  <c r="BB305" i="3" s="1"/>
  <c r="BE304" i="3"/>
  <c r="BD304" i="3"/>
  <c r="BC304" i="3"/>
  <c r="BA304" i="3"/>
  <c r="BB304" i="3"/>
  <c r="BE303" i="3"/>
  <c r="BD303" i="3"/>
  <c r="BC303" i="3"/>
  <c r="BA303" i="3"/>
  <c r="G303" i="3"/>
  <c r="BB303" i="3" s="1"/>
  <c r="BE302" i="3"/>
  <c r="BD302" i="3"/>
  <c r="BC302" i="3"/>
  <c r="BA302" i="3"/>
  <c r="G302" i="3"/>
  <c r="BB302" i="3" s="1"/>
  <c r="BE301" i="3"/>
  <c r="BD301" i="3"/>
  <c r="BC301" i="3"/>
  <c r="BA301" i="3"/>
  <c r="G301" i="3"/>
  <c r="BB301" i="3" s="1"/>
  <c r="BE300" i="3"/>
  <c r="BD300" i="3"/>
  <c r="BC300" i="3"/>
  <c r="BA300" i="3"/>
  <c r="G300" i="3"/>
  <c r="BB300" i="3" s="1"/>
  <c r="BE299" i="3"/>
  <c r="BD299" i="3"/>
  <c r="BC299" i="3"/>
  <c r="BA299" i="3"/>
  <c r="G299" i="3"/>
  <c r="BB299" i="3" s="1"/>
  <c r="BE298" i="3"/>
  <c r="BD298" i="3"/>
  <c r="BC298" i="3"/>
  <c r="BA298" i="3"/>
  <c r="G298" i="3"/>
  <c r="BB298" i="3" s="1"/>
  <c r="BE295" i="3"/>
  <c r="BD295" i="3"/>
  <c r="BC295" i="3"/>
  <c r="BA295" i="3"/>
  <c r="G295" i="3"/>
  <c r="BB295" i="3" s="1"/>
  <c r="BE290" i="3"/>
  <c r="BD290" i="3"/>
  <c r="BC290" i="3"/>
  <c r="BA290" i="3"/>
  <c r="G290" i="3"/>
  <c r="BB290" i="3" s="1"/>
  <c r="BE289" i="3"/>
  <c r="BD289" i="3"/>
  <c r="BC289" i="3"/>
  <c r="BA289" i="3"/>
  <c r="G289" i="3"/>
  <c r="BB289" i="3" s="1"/>
  <c r="BE284" i="3"/>
  <c r="BD284" i="3"/>
  <c r="BC284" i="3"/>
  <c r="BA284" i="3"/>
  <c r="G284" i="3"/>
  <c r="BB284" i="3" s="1"/>
  <c r="BE283" i="3"/>
  <c r="BD283" i="3"/>
  <c r="BC283" i="3"/>
  <c r="BA283" i="3"/>
  <c r="G283" i="3"/>
  <c r="BB283" i="3" s="1"/>
  <c r="BE277" i="3"/>
  <c r="BD277" i="3"/>
  <c r="BC277" i="3"/>
  <c r="BA277" i="3"/>
  <c r="G277" i="3"/>
  <c r="BB277" i="3" s="1"/>
  <c r="BE276" i="3"/>
  <c r="BD276" i="3"/>
  <c r="BC276" i="3"/>
  <c r="BA276" i="3"/>
  <c r="G276" i="3"/>
  <c r="BB276" i="3" s="1"/>
  <c r="BE275" i="3"/>
  <c r="BD275" i="3"/>
  <c r="BC275" i="3"/>
  <c r="BA275" i="3"/>
  <c r="G275" i="3"/>
  <c r="BB275" i="3" s="1"/>
  <c r="BE274" i="3"/>
  <c r="BD274" i="3"/>
  <c r="BC274" i="3"/>
  <c r="BA274" i="3"/>
  <c r="G274" i="3"/>
  <c r="BB274" i="3" s="1"/>
  <c r="BE273" i="3"/>
  <c r="BD273" i="3"/>
  <c r="BC273" i="3"/>
  <c r="BA273" i="3"/>
  <c r="G273" i="3"/>
  <c r="BB273" i="3" s="1"/>
  <c r="BE272" i="3"/>
  <c r="BD272" i="3"/>
  <c r="BC272" i="3"/>
  <c r="BA272" i="3"/>
  <c r="G272" i="3"/>
  <c r="BB272" i="3" s="1"/>
  <c r="BE271" i="3"/>
  <c r="BD271" i="3"/>
  <c r="BC271" i="3"/>
  <c r="BA271" i="3"/>
  <c r="G271" i="3"/>
  <c r="BB271" i="3" s="1"/>
  <c r="BE270" i="3"/>
  <c r="BD270" i="3"/>
  <c r="BC270" i="3"/>
  <c r="BA270" i="3"/>
  <c r="G270" i="3"/>
  <c r="BB270" i="3" s="1"/>
  <c r="BE269" i="3"/>
  <c r="BD269" i="3"/>
  <c r="BC269" i="3"/>
  <c r="BA269" i="3"/>
  <c r="G269" i="3"/>
  <c r="BB269" i="3" s="1"/>
  <c r="BE268" i="3"/>
  <c r="BD268" i="3"/>
  <c r="BC268" i="3"/>
  <c r="BA268" i="3"/>
  <c r="G268" i="3"/>
  <c r="BB268" i="3" s="1"/>
  <c r="BE267" i="3"/>
  <c r="BD267" i="3"/>
  <c r="BC267" i="3"/>
  <c r="BA267" i="3"/>
  <c r="G267" i="3"/>
  <c r="BB267" i="3" s="1"/>
  <c r="BE266" i="3"/>
  <c r="BD266" i="3"/>
  <c r="BC266" i="3"/>
  <c r="BA266" i="3"/>
  <c r="G266" i="3"/>
  <c r="BB266" i="3" s="1"/>
  <c r="BE264" i="3"/>
  <c r="BD264" i="3"/>
  <c r="BC264" i="3"/>
  <c r="BA264" i="3"/>
  <c r="G264" i="3"/>
  <c r="BB264" i="3" s="1"/>
  <c r="BE263" i="3"/>
  <c r="BD263" i="3"/>
  <c r="BC263" i="3"/>
  <c r="BA263" i="3"/>
  <c r="G263" i="3"/>
  <c r="BB263" i="3" s="1"/>
  <c r="BE262" i="3"/>
  <c r="BD262" i="3"/>
  <c r="BC262" i="3"/>
  <c r="BA262" i="3"/>
  <c r="G262" i="3"/>
  <c r="BB262" i="3" s="1"/>
  <c r="BE261" i="3"/>
  <c r="BD261" i="3"/>
  <c r="BC261" i="3"/>
  <c r="BA261" i="3"/>
  <c r="G261" i="3"/>
  <c r="BB261" i="3" s="1"/>
  <c r="BE258" i="3"/>
  <c r="BD258" i="3"/>
  <c r="BC258" i="3"/>
  <c r="BA258" i="3"/>
  <c r="G258" i="3"/>
  <c r="BB258" i="3" s="1"/>
  <c r="BE257" i="3"/>
  <c r="BD257" i="3"/>
  <c r="BC257" i="3"/>
  <c r="BA257" i="3"/>
  <c r="G257" i="3"/>
  <c r="BE256" i="3"/>
  <c r="BD256" i="3"/>
  <c r="BC256" i="3"/>
  <c r="BA256" i="3"/>
  <c r="G256" i="3"/>
  <c r="BB256" i="3" s="1"/>
  <c r="B18" i="2"/>
  <c r="A18" i="2"/>
  <c r="C356" i="3"/>
  <c r="BE253" i="3"/>
  <c r="BD253" i="3"/>
  <c r="BC253" i="3"/>
  <c r="BA253" i="3"/>
  <c r="BE252" i="3"/>
  <c r="BD252" i="3"/>
  <c r="BC252" i="3"/>
  <c r="BA252" i="3"/>
  <c r="G252" i="3"/>
  <c r="BE251" i="3"/>
  <c r="BD251" i="3"/>
  <c r="BC251" i="3"/>
  <c r="BA251" i="3"/>
  <c r="G251" i="3"/>
  <c r="BB251" i="3" s="1"/>
  <c r="BE250" i="3"/>
  <c r="BD250" i="3"/>
  <c r="BC250" i="3"/>
  <c r="BA250" i="3"/>
  <c r="G250" i="3"/>
  <c r="BB250" i="3" s="1"/>
  <c r="BE249" i="3"/>
  <c r="BD249" i="3"/>
  <c r="BC249" i="3"/>
  <c r="BA249" i="3"/>
  <c r="G249" i="3"/>
  <c r="BB249" i="3" s="1"/>
  <c r="B17" i="2"/>
  <c r="A17" i="2"/>
  <c r="C254" i="3"/>
  <c r="BE246" i="3"/>
  <c r="BD246" i="3"/>
  <c r="BC246" i="3"/>
  <c r="BA246" i="3"/>
  <c r="BE245" i="3"/>
  <c r="BD245" i="3"/>
  <c r="BC245" i="3"/>
  <c r="BA245" i="3"/>
  <c r="G245" i="3"/>
  <c r="BB245" i="3" s="1"/>
  <c r="BE244" i="3"/>
  <c r="BD244" i="3"/>
  <c r="BC244" i="3"/>
  <c r="BA244" i="3"/>
  <c r="G244" i="3"/>
  <c r="BB244" i="3" s="1"/>
  <c r="BE243" i="3"/>
  <c r="BD243" i="3"/>
  <c r="BC243" i="3"/>
  <c r="BA243" i="3"/>
  <c r="G243" i="3"/>
  <c r="BB243" i="3" s="1"/>
  <c r="BE242" i="3"/>
  <c r="BD242" i="3"/>
  <c r="BC242" i="3"/>
  <c r="BA242" i="3"/>
  <c r="G242" i="3"/>
  <c r="BB242" i="3" s="1"/>
  <c r="BE241" i="3"/>
  <c r="BD241" i="3"/>
  <c r="BC241" i="3"/>
  <c r="BA241" i="3"/>
  <c r="G241" i="3"/>
  <c r="BB241" i="3" s="1"/>
  <c r="BE240" i="3"/>
  <c r="BD240" i="3"/>
  <c r="BC240" i="3"/>
  <c r="BA240" i="3"/>
  <c r="G240" i="3"/>
  <c r="BB240" i="3" s="1"/>
  <c r="BE239" i="3"/>
  <c r="BD239" i="3"/>
  <c r="BC239" i="3"/>
  <c r="BA239" i="3"/>
  <c r="G239" i="3"/>
  <c r="BB239" i="3" s="1"/>
  <c r="BE238" i="3"/>
  <c r="BD238" i="3"/>
  <c r="BC238" i="3"/>
  <c r="BA238" i="3"/>
  <c r="G238" i="3"/>
  <c r="BE237" i="3"/>
  <c r="BD237" i="3"/>
  <c r="BC237" i="3"/>
  <c r="BA237" i="3"/>
  <c r="G237" i="3"/>
  <c r="BB237" i="3" s="1"/>
  <c r="BE236" i="3"/>
  <c r="BD236" i="3"/>
  <c r="BC236" i="3"/>
  <c r="BA236" i="3"/>
  <c r="G236" i="3"/>
  <c r="BB236" i="3" s="1"/>
  <c r="BE235" i="3"/>
  <c r="BD235" i="3"/>
  <c r="BC235" i="3"/>
  <c r="BA235" i="3"/>
  <c r="G235" i="3"/>
  <c r="BB235" i="3" s="1"/>
  <c r="BE234" i="3"/>
  <c r="BD234" i="3"/>
  <c r="BC234" i="3"/>
  <c r="BA234" i="3"/>
  <c r="G234" i="3"/>
  <c r="BB234" i="3" s="1"/>
  <c r="BE233" i="3"/>
  <c r="BD233" i="3"/>
  <c r="BC233" i="3"/>
  <c r="BA233" i="3"/>
  <c r="G233" i="3"/>
  <c r="BB233" i="3" s="1"/>
  <c r="BE232" i="3"/>
  <c r="BD232" i="3"/>
  <c r="BC232" i="3"/>
  <c r="BA232" i="3"/>
  <c r="G232" i="3"/>
  <c r="BB232" i="3" s="1"/>
  <c r="BE231" i="3"/>
  <c r="BD231" i="3"/>
  <c r="BC231" i="3"/>
  <c r="BA231" i="3"/>
  <c r="G231" i="3"/>
  <c r="BB231" i="3" s="1"/>
  <c r="BE228" i="3"/>
  <c r="BD228" i="3"/>
  <c r="BC228" i="3"/>
  <c r="BA228" i="3"/>
  <c r="G228" i="3"/>
  <c r="BB228" i="3" s="1"/>
  <c r="BE225" i="3"/>
  <c r="BD225" i="3"/>
  <c r="BC225" i="3"/>
  <c r="BA225" i="3"/>
  <c r="G225" i="3"/>
  <c r="BB225" i="3" s="1"/>
  <c r="BE221" i="3"/>
  <c r="BD221" i="3"/>
  <c r="BC221" i="3"/>
  <c r="BA221" i="3"/>
  <c r="G221" i="3"/>
  <c r="BB221" i="3" s="1"/>
  <c r="BE220" i="3"/>
  <c r="BD220" i="3"/>
  <c r="BC220" i="3"/>
  <c r="BA220" i="3"/>
  <c r="G220" i="3"/>
  <c r="BB220" i="3" s="1"/>
  <c r="BE219" i="3"/>
  <c r="BD219" i="3"/>
  <c r="BC219" i="3"/>
  <c r="BA219" i="3"/>
  <c r="G219" i="3"/>
  <c r="BB219" i="3" s="1"/>
  <c r="BE218" i="3"/>
  <c r="BD218" i="3"/>
  <c r="BC218" i="3"/>
  <c r="BA218" i="3"/>
  <c r="G218" i="3"/>
  <c r="BB218" i="3" s="1"/>
  <c r="BE217" i="3"/>
  <c r="BD217" i="3"/>
  <c r="BC217" i="3"/>
  <c r="BA217" i="3"/>
  <c r="G217" i="3"/>
  <c r="BB217" i="3" s="1"/>
  <c r="BE216" i="3"/>
  <c r="BD216" i="3"/>
  <c r="BC216" i="3"/>
  <c r="BA216" i="3"/>
  <c r="G216" i="3"/>
  <c r="BB216" i="3" s="1"/>
  <c r="BE215" i="3"/>
  <c r="BD215" i="3"/>
  <c r="BC215" i="3"/>
  <c r="BB215" i="3"/>
  <c r="BA215" i="3"/>
  <c r="G215" i="3"/>
  <c r="BE214" i="3"/>
  <c r="BD214" i="3"/>
  <c r="BC214" i="3"/>
  <c r="BA214" i="3"/>
  <c r="G214" i="3"/>
  <c r="BB214" i="3" s="1"/>
  <c r="BE213" i="3"/>
  <c r="BD213" i="3"/>
  <c r="BC213" i="3"/>
  <c r="BA213" i="3"/>
  <c r="G213" i="3"/>
  <c r="BB213" i="3" s="1"/>
  <c r="BE212" i="3"/>
  <c r="BD212" i="3"/>
  <c r="BC212" i="3"/>
  <c r="BA212" i="3"/>
  <c r="G212" i="3"/>
  <c r="BB212" i="3" s="1"/>
  <c r="BE211" i="3"/>
  <c r="BD211" i="3"/>
  <c r="BC211" i="3"/>
  <c r="BA211" i="3"/>
  <c r="G211" i="3"/>
  <c r="BB211" i="3" s="1"/>
  <c r="BE208" i="3"/>
  <c r="BD208" i="3"/>
  <c r="BC208" i="3"/>
  <c r="BA208" i="3"/>
  <c r="G208" i="3"/>
  <c r="BB208" i="3" s="1"/>
  <c r="BE207" i="3"/>
  <c r="BD207" i="3"/>
  <c r="BC207" i="3"/>
  <c r="BA207" i="3"/>
  <c r="G207" i="3"/>
  <c r="BB207" i="3" s="1"/>
  <c r="BE204" i="3"/>
  <c r="BD204" i="3"/>
  <c r="BC204" i="3"/>
  <c r="BA204" i="3"/>
  <c r="G204" i="3"/>
  <c r="BB204" i="3" s="1"/>
  <c r="BE203" i="3"/>
  <c r="BD203" i="3"/>
  <c r="BC203" i="3"/>
  <c r="BA203" i="3"/>
  <c r="G203" i="3"/>
  <c r="BB203" i="3" s="1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E200" i="3"/>
  <c r="BD200" i="3"/>
  <c r="BC200" i="3"/>
  <c r="BA200" i="3"/>
  <c r="G200" i="3"/>
  <c r="BB200" i="3" s="1"/>
  <c r="BE199" i="3"/>
  <c r="BD199" i="3"/>
  <c r="BC199" i="3"/>
  <c r="BA199" i="3"/>
  <c r="G199" i="3"/>
  <c r="BB199" i="3" s="1"/>
  <c r="BE198" i="3"/>
  <c r="BD198" i="3"/>
  <c r="BC198" i="3"/>
  <c r="BA198" i="3"/>
  <c r="G198" i="3"/>
  <c r="BB198" i="3" s="1"/>
  <c r="BE197" i="3"/>
  <c r="BD197" i="3"/>
  <c r="BC197" i="3"/>
  <c r="BA197" i="3"/>
  <c r="G197" i="3"/>
  <c r="BB197" i="3" s="1"/>
  <c r="BE196" i="3"/>
  <c r="BD196" i="3"/>
  <c r="BC196" i="3"/>
  <c r="BA196" i="3"/>
  <c r="G196" i="3"/>
  <c r="BB196" i="3" s="1"/>
  <c r="BE188" i="3"/>
  <c r="BD188" i="3"/>
  <c r="BC188" i="3"/>
  <c r="BA188" i="3"/>
  <c r="G188" i="3"/>
  <c r="BB188" i="3" s="1"/>
  <c r="BE187" i="3"/>
  <c r="BD187" i="3"/>
  <c r="BC187" i="3"/>
  <c r="BA187" i="3"/>
  <c r="G187" i="3"/>
  <c r="BB187" i="3" s="1"/>
  <c r="BE186" i="3"/>
  <c r="BD186" i="3"/>
  <c r="BC186" i="3"/>
  <c r="BA186" i="3"/>
  <c r="G186" i="3"/>
  <c r="BB186" i="3" s="1"/>
  <c r="BE185" i="3"/>
  <c r="BD185" i="3"/>
  <c r="BC185" i="3"/>
  <c r="BA185" i="3"/>
  <c r="G185" i="3"/>
  <c r="BB185" i="3" s="1"/>
  <c r="BE181" i="3"/>
  <c r="BD181" i="3"/>
  <c r="BC181" i="3"/>
  <c r="BB181" i="3"/>
  <c r="BA181" i="3"/>
  <c r="G181" i="3"/>
  <c r="BE180" i="3"/>
  <c r="BD180" i="3"/>
  <c r="BC180" i="3"/>
  <c r="BA180" i="3"/>
  <c r="G180" i="3"/>
  <c r="BB180" i="3" s="1"/>
  <c r="BE178" i="3"/>
  <c r="BD178" i="3"/>
  <c r="BC178" i="3"/>
  <c r="BA178" i="3"/>
  <c r="G178" i="3"/>
  <c r="BB178" i="3" s="1"/>
  <c r="BE176" i="3"/>
  <c r="BD176" i="3"/>
  <c r="BC176" i="3"/>
  <c r="BA176" i="3"/>
  <c r="G176" i="3"/>
  <c r="BB176" i="3" s="1"/>
  <c r="BE175" i="3"/>
  <c r="BD175" i="3"/>
  <c r="BC175" i="3"/>
  <c r="BA175" i="3"/>
  <c r="G175" i="3"/>
  <c r="BB175" i="3" s="1"/>
  <c r="BE174" i="3"/>
  <c r="BD174" i="3"/>
  <c r="BC174" i="3"/>
  <c r="BA174" i="3"/>
  <c r="G174" i="3"/>
  <c r="BB174" i="3" s="1"/>
  <c r="BE173" i="3"/>
  <c r="BD173" i="3"/>
  <c r="BC173" i="3"/>
  <c r="BA173" i="3"/>
  <c r="G173" i="3"/>
  <c r="BB173" i="3" s="1"/>
  <c r="BE172" i="3"/>
  <c r="BD172" i="3"/>
  <c r="BC172" i="3"/>
  <c r="BA172" i="3"/>
  <c r="G172" i="3"/>
  <c r="BB172" i="3" s="1"/>
  <c r="BE171" i="3"/>
  <c r="BD171" i="3"/>
  <c r="BC171" i="3"/>
  <c r="BA171" i="3"/>
  <c r="G171" i="3"/>
  <c r="BB171" i="3" s="1"/>
  <c r="BE170" i="3"/>
  <c r="BD170" i="3"/>
  <c r="BC170" i="3"/>
  <c r="BA170" i="3"/>
  <c r="G170" i="3"/>
  <c r="BB170" i="3" s="1"/>
  <c r="BE169" i="3"/>
  <c r="BD169" i="3"/>
  <c r="BC169" i="3"/>
  <c r="BA169" i="3"/>
  <c r="G169" i="3"/>
  <c r="BB169" i="3" s="1"/>
  <c r="BE168" i="3"/>
  <c r="BD168" i="3"/>
  <c r="BC168" i="3"/>
  <c r="BA168" i="3"/>
  <c r="G168" i="3"/>
  <c r="BE167" i="3"/>
  <c r="BD167" i="3"/>
  <c r="BC167" i="3"/>
  <c r="BA167" i="3"/>
  <c r="G167" i="3"/>
  <c r="BB167" i="3" s="1"/>
  <c r="B16" i="2"/>
  <c r="A16" i="2"/>
  <c r="C247" i="3"/>
  <c r="BE164" i="3"/>
  <c r="BD164" i="3"/>
  <c r="BC164" i="3"/>
  <c r="BA164" i="3"/>
  <c r="BE163" i="3"/>
  <c r="BD163" i="3"/>
  <c r="BC163" i="3"/>
  <c r="BA163" i="3"/>
  <c r="G163" i="3"/>
  <c r="BB163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A159" i="3"/>
  <c r="G159" i="3"/>
  <c r="BB159" i="3" s="1"/>
  <c r="BE158" i="3"/>
  <c r="BD158" i="3"/>
  <c r="BC158" i="3"/>
  <c r="BA158" i="3"/>
  <c r="G158" i="3"/>
  <c r="BE156" i="3"/>
  <c r="BD156" i="3"/>
  <c r="BC156" i="3"/>
  <c r="BA156" i="3"/>
  <c r="G156" i="3"/>
  <c r="BB156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48" i="3"/>
  <c r="BD148" i="3"/>
  <c r="BC148" i="3"/>
  <c r="BA148" i="3"/>
  <c r="G148" i="3"/>
  <c r="BB148" i="3" s="1"/>
  <c r="BE141" i="3"/>
  <c r="BD141" i="3"/>
  <c r="BC141" i="3"/>
  <c r="BA141" i="3"/>
  <c r="G141" i="3"/>
  <c r="BB141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5" i="3"/>
  <c r="BD135" i="3"/>
  <c r="BC135" i="3"/>
  <c r="BA135" i="3"/>
  <c r="G135" i="3"/>
  <c r="BB135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C129" i="3"/>
  <c r="BA129" i="3"/>
  <c r="G129" i="3"/>
  <c r="BB129" i="3" s="1"/>
  <c r="BE128" i="3"/>
  <c r="BD128" i="3"/>
  <c r="BC128" i="3"/>
  <c r="BA128" i="3"/>
  <c r="BB128" i="3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E124" i="3"/>
  <c r="BD124" i="3"/>
  <c r="BC124" i="3"/>
  <c r="BA124" i="3"/>
  <c r="G124" i="3"/>
  <c r="BB124" i="3" s="1"/>
  <c r="B15" i="2"/>
  <c r="A15" i="2"/>
  <c r="C165" i="3"/>
  <c r="BE121" i="3"/>
  <c r="BE122" i="3" s="1"/>
  <c r="I14" i="2" s="1"/>
  <c r="BD121" i="3"/>
  <c r="BC121" i="3"/>
  <c r="BC122" i="3" s="1"/>
  <c r="G14" i="2" s="1"/>
  <c r="BB121" i="3"/>
  <c r="BB122" i="3" s="1"/>
  <c r="F14" i="2" s="1"/>
  <c r="G121" i="3"/>
  <c r="B14" i="2"/>
  <c r="A14" i="2"/>
  <c r="BD122" i="3"/>
  <c r="H14" i="2" s="1"/>
  <c r="C122" i="3"/>
  <c r="BE118" i="3"/>
  <c r="BE119" i="3" s="1"/>
  <c r="I13" i="2" s="1"/>
  <c r="BD118" i="3"/>
  <c r="BD119" i="3" s="1"/>
  <c r="H13" i="2" s="1"/>
  <c r="BC118" i="3"/>
  <c r="BC119" i="3" s="1"/>
  <c r="G13" i="2" s="1"/>
  <c r="BB118" i="3"/>
  <c r="BB119" i="3" s="1"/>
  <c r="F13" i="2" s="1"/>
  <c r="G118" i="3"/>
  <c r="BA118" i="3" s="1"/>
  <c r="BA119" i="3" s="1"/>
  <c r="E13" i="2" s="1"/>
  <c r="B13" i="2"/>
  <c r="A13" i="2"/>
  <c r="C119" i="3"/>
  <c r="BE114" i="3"/>
  <c r="BE116" i="3" s="1"/>
  <c r="I12" i="2" s="1"/>
  <c r="BD114" i="3"/>
  <c r="BD116" i="3" s="1"/>
  <c r="H12" i="2" s="1"/>
  <c r="BC114" i="3"/>
  <c r="BC116" i="3" s="1"/>
  <c r="G12" i="2" s="1"/>
  <c r="BB114" i="3"/>
  <c r="BB116" i="3" s="1"/>
  <c r="F12" i="2" s="1"/>
  <c r="G114" i="3"/>
  <c r="B12" i="2"/>
  <c r="A12" i="2"/>
  <c r="C116" i="3"/>
  <c r="BE108" i="3"/>
  <c r="BD108" i="3"/>
  <c r="BC108" i="3"/>
  <c r="BB108" i="3"/>
  <c r="G108" i="3"/>
  <c r="BA108" i="3" s="1"/>
  <c r="BE107" i="3"/>
  <c r="BD107" i="3"/>
  <c r="BC107" i="3"/>
  <c r="BB107" i="3"/>
  <c r="G107" i="3"/>
  <c r="BA107" i="3" s="1"/>
  <c r="BE106" i="3"/>
  <c r="BD106" i="3"/>
  <c r="BC106" i="3"/>
  <c r="BB106" i="3"/>
  <c r="G106" i="3"/>
  <c r="BA106" i="3" s="1"/>
  <c r="BE104" i="3"/>
  <c r="BD104" i="3"/>
  <c r="BC104" i="3"/>
  <c r="BB104" i="3"/>
  <c r="G104" i="3"/>
  <c r="BA104" i="3" s="1"/>
  <c r="BE103" i="3"/>
  <c r="BD103" i="3"/>
  <c r="BC103" i="3"/>
  <c r="BB103" i="3"/>
  <c r="G103" i="3"/>
  <c r="BA103" i="3" s="1"/>
  <c r="BE102" i="3"/>
  <c r="BD102" i="3"/>
  <c r="BC102" i="3"/>
  <c r="BB102" i="3"/>
  <c r="G102" i="3"/>
  <c r="B11" i="2"/>
  <c r="A11" i="2"/>
  <c r="C112" i="3"/>
  <c r="BE98" i="3"/>
  <c r="BE100" i="3" s="1"/>
  <c r="I10" i="2" s="1"/>
  <c r="BD98" i="3"/>
  <c r="BD100" i="3" s="1"/>
  <c r="H10" i="2" s="1"/>
  <c r="BC98" i="3"/>
  <c r="BC100" i="3" s="1"/>
  <c r="G10" i="2" s="1"/>
  <c r="BB98" i="3"/>
  <c r="G98" i="3"/>
  <c r="BA98" i="3" s="1"/>
  <c r="BA100" i="3" s="1"/>
  <c r="E10" i="2" s="1"/>
  <c r="B10" i="2"/>
  <c r="A10" i="2"/>
  <c r="BB100" i="3"/>
  <c r="F10" i="2" s="1"/>
  <c r="G100" i="3"/>
  <c r="C100" i="3"/>
  <c r="BE95" i="3"/>
  <c r="BD95" i="3"/>
  <c r="BD96" i="3" s="1"/>
  <c r="H9" i="2" s="1"/>
  <c r="BC95" i="3"/>
  <c r="BC96" i="3" s="1"/>
  <c r="G9" i="2" s="1"/>
  <c r="BB95" i="3"/>
  <c r="BB96" i="3" s="1"/>
  <c r="F9" i="2" s="1"/>
  <c r="G95" i="3"/>
  <c r="B9" i="2"/>
  <c r="A9" i="2"/>
  <c r="BE96" i="3"/>
  <c r="I9" i="2" s="1"/>
  <c r="C96" i="3"/>
  <c r="BE67" i="3"/>
  <c r="BE93" i="3" s="1"/>
  <c r="I8" i="2" s="1"/>
  <c r="BD67" i="3"/>
  <c r="BD93" i="3" s="1"/>
  <c r="BC67" i="3"/>
  <c r="BC93" i="3" s="1"/>
  <c r="G8" i="2" s="1"/>
  <c r="BB67" i="3"/>
  <c r="BB93" i="3" s="1"/>
  <c r="F8" i="2" s="1"/>
  <c r="G67" i="3"/>
  <c r="BA67" i="3" s="1"/>
  <c r="BA93" i="3" s="1"/>
  <c r="E8" i="2" s="1"/>
  <c r="H8" i="2"/>
  <c r="B8" i="2"/>
  <c r="A8" i="2"/>
  <c r="C93" i="3"/>
  <c r="BE64" i="3"/>
  <c r="BD64" i="3"/>
  <c r="BC64" i="3"/>
  <c r="BB64" i="3"/>
  <c r="G64" i="3"/>
  <c r="BA64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8" i="3"/>
  <c r="BD8" i="3"/>
  <c r="BC8" i="3"/>
  <c r="BB8" i="3"/>
  <c r="G8" i="3"/>
  <c r="B7" i="2"/>
  <c r="A7" i="2"/>
  <c r="C65" i="3"/>
  <c r="E4" i="3"/>
  <c r="C4" i="3"/>
  <c r="F3" i="3"/>
  <c r="C3" i="3"/>
  <c r="C2" i="2"/>
  <c r="C1" i="2"/>
  <c r="F33" i="1"/>
  <c r="C33" i="1"/>
  <c r="C31" i="1"/>
  <c r="D2" i="1"/>
  <c r="C2" i="1"/>
  <c r="F164" i="3" l="1"/>
  <c r="BC65" i="3"/>
  <c r="G7" i="2" s="1"/>
  <c r="BB351" i="3"/>
  <c r="BB252" i="3"/>
  <c r="F253" i="3"/>
  <c r="G253" i="3" s="1"/>
  <c r="BB253" i="3" s="1"/>
  <c r="BB254" i="3" s="1"/>
  <c r="F17" i="2" s="1"/>
  <c r="BB238" i="3"/>
  <c r="F246" i="3"/>
  <c r="G246" i="3" s="1"/>
  <c r="BB246" i="3" s="1"/>
  <c r="BB158" i="3"/>
  <c r="G164" i="3"/>
  <c r="BB164" i="3" s="1"/>
  <c r="BB65" i="3"/>
  <c r="F7" i="2" s="1"/>
  <c r="G363" i="3"/>
  <c r="BD112" i="3"/>
  <c r="H11" i="2" s="1"/>
  <c r="BE112" i="3"/>
  <c r="I11" i="2" s="1"/>
  <c r="BD356" i="3"/>
  <c r="H18" i="2" s="1"/>
  <c r="BB363" i="3"/>
  <c r="F19" i="2" s="1"/>
  <c r="BA254" i="3"/>
  <c r="E17" i="2" s="1"/>
  <c r="BD65" i="3"/>
  <c r="H7" i="2" s="1"/>
  <c r="G93" i="3"/>
  <c r="G119" i="3"/>
  <c r="BA247" i="3"/>
  <c r="E16" i="2" s="1"/>
  <c r="BE65" i="3"/>
  <c r="I7" i="2" s="1"/>
  <c r="BD363" i="3"/>
  <c r="H19" i="2" s="1"/>
  <c r="BD254" i="3"/>
  <c r="H17" i="2" s="1"/>
  <c r="BE356" i="3"/>
  <c r="I18" i="2" s="1"/>
  <c r="G356" i="3"/>
  <c r="BC112" i="3"/>
  <c r="G11" i="2" s="1"/>
  <c r="BC254" i="3"/>
  <c r="G17" i="2" s="1"/>
  <c r="BA165" i="3"/>
  <c r="E15" i="2" s="1"/>
  <c r="BC247" i="3"/>
  <c r="G16" i="2" s="1"/>
  <c r="BE363" i="3"/>
  <c r="I19" i="2" s="1"/>
  <c r="BB112" i="3"/>
  <c r="F11" i="2" s="1"/>
  <c r="G96" i="3"/>
  <c r="BA95" i="3"/>
  <c r="BA96" i="3" s="1"/>
  <c r="E9" i="2" s="1"/>
  <c r="G247" i="3"/>
  <c r="BC363" i="3"/>
  <c r="G19" i="2" s="1"/>
  <c r="BC165" i="3"/>
  <c r="G15" i="2" s="1"/>
  <c r="BA8" i="3"/>
  <c r="BA65" i="3" s="1"/>
  <c r="E7" i="2" s="1"/>
  <c r="G65" i="3"/>
  <c r="BA114" i="3"/>
  <c r="BA116" i="3" s="1"/>
  <c r="E12" i="2" s="1"/>
  <c r="G116" i="3"/>
  <c r="BE165" i="3"/>
  <c r="I15" i="2" s="1"/>
  <c r="BD247" i="3"/>
  <c r="H16" i="2" s="1"/>
  <c r="BC356" i="3"/>
  <c r="G18" i="2" s="1"/>
  <c r="BA363" i="3"/>
  <c r="E19" i="2" s="1"/>
  <c r="G112" i="3"/>
  <c r="BA102" i="3"/>
  <c r="BA112" i="3" s="1"/>
  <c r="E11" i="2" s="1"/>
  <c r="BD165" i="3"/>
  <c r="H15" i="2" s="1"/>
  <c r="BE254" i="3"/>
  <c r="I17" i="2" s="1"/>
  <c r="BA121" i="3"/>
  <c r="BA122" i="3" s="1"/>
  <c r="E14" i="2" s="1"/>
  <c r="G122" i="3"/>
  <c r="G165" i="3"/>
  <c r="BE247" i="3"/>
  <c r="I16" i="2" s="1"/>
  <c r="BA356" i="3"/>
  <c r="E18" i="2" s="1"/>
  <c r="BB125" i="3"/>
  <c r="BB168" i="3"/>
  <c r="BB247" i="3" s="1"/>
  <c r="F16" i="2" s="1"/>
  <c r="BB257" i="3"/>
  <c r="BB356" i="3" s="1"/>
  <c r="F18" i="2" s="1"/>
  <c r="G254" i="3" l="1"/>
  <c r="BB165" i="3"/>
  <c r="F15" i="2" s="1"/>
  <c r="I20" i="2"/>
  <c r="C21" i="1" s="1"/>
  <c r="H20" i="2"/>
  <c r="C17" i="1" s="1"/>
  <c r="G20" i="2"/>
  <c r="C18" i="1" s="1"/>
  <c r="F20" i="2"/>
  <c r="C16" i="1" s="1"/>
  <c r="E20" i="2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<sst xmlns="http://schemas.openxmlformats.org/spreadsheetml/2006/main" count="1004" uniqueCount="598">
  <si>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</si>
  <si>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</si>
  <si>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</si>
  <si>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</si>
  <si>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</si>
  <si>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</si>
  <si>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</si>
  <si>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</si>
  <si>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</si>
  <si>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</si>
  <si>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</si>
  <si>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</si>
  <si>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</si>
  <si>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</si>
  <si>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</si>
  <si>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</si>
  <si>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</si>
  <si>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</si>
  <si>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</si>
  <si>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</si>
  <si>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</si>
  <si>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</si>
  <si>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</si>
  <si>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</si>
  <si>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</si>
  <si>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</si>
  <si>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</si>
  <si>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</si>
  <si>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</si>
  <si>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</si>
  <si>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</si>
  <si>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</si>
  <si>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</si>
  <si>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</si>
  <si>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</si>
  <si>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</si>
  <si>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</si>
  <si>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</si>
  <si>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</si>
  <si>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</si>
  <si>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</si>
  <si>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</si>
  <si>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</si>
  <si>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</si>
  <si>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</si>
  <si>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</si>
  <si>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</si>
  <si>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</si>
  <si>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</si>
  <si>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</si>
  <si>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</si>
  <si>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</si>
  <si>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</si>
  <si>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</si>
  <si>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</si>
  <si>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</si>
  <si>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</si>
  <si>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</si>
  <si>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</si>
  <si>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</si>
  <si>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</si>
  <si>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</si>
  <si>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</si>
  <si>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</si>
  <si>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</si>
  <si>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</si>
  <si>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</si>
  <si>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</si>
  <si>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</si>
  <si>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</si>
  <si>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</si>
  <si>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20194011</t>
  </si>
  <si>
    <t>REKONSTRUKCE OBJEKTU NA HRADĚ 5 - UPOL</t>
  </si>
  <si>
    <t>D.1.4.1</t>
  </si>
  <si>
    <t>ZDRAVOTECHNIKA</t>
  </si>
  <si>
    <t>D141</t>
  </si>
  <si>
    <t xml:space="preserve"> ZTI-final</t>
  </si>
  <si>
    <t>139711101R00</t>
  </si>
  <si>
    <t xml:space="preserve">Vykopávka v uzavřených prostorách v hor.1-4 </t>
  </si>
  <si>
    <t>m3</t>
  </si>
  <si>
    <t>21,0*0,60*0,90</t>
  </si>
  <si>
    <t>18,0*0,60*0,90</t>
  </si>
  <si>
    <t>22,0*0,60*0,80</t>
  </si>
  <si>
    <t>5,40*0,60*0,80</t>
  </si>
  <si>
    <t>2,0*0,60*0,60</t>
  </si>
  <si>
    <t>4,0*0,60*0,80</t>
  </si>
  <si>
    <t>1,20*0,60*0,60</t>
  </si>
  <si>
    <t>1,0*0,60*0,60</t>
  </si>
  <si>
    <t>9,0*0,60*0,70</t>
  </si>
  <si>
    <t>3,0*0,60*0,70</t>
  </si>
  <si>
    <t>0,50*0,60*0,60</t>
  </si>
  <si>
    <t>2,0*0,60*0,7</t>
  </si>
  <si>
    <t>5,50*0,60*0,60</t>
  </si>
  <si>
    <t>6,0*0,60*0,60</t>
  </si>
  <si>
    <t>3,0*0,60*0,60</t>
  </si>
  <si>
    <t>2,5*0,60*0,60</t>
  </si>
  <si>
    <t>1,0*0,60*0,50</t>
  </si>
  <si>
    <t>D4:6,0*1,20*2,40</t>
  </si>
  <si>
    <t>8,0*0,60*0,60</t>
  </si>
  <si>
    <t>161101101R00</t>
  </si>
  <si>
    <t xml:space="preserve">Svislé přemístění výkopku z hor.1-4 do 2,5 m </t>
  </si>
  <si>
    <t>162201101R00</t>
  </si>
  <si>
    <t xml:space="preserve">Vodorovné přemístění výkopku z hor.1-4 do 20 m </t>
  </si>
  <si>
    <t>174101102R00</t>
  </si>
  <si>
    <t xml:space="preserve">Zásyp v uzavřených prostorách se zhutněním </t>
  </si>
  <si>
    <t>74,96-25,04-8,34</t>
  </si>
  <si>
    <t>175101101R00</t>
  </si>
  <si>
    <t xml:space="preserve">Obsyp potrubí bez prohození sypaniny </t>
  </si>
  <si>
    <t>21,0*0,60*0,30</t>
  </si>
  <si>
    <t>18,0*0,60*0,30</t>
  </si>
  <si>
    <t>22,0*0,60*0,30</t>
  </si>
  <si>
    <t>5,40*0,60*0,30</t>
  </si>
  <si>
    <t>2,0*0,60*0,30</t>
  </si>
  <si>
    <t>4,0*0,60*0,30</t>
  </si>
  <si>
    <t>1,20*0,60*0,30</t>
  </si>
  <si>
    <t>1,0*0,60*0,30</t>
  </si>
  <si>
    <t>9,0*0,60*0,30</t>
  </si>
  <si>
    <t>3,0*0,60*0,30</t>
  </si>
  <si>
    <t>0,50*0,60*0,30</t>
  </si>
  <si>
    <t>5,50*0,60*0,30</t>
  </si>
  <si>
    <t>6,0*0,60*0,30</t>
  </si>
  <si>
    <t>2,5*0,60*0,30</t>
  </si>
  <si>
    <t>D4:6,0*1,20*0,30</t>
  </si>
  <si>
    <t>8,0*0,60*0,30</t>
  </si>
  <si>
    <t>175101109R00</t>
  </si>
  <si>
    <t xml:space="preserve">Příplatek za prohození sypaniny pro obsyp potrubí </t>
  </si>
  <si>
    <t>45</t>
  </si>
  <si>
    <t>Podkladní a vedlejší konstrukce</t>
  </si>
  <si>
    <t>451573111R00</t>
  </si>
  <si>
    <t xml:space="preserve">Lože pod potrubí ze štěrkopísku do 63 mm </t>
  </si>
  <si>
    <t>21,0*0,60*0,10</t>
  </si>
  <si>
    <t>18,0*0,60*0,10</t>
  </si>
  <si>
    <t>22,0*0,60*0,10</t>
  </si>
  <si>
    <t>5,40*0,60*0,10</t>
  </si>
  <si>
    <t>2,0*0,60*0,10</t>
  </si>
  <si>
    <t>4,0*0,60*0,10</t>
  </si>
  <si>
    <t>1,20*0,60*0,10</t>
  </si>
  <si>
    <t>1,0*0,60*0,10</t>
  </si>
  <si>
    <t>9,0*0,60*0,10</t>
  </si>
  <si>
    <t>3,0*0,60*0,10</t>
  </si>
  <si>
    <t>0,50*0,60*0,10</t>
  </si>
  <si>
    <t>5,50*0,60*0,10</t>
  </si>
  <si>
    <t>6,0*0,60*0,10</t>
  </si>
  <si>
    <t>2,5*0,60*0,10</t>
  </si>
  <si>
    <t>6,0*1,20*0,10</t>
  </si>
  <si>
    <t>8,0*0,60*0,10</t>
  </si>
  <si>
    <t>61</t>
  </si>
  <si>
    <t>Upravy povrchů vnitřní</t>
  </si>
  <si>
    <t>612403384R00</t>
  </si>
  <si>
    <t xml:space="preserve">Hrubá výplň rýh ve stěnách do 7x7 cm maltou ze SMS </t>
  </si>
  <si>
    <t>m</t>
  </si>
  <si>
    <t>63</t>
  </si>
  <si>
    <t>Podlahy a podlahové konstrukce</t>
  </si>
  <si>
    <t>631313411R00</t>
  </si>
  <si>
    <t xml:space="preserve">Mazanina betonová tl. 8 - 12 cm C 8/10   (B 10) </t>
  </si>
  <si>
    <t>141,0*0,80*0,10</t>
  </si>
  <si>
    <t>9</t>
  </si>
  <si>
    <t>Ostatní konstrukce, bourání</t>
  </si>
  <si>
    <t>612403388R00</t>
  </si>
  <si>
    <t xml:space="preserve">Hrubá výplň rýh ve stěnách do 15x15cm maltou z SMS </t>
  </si>
  <si>
    <t>612403500U00</t>
  </si>
  <si>
    <t xml:space="preserve">Vyplň rýh stěn hl 7cm š 15cm </t>
  </si>
  <si>
    <t>965043321RT2</t>
  </si>
  <si>
    <t>Bourání podkladů bet., potěr, tl, 10 cm, pl. 1 m2 mazanina tl. 8 - 10 cm s potěrem</t>
  </si>
  <si>
    <t>974031142R00</t>
  </si>
  <si>
    <t xml:space="preserve">Vysekání rýh ve zdi cihelné 7 x 7 cm </t>
  </si>
  <si>
    <t>974031144R00</t>
  </si>
  <si>
    <t xml:space="preserve">Vysekání rýh ve zdi cihelné 7 x 15 cm </t>
  </si>
  <si>
    <t>974031164R00</t>
  </si>
  <si>
    <t xml:space="preserve">Vysekání rýh ve zdi cihelné 15 x 15 cm </t>
  </si>
  <si>
    <t>5*24</t>
  </si>
  <si>
    <t>88</t>
  </si>
  <si>
    <t>22</t>
  </si>
  <si>
    <t>91</t>
  </si>
  <si>
    <t>Doplňující práce na komunikaci</t>
  </si>
  <si>
    <t>919735123R00</t>
  </si>
  <si>
    <t xml:space="preserve">Řezání stávajícího betonového krytu tl. 10 - 15 cm </t>
  </si>
  <si>
    <t>2*141+8</t>
  </si>
  <si>
    <t>97</t>
  </si>
  <si>
    <t>Prorážení otvorů</t>
  </si>
  <si>
    <t>971033261R00</t>
  </si>
  <si>
    <t xml:space="preserve">Vybourání otv. zeď cihel. 0,0225 m2, tl. 60cm, MVC </t>
  </si>
  <si>
    <t>kus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</si>
  <si>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</si>
  <si>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</si>
  <si>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</si>
  <si>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</si>
  <si>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</si>
  <si>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</si>
  <si>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</si>
  <si>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721110809R00</t>
  </si>
  <si>
    <t xml:space="preserve">Demontáž potrubí z kameninových trub DN 300 </t>
  </si>
  <si>
    <t>721140802R00</t>
  </si>
  <si>
    <t xml:space="preserve">Demontáž potrubí litinového DN 100 </t>
  </si>
  <si>
    <t>721171808R00</t>
  </si>
  <si>
    <t xml:space="preserve">Demontáž potrubí z PVC do DN 114 </t>
  </si>
  <si>
    <t>721175134U00</t>
  </si>
  <si>
    <t>Kanal potr PP dešťové vícevr DN 150 D4</t>
  </si>
  <si>
    <t>721176101R00</t>
  </si>
  <si>
    <t xml:space="preserve">Potrubí HT připojovací D 32 x 1,8 mm </t>
  </si>
  <si>
    <t>721176102R00</t>
  </si>
  <si>
    <t xml:space="preserve">Potrubí HT připojovací D 40 x 1,8 mm </t>
  </si>
  <si>
    <t>721176103R00</t>
  </si>
  <si>
    <t xml:space="preserve">Potrubí HT připojovací DN 50 x 1,8 mm </t>
  </si>
  <si>
    <t>721176104R00</t>
  </si>
  <si>
    <t xml:space="preserve">Potrubí HT připojovací DN 70 x 1,9 mm </t>
  </si>
  <si>
    <t>721176115R00</t>
  </si>
  <si>
    <t xml:space="preserve">Potrubí HT odpadní svislé DN 100 x 2,7 mm </t>
  </si>
  <si>
    <t>721176222R00</t>
  </si>
  <si>
    <t xml:space="preserve">Potrubí KG svodné (ležaté) v zemi D 110 x 3,2 mm </t>
  </si>
  <si>
    <t>6+1+6+3+1+2+3+1+6+2+2+4+1+3+22+15</t>
  </si>
  <si>
    <t>721176223R00</t>
  </si>
  <si>
    <t xml:space="preserve">Potrubí KG svodné (ležaté) v zemi D 125 x 3,2 mm </t>
  </si>
  <si>
    <t>2+9+3+1+2+3+13+18+8</t>
  </si>
  <si>
    <t>721176224R00</t>
  </si>
  <si>
    <t xml:space="preserve">Potrubí KG svodné (ležaté) v zemi D 160 x 4,0 mm </t>
  </si>
  <si>
    <t>721194103R00</t>
  </si>
  <si>
    <t xml:space="preserve">Vyvedení odpadních výpustek D 32 x 1,8 </t>
  </si>
  <si>
    <t>721194104R00</t>
  </si>
  <si>
    <t xml:space="preserve">Vyvedení odpadních výpustek D 40 x 1,8 </t>
  </si>
  <si>
    <t>U:39</t>
  </si>
  <si>
    <t>721194105R00</t>
  </si>
  <si>
    <t xml:space="preserve">Vyvedení odpadních výpustek D 50 x 1,8 </t>
  </si>
  <si>
    <t>B:1</t>
  </si>
  <si>
    <t>P:13</t>
  </si>
  <si>
    <t>VP:2</t>
  </si>
  <si>
    <t>D:5</t>
  </si>
  <si>
    <t>S:2</t>
  </si>
  <si>
    <t>DD:6*2</t>
  </si>
  <si>
    <t>721194109R00</t>
  </si>
  <si>
    <t xml:space="preserve">Vyvedení odpadní výpustky D 110 x 2,3 </t>
  </si>
  <si>
    <t>K+Ki:34+5</t>
  </si>
  <si>
    <t>VF:2</t>
  </si>
  <si>
    <t>721223426RT1</t>
  </si>
  <si>
    <t>Vpusť podlahová se zápachovou uzávěrkou s živičným límcem, mřížka nerez 115x115 mm</t>
  </si>
  <si>
    <t>721273145R00</t>
  </si>
  <si>
    <t>Nástavec větrací z PVC D 110 mm, délka 930 mm SADA PRO VYVEDENÍ NAD STŘECHU</t>
  </si>
  <si>
    <t>721273150R00</t>
  </si>
  <si>
    <t xml:space="preserve">Hlavice ventilační přivětrávací DN50/70/100 </t>
  </si>
  <si>
    <t>721290112R00</t>
  </si>
  <si>
    <t xml:space="preserve">Zkouška těsnosti kanalizace vodou DN 200 </t>
  </si>
  <si>
    <t>78+59+10</t>
  </si>
  <si>
    <t>721290123R00</t>
  </si>
  <si>
    <t xml:space="preserve">Zkouška těsnosti kanalizace kouřem DN 300 </t>
  </si>
  <si>
    <t>60+64+72+150+170</t>
  </si>
  <si>
    <t>101</t>
  </si>
  <si>
    <t>Bezvýkop.oprava přípojky-vtažení vložky FLEXOREN DN200 do bet.potrubí DN400</t>
  </si>
  <si>
    <t>102</t>
  </si>
  <si>
    <t>KONDENZÁTNÍ SIFON PODOMÍTKOVÝ HL138 D+M</t>
  </si>
  <si>
    <t>KUS</t>
  </si>
  <si>
    <t>103</t>
  </si>
  <si>
    <t xml:space="preserve">montáž potrubí ve stísněných prostorech </t>
  </si>
  <si>
    <t>104</t>
  </si>
  <si>
    <t>Potrubí z PP-R 80 PN 20, D 32 mm (o40mm) VYTLAK ČERPADLA</t>
  </si>
  <si>
    <t>5+2</t>
  </si>
  <si>
    <t>105</t>
  </si>
  <si>
    <t xml:space="preserve">Požární manžety na potrubí DN100 </t>
  </si>
  <si>
    <t>998721203R00</t>
  </si>
  <si>
    <t xml:space="preserve">Přesun hmot pro vnitřní kanalizaci, výšky do 24 m </t>
  </si>
  <si>
    <t>722</t>
  </si>
  <si>
    <t>Vnitřní vodovod</t>
  </si>
  <si>
    <t>722130516R00</t>
  </si>
  <si>
    <t>Potrubí závitové pozink.,DN 50 SUCHOVOD</t>
  </si>
  <si>
    <t>722130518R00</t>
  </si>
  <si>
    <t>Potrubí závitové pozink.,DN 80 SUCHOVOD</t>
  </si>
  <si>
    <t>722130801R00</t>
  </si>
  <si>
    <t xml:space="preserve">Demontáž potrubí ocelových závitových DN 25 </t>
  </si>
  <si>
    <t>722178113RT1</t>
  </si>
  <si>
    <t>Potrubí vícevrstvé IVAR.ALPEX-DUO, D 20 x 2 mm lisovaný spoj, mosazné press fitinky</t>
  </si>
  <si>
    <t>722178114RT1</t>
  </si>
  <si>
    <t>Potrubí vícevrstvé IVAR.ALPEX-DUO, D 26 x 3 mm lisovaný spoj, mosazné press fitinky</t>
  </si>
  <si>
    <t>722178115RT1</t>
  </si>
  <si>
    <t>Potrubí vícevrstvé IVAR.ALPEX-DUO, D 32 x 3 mm lisovaný spoj, mosazné press fitinky</t>
  </si>
  <si>
    <t>722178116RT1</t>
  </si>
  <si>
    <t>Potrubí vícevrstvé IVAR.ALPEX-DUO, D 40 x 3,5 mm lisovaný spoj, mosazné press fitinky</t>
  </si>
  <si>
    <t>722178117RT1</t>
  </si>
  <si>
    <t>Potrubí vícevrstvé IVAR.ALPEX-DUO, D 50 x 4 mm lisovaný spoj, mosazné press fitinky</t>
  </si>
  <si>
    <t>722178118RT1</t>
  </si>
  <si>
    <t>Potrubí vícevrstvé IVAR.ALPEX-DUO, D 63 x 4,5 mm lisovaný spoj, mosazné press fitinky</t>
  </si>
  <si>
    <t>722182021R00</t>
  </si>
  <si>
    <t xml:space="preserve">Montáž izolačních skruží na potrubí přímé DN 25 </t>
  </si>
  <si>
    <t>200+146+20</t>
  </si>
  <si>
    <t>722182024R00</t>
  </si>
  <si>
    <t xml:space="preserve">Montáž izolačních skruží na potrubí přímé DN 40 </t>
  </si>
  <si>
    <t>64+26</t>
  </si>
  <si>
    <t>722182026R00</t>
  </si>
  <si>
    <t xml:space="preserve">Montáž izolačních skruží na potrubí přímé DN 80 </t>
  </si>
  <si>
    <t>722190401R00</t>
  </si>
  <si>
    <t xml:space="preserve">Vyvedení a upevnění výpustek DN 15 </t>
  </si>
  <si>
    <t>K:34</t>
  </si>
  <si>
    <t>Ki:5</t>
  </si>
  <si>
    <t>722190403R00</t>
  </si>
  <si>
    <t>Vyvedení a upevnění výpustek DN 25 H</t>
  </si>
  <si>
    <t>722190405R00</t>
  </si>
  <si>
    <t>Vyvedení a upevnění výpustek DN 50 S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</si>
  <si>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</si>
  <si>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</si>
  <si>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</si>
  <si>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</si>
  <si>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</si>
  <si>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U+U1:28+6</t>
  </si>
  <si>
    <t>Ui:5</t>
  </si>
  <si>
    <t>DD:6</t>
  </si>
  <si>
    <t>722220863R00</t>
  </si>
  <si>
    <t xml:space="preserve">Demontáž armatur s dvěma závity G 6/4 </t>
  </si>
  <si>
    <t>722221134U00</t>
  </si>
  <si>
    <t xml:space="preserve">Ventil výtokový G 1/2 1závit </t>
  </si>
  <si>
    <t>soubor</t>
  </si>
  <si>
    <t>722224111R00</t>
  </si>
  <si>
    <t xml:space="preserve">Kohouty plnicí a vypouštěcí DN 15 </t>
  </si>
  <si>
    <t>722224116U00</t>
  </si>
  <si>
    <t>Kohout plnicí/vypouštěcí G1 PN10 PRO SUCHOVOD</t>
  </si>
  <si>
    <t>722254127RT4</t>
  </si>
  <si>
    <t>Skříň hydrantová bez výzbroje - suché hydranty osazení a dodávka rychlospojky DN50</t>
  </si>
  <si>
    <t>722259104RT2</t>
  </si>
  <si>
    <t>Požární příslušenství - požární přetlakový ventil ventil přímý se spojkami C 52 2"</t>
  </si>
  <si>
    <t>722259106RT1</t>
  </si>
  <si>
    <t>Požární příslušenství - víčko spojky C 52 víčko sací spojky 52</t>
  </si>
  <si>
    <t>722259106RT2</t>
  </si>
  <si>
    <t>Požární příslušenství - víčko spojky C 52 víčko tlakové spojky C 52</t>
  </si>
  <si>
    <t>722290226R00</t>
  </si>
  <si>
    <t xml:space="preserve">Zkouška tlaku potrubí závitového DN 50 </t>
  </si>
  <si>
    <t>plast:200+146+20+64+26+30</t>
  </si>
  <si>
    <t>ocel:40</t>
  </si>
  <si>
    <t>722290229R00</t>
  </si>
  <si>
    <t xml:space="preserve">Zkouška tlaku potrubí závitového DN 100 </t>
  </si>
  <si>
    <t>722290234R00</t>
  </si>
  <si>
    <t xml:space="preserve">Proplach a dezinfekce vodovod.potrubí DN 80 </t>
  </si>
  <si>
    <t>ocel:40+42</t>
  </si>
  <si>
    <t>201</t>
  </si>
  <si>
    <t xml:space="preserve">Potrubní oddělovač k hydrantu BA DN25 </t>
  </si>
  <si>
    <t>202</t>
  </si>
  <si>
    <t xml:space="preserve">Potrubní oddělovač k hydrantu BA DN32 </t>
  </si>
  <si>
    <t>223</t>
  </si>
  <si>
    <t>Krácený rozbor dle vyhlášky 252/2004 Sb. (určený ke kolaudaci)</t>
  </si>
  <si>
    <t>kpl</t>
  </si>
  <si>
    <t>224</t>
  </si>
  <si>
    <t xml:space="preserve">Revize hydrantu </t>
  </si>
  <si>
    <t>283771350</t>
  </si>
  <si>
    <t>Izolace Tubolit DG 22-13</t>
  </si>
  <si>
    <t>283771352</t>
  </si>
  <si>
    <t>Izolace Tubolit DG 28-13</t>
  </si>
  <si>
    <t>283771354</t>
  </si>
  <si>
    <t>Izolace Tubolit DG 35-13</t>
  </si>
  <si>
    <t>2837713603</t>
  </si>
  <si>
    <t>Izolace Tubolit DG 42-20</t>
  </si>
  <si>
    <t>2837713606</t>
  </si>
  <si>
    <t>Izolace Tubolit DG 54-25</t>
  </si>
  <si>
    <t>28377176.A</t>
  </si>
  <si>
    <t>Trubice izolační 65x25 mm</t>
  </si>
  <si>
    <t>551100010</t>
  </si>
  <si>
    <t>Kohout kulový voda  FIV.8363 1/2"</t>
  </si>
  <si>
    <t>pro el:22</t>
  </si>
  <si>
    <t>v2:2</t>
  </si>
  <si>
    <t>551100011</t>
  </si>
  <si>
    <t>Kohout kulový voda FIV.8363 3/4"</t>
  </si>
  <si>
    <t>DD:2</t>
  </si>
  <si>
    <t>v3:2</t>
  </si>
  <si>
    <t>551100012</t>
  </si>
  <si>
    <t>Kohout kulový voda FIV.8363 1"</t>
  </si>
  <si>
    <t>v1:4</t>
  </si>
  <si>
    <t>v3:4</t>
  </si>
  <si>
    <t>551100014</t>
  </si>
  <si>
    <t>Kohout kulový voda  FIV.8363 6/4"</t>
  </si>
  <si>
    <t>551100015</t>
  </si>
  <si>
    <t>Kohout kulový voda  FIV.8363 2"</t>
  </si>
  <si>
    <t>203</t>
  </si>
  <si>
    <t xml:space="preserve">Zpětná klapka 2" </t>
  </si>
  <si>
    <t>204</t>
  </si>
  <si>
    <t xml:space="preserve">Filtr do potrubí 2" </t>
  </si>
  <si>
    <t>205</t>
  </si>
  <si>
    <t xml:space="preserve">Redukční ventil 2" bez manometru </t>
  </si>
  <si>
    <t>206</t>
  </si>
  <si>
    <t xml:space="preserve">Automatický přepážkový filtr DN50 </t>
  </si>
  <si>
    <t>210</t>
  </si>
  <si>
    <t>Hydrant DN25, hadice 30m,do sádrokartonu, ekv.10mm nerez.proskl.dvířka (650x650x285)</t>
  </si>
  <si>
    <t>211</t>
  </si>
  <si>
    <t>Hydrant DN25, hadice 30m do niky, proudnice ekv.10 nerez.proskl.dvířka (650x650x285)</t>
  </si>
  <si>
    <t>212</t>
  </si>
  <si>
    <t>Automatický odvdušňovací ventil DN50-2" pro suchovod V8606420</t>
  </si>
  <si>
    <t>214</t>
  </si>
  <si>
    <t>Zpětná klapka 3/4" OH</t>
  </si>
  <si>
    <t>215</t>
  </si>
  <si>
    <t>Zpětná klapka 1/2" el</t>
  </si>
  <si>
    <t>216</t>
  </si>
  <si>
    <t>Pojistný ventil  1/2" el - k ohřívači</t>
  </si>
  <si>
    <t>217</t>
  </si>
  <si>
    <t>Pojistný ventil  3/4" OH - k ohřívači</t>
  </si>
  <si>
    <t>218</t>
  </si>
  <si>
    <t>Výtokový ventil se šroubením na hadici mrazuvzdorn 1/2"</t>
  </si>
  <si>
    <t>222</t>
  </si>
  <si>
    <t xml:space="preserve">Požární manžety na potrubí do DN40 </t>
  </si>
  <si>
    <t>998722203R00</t>
  </si>
  <si>
    <t xml:space="preserve">Přesun hmot pro vnitřní vodovod, výšky do 24 m </t>
  </si>
  <si>
    <t>724</t>
  </si>
  <si>
    <t>Strojní vybavení</t>
  </si>
  <si>
    <t>724122816R00</t>
  </si>
  <si>
    <t xml:space="preserve">Demontáž čerpadel ostatních  G 6/4 </t>
  </si>
  <si>
    <t>724125810R00</t>
  </si>
  <si>
    <t xml:space="preserve">Demontáž čerpadel ponorných </t>
  </si>
  <si>
    <t>724149101R00</t>
  </si>
  <si>
    <t xml:space="preserve">Montáž čerpadel </t>
  </si>
  <si>
    <t>PC139</t>
  </si>
  <si>
    <t>Čerpací box do podlahy s vpustí ve víku včetně čerpadla a plováku</t>
  </si>
  <si>
    <t>998724203R00</t>
  </si>
  <si>
    <t xml:space="preserve">Přesun hmot pro strojní vybavení, výšky do 24 m </t>
  </si>
  <si>
    <t>725</t>
  </si>
  <si>
    <t>Zařizovací předměty</t>
  </si>
  <si>
    <t>725110811R00</t>
  </si>
  <si>
    <t xml:space="preserve">Demontáž klozetů splachovacích </t>
  </si>
  <si>
    <t>725111131U00</t>
  </si>
  <si>
    <t>Splachovač nádrž plast vysoko VF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</si>
  <si>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</si>
  <si>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</si>
  <si>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</si>
  <si>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</si>
  <si>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725130818R00</t>
  </si>
  <si>
    <t xml:space="preserve">Demontáž pisoárové nádrže + 8 stání </t>
  </si>
  <si>
    <t>725210821R00</t>
  </si>
  <si>
    <t xml:space="preserve">Demontáž umyvadel bez výtokových armatur </t>
  </si>
  <si>
    <t>725219401R00</t>
  </si>
  <si>
    <t xml:space="preserve">Montáž umyvadel na šrouby do zdiva </t>
  </si>
  <si>
    <t>6+5</t>
  </si>
  <si>
    <t>725220832R00</t>
  </si>
  <si>
    <t xml:space="preserve">Demontáž van litinových volných </t>
  </si>
  <si>
    <t>725240811R00</t>
  </si>
  <si>
    <t xml:space="preserve">Demontáž sprchových kabin bez výtokových armatur </t>
  </si>
  <si>
    <t>725310823R00</t>
  </si>
  <si>
    <t xml:space="preserve">Demontáž dřezů 1dílných v kuchyňské sestavě </t>
  </si>
  <si>
    <t>725320821R00</t>
  </si>
  <si>
    <t xml:space="preserve">Demontáž dřezů dvojitých na konzolách </t>
  </si>
  <si>
    <t>725330820R00</t>
  </si>
  <si>
    <t xml:space="preserve">Demontáž výlevky diturvitové </t>
  </si>
  <si>
    <t>725339101R00</t>
  </si>
  <si>
    <t xml:space="preserve">Montáž výlevky diturvitové, bez nádrže a armatur </t>
  </si>
  <si>
    <t>725514802R00</t>
  </si>
  <si>
    <t xml:space="preserve">Demontáž ohřívače plynového 160 litrů </t>
  </si>
  <si>
    <t>725530823R00</t>
  </si>
  <si>
    <t xml:space="preserve">Demontáž, zásobník elektrický tlakový  200 l </t>
  </si>
  <si>
    <t>725532101U00</t>
  </si>
  <si>
    <t xml:space="preserve">El ohřívač akum závěs svisl 10l/2kW </t>
  </si>
  <si>
    <t>725532113U00</t>
  </si>
  <si>
    <t xml:space="preserve">El ohřívač akum závěs svi 80l/2kW </t>
  </si>
  <si>
    <t>725532121U00</t>
  </si>
  <si>
    <t xml:space="preserve">El ohřívač akum závěs svi 150l/2kW </t>
  </si>
  <si>
    <t>725810401R00</t>
  </si>
  <si>
    <t xml:space="preserve">Ventil rohový bez přípoj. trubičky T 66 G 1/2 </t>
  </si>
  <si>
    <t>B:1*2</t>
  </si>
  <si>
    <t>U+U1:(28+6)*2</t>
  </si>
  <si>
    <t>Ui:5*2</t>
  </si>
  <si>
    <t>D:5*2</t>
  </si>
  <si>
    <t>725819402R00</t>
  </si>
  <si>
    <t xml:space="preserve">Montáž ventilu rohového bez trubičky G 1/2 </t>
  </si>
  <si>
    <t>725820801R00</t>
  </si>
  <si>
    <t xml:space="preserve">Demontáž baterie nástěnné do G 3/4 </t>
  </si>
  <si>
    <t>U:33</t>
  </si>
  <si>
    <t>D:1</t>
  </si>
  <si>
    <t>VF:1</t>
  </si>
  <si>
    <t>725829202R00</t>
  </si>
  <si>
    <t>Montáž baterie umyv.a dřezové nástěnné VF, DD</t>
  </si>
  <si>
    <t>725829301R00</t>
  </si>
  <si>
    <t xml:space="preserve">Montáž baterie umyv.a dřezové stojánkové </t>
  </si>
  <si>
    <t>U+U1:(28+6)</t>
  </si>
  <si>
    <t>725840850R00</t>
  </si>
  <si>
    <t xml:space="preserve">Demontáž baterie sprch.diferenciální G 3/4x1 </t>
  </si>
  <si>
    <t>S:1</t>
  </si>
  <si>
    <t>VA:1</t>
  </si>
  <si>
    <t>725840860R00</t>
  </si>
  <si>
    <t xml:space="preserve">Demontáž ramene sprchy </t>
  </si>
  <si>
    <t>725849200R00</t>
  </si>
  <si>
    <t xml:space="preserve">Montáž baterií sprchových, nastavitelná výška </t>
  </si>
  <si>
    <t>725980113R00</t>
  </si>
  <si>
    <t>Dvířka plechová 300 x 300 mm v barvě fasády označení S (suchovod)</t>
  </si>
  <si>
    <t>501</t>
  </si>
  <si>
    <t xml:space="preserve">Montáž umyvadel do desky </t>
  </si>
  <si>
    <t>Z 31.1</t>
  </si>
  <si>
    <t>Ruční oční sprcha se dvěma hlavicemi a držák na st montáž</t>
  </si>
  <si>
    <t>Z 01</t>
  </si>
  <si>
    <t>Umývadlo do desky U</t>
  </si>
  <si>
    <t>Z 01.1</t>
  </si>
  <si>
    <t>SIFON K UMYVADLU NEREZ U</t>
  </si>
  <si>
    <t>Z 01.2</t>
  </si>
  <si>
    <t>Umyvadlová stojánková baterie U</t>
  </si>
  <si>
    <t>Z 02</t>
  </si>
  <si>
    <t>Umyvadlo 60x47CM hranaté U1</t>
  </si>
  <si>
    <t>Z 02.1</t>
  </si>
  <si>
    <t>Umyvadlová stojánková baterie U1, Ui</t>
  </si>
  <si>
    <t>Z 03</t>
  </si>
  <si>
    <t>Umyvadlo PRO INVALIDY Zdravotní umyvadlo 64 x 55 cm</t>
  </si>
  <si>
    <t>Z 03.1</t>
  </si>
  <si>
    <t>SIFON NÁBYTKOVÝ PROSTOROVĚ ÚSPORNÝ Ui</t>
  </si>
  <si>
    <t>Z 04</t>
  </si>
  <si>
    <t>Závěsný klozet, hluboké splachování K</t>
  </si>
  <si>
    <t>Z 04.1</t>
  </si>
  <si>
    <t>Sedátko s poklopem pro závěsné klozety antibakteriální, duroplast, nerezové úchyty, K</t>
  </si>
  <si>
    <t>Z 05</t>
  </si>
  <si>
    <t>Závěsný klozet pro invalidy Ki</t>
  </si>
  <si>
    <t>Z 05.1</t>
  </si>
  <si>
    <t>Sedátko duroplast.bez poklopu s ocel.uchyty Ki</t>
  </si>
  <si>
    <t>Z 06</t>
  </si>
  <si>
    <t>BIDET ZÁVĚSNÝ 530x360x350 B</t>
  </si>
  <si>
    <t>Z 06.1</t>
  </si>
  <si>
    <t>BATERIE PÁKOVÁ STOJÁNKOVÁ K BIDETU B</t>
  </si>
  <si>
    <t>Z 06.2</t>
  </si>
  <si>
    <t>PODOMÍTKOVÝ MODUL K BIDETU B</t>
  </si>
  <si>
    <t>Z 07</t>
  </si>
  <si>
    <t>Stojící výlevka s plastovou mřížkou VF</t>
  </si>
  <si>
    <t>Z 07.1</t>
  </si>
  <si>
    <t>Páková nást.baterie  s otočným raménkem, lékař.p. VF</t>
  </si>
  <si>
    <t>Z 08</t>
  </si>
  <si>
    <t>Urinál odsávací s radarovým senzorem, síťové nap. P  vč,.instalační sady,sifonu a s.</t>
  </si>
  <si>
    <t>Z 08.1</t>
  </si>
  <si>
    <t xml:space="preserve">ZDROJ napájení k pisoárům pro max.5 24V, DC </t>
  </si>
  <si>
    <t>Z 08.2</t>
  </si>
  <si>
    <t xml:space="preserve">Sítko pro Urinál </t>
  </si>
  <si>
    <t>Z 08.3</t>
  </si>
  <si>
    <t xml:space="preserve">Dálkové ovládání k radarovým splachovačům </t>
  </si>
  <si>
    <t>Z 09</t>
  </si>
  <si>
    <t xml:space="preserve">Sprchové dveře š.1100 </t>
  </si>
  <si>
    <t>Z 09.1</t>
  </si>
  <si>
    <t xml:space="preserve">Sprchová baterie nástěnná páková </t>
  </si>
  <si>
    <t>KPL</t>
  </si>
  <si>
    <t>Z 09.2</t>
  </si>
  <si>
    <t xml:space="preserve">Sprchový komplet </t>
  </si>
  <si>
    <t>Z 09.3</t>
  </si>
  <si>
    <t>Odtokový žlábek nerez, VČ.MŘÍŽKY,SIFONU háček, stavitelné šrouby</t>
  </si>
  <si>
    <t>Z 10</t>
  </si>
  <si>
    <t>Laboratorní dvoudřez lisovaný, celonerez provedení 2x 500x500x340, výškově stavitelné nohy, vč.přísl.</t>
  </si>
  <si>
    <t>příslušenství:4</t>
  </si>
  <si>
    <t xml:space="preserve"> přepad, trubka, sifon, sedlo:</t>
  </si>
  <si>
    <t>D+M:</t>
  </si>
  <si>
    <t>Z 10.1</t>
  </si>
  <si>
    <t>SET S FLEXIBILNÍ SPRŠKOU A NASTAVITELNÝ VÝTOK DD-BATERIE  D+M</t>
  </si>
  <si>
    <t>Z 10.2</t>
  </si>
  <si>
    <t>Kotvení dřezu na stěnu - nerezové konzoly DD</t>
  </si>
  <si>
    <t>Z 11.1</t>
  </si>
  <si>
    <t>Dno uliční vpusti o315mm DD - revizní šachta</t>
  </si>
  <si>
    <t>Z 11.2</t>
  </si>
  <si>
    <t>Šachtová roura bez hrdla o315mm (1250mm) DD - revizní šachta</t>
  </si>
  <si>
    <t>Z 11.3</t>
  </si>
  <si>
    <t>navrtávka In-situ DN100 DD - revizní šachta</t>
  </si>
  <si>
    <t>pachotěsný pokop PP s madlem 315, vč.těsnění DD - revizní šachta</t>
  </si>
  <si>
    <t>Z 11.4</t>
  </si>
  <si>
    <t>Sifon hluboký - 5x HTB 100-87 DD - revizní šachta</t>
  </si>
  <si>
    <t>Z 12</t>
  </si>
  <si>
    <t>Laboratorní mycí stůl chemicky odolný min2x 400x300x200, nerez konzoly na zeď, vč.přísl.</t>
  </si>
  <si>
    <t>P.12+P.13:2</t>
  </si>
  <si>
    <t>Z 12.1</t>
  </si>
  <si>
    <t>Baterie stojánková směšovací, poplastovaná páková s vytažitelnou sprškou MDS</t>
  </si>
  <si>
    <t>Z 16</t>
  </si>
  <si>
    <t xml:space="preserve">Ovládací tlačítko </t>
  </si>
  <si>
    <t>34+5</t>
  </si>
  <si>
    <t>Z 17</t>
  </si>
  <si>
    <t xml:space="preserve">Dřezová stojánková baterie </t>
  </si>
  <si>
    <t>Z 18</t>
  </si>
  <si>
    <t xml:space="preserve">Duofix pro WC, UP 320, h 112 cm 111.300.00.5 </t>
  </si>
  <si>
    <t>k+ki:34+5</t>
  </si>
  <si>
    <t>Z 28</t>
  </si>
  <si>
    <t xml:space="preserve">madlo  k WC sklopné oválné </t>
  </si>
  <si>
    <t>Z 29</t>
  </si>
  <si>
    <t>madlo  společné k WC a U typ L (Madlo typ L 406x813, nerez, LEVÉ)</t>
  </si>
  <si>
    <t>Z 30</t>
  </si>
  <si>
    <t xml:space="preserve">zádová opěrka k WC inv. </t>
  </si>
  <si>
    <t>Z 31</t>
  </si>
  <si>
    <t xml:space="preserve">Ruční oční sprcha se dvěma hlavicemi a držák na st </t>
  </si>
  <si>
    <t>998725203R00</t>
  </si>
  <si>
    <t xml:space="preserve">Přesun hmot pro zařizovací předměty, výšky do 24 m </t>
  </si>
  <si>
    <t>912      T00</t>
  </si>
  <si>
    <t xml:space="preserve">HZS-zprac.dokumentace sk.provedení </t>
  </si>
  <si>
    <t>h</t>
  </si>
  <si>
    <t>D96</t>
  </si>
  <si>
    <t>Přesuny suti a vybouraných hmot</t>
  </si>
  <si>
    <t>979011111R00</t>
  </si>
  <si>
    <t xml:space="preserve">Svislá doprava suti a vybour. hmot za 1.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</si>
  <si>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</si>
  <si>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</si>
  <si>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</si>
  <si>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</si>
  <si>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</si>
  <si>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</si>
  <si>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979999996R00</t>
  </si>
  <si>
    <t xml:space="preserve">Poplatek za skládku suti a vybouraných hmot </t>
  </si>
  <si>
    <t>POZNÁMKA:
ZPRACOVÁNO V POLOŽKÁCH ÚRS cenová úroveň RTS 15/II
POLOŽKY, KTERÉ NEOBSAHUJÍ CENÍKOVÝ 9-MÍSTNÝ KÓD, JSOU POLOŽKY NECENÍKOVÉ A BYLY SESTAVENY NA ZÁKLADĚ NABÍDKY A ODBORNÝCH ODHADŮ PROJEKTANTA</t>
  </si>
  <si>
    <t>IČ, DIČ</t>
  </si>
  <si>
    <t>Na Krycím listu doplní uchazeč datum vytvoření nabídky do modrého pole vedle pole Datum.</t>
  </si>
  <si>
    <t>6.</t>
  </si>
  <si>
    <t>Na Krycím listu doplní uchazeč svoje IČ a DIČ do modře podbarveného pole pod ním</t>
  </si>
  <si>
    <t>5.</t>
  </si>
  <si>
    <t>Na Krycím listu doplní uchazeč svůj název do modrého pole vedle pole Dodavatel.</t>
  </si>
  <si>
    <t>4.</t>
  </si>
  <si>
    <t>Všechny tyto buňky musí být vyplněny nenulovými kladnými číslicemi</t>
  </si>
  <si>
    <t>3.</t>
  </si>
  <si>
    <t>Uchazeč vyplní pouze jednotkové ceny do modře podbarvených buněk, které jsou editovatelné.</t>
  </si>
  <si>
    <t>2.</t>
  </si>
  <si>
    <t xml:space="preserve">Jednotlivé listy souboru výkazu výměr jsou provázány vzorci a uzamčeny,  toto nastavení nesmí být uchazečem jakkoliv modifikováno. </t>
  </si>
  <si>
    <t>1.</t>
  </si>
  <si>
    <t>Návod z vyplnění</t>
  </si>
  <si>
    <t>INTAR a. s.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</si>
</sst>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218">
    <xf numFmtId="0" fontId="0" fillId="0" borderId="0" xfId="0"/>
    <xf numFmtId="0" fontId="3" fillId="0" borderId="1" xfId="0" applyFont="1" applyBorder="1" applyAlignment="1">
      <alignment horizontal="centerContinuous" vertical="top"/>
    </xf>
    <xf numFmtId="0" fontId="4" fillId="0" borderId="1" xfId="0" applyFont="1" applyBorder="1" applyAlignment="1">
      <alignment horizontal="centerContinuous"/>
    </xf>
    <xf numFmtId="0" fontId="5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Continuous"/>
    </xf>
    <xf numFmtId="49" fontId="7" fillId="2" borderId="4" xfId="0" applyNumberFormat="1" applyFont="1" applyFill="1" applyBorder="1" applyAlignment="1">
      <alignment horizontal="left"/>
    </xf>
    <xf numFmtId="49" fontId="6" fillId="2" borderId="3" xfId="0" applyNumberFormat="1" applyFont="1" applyFill="1" applyBorder="1" applyAlignment="1">
      <alignment horizontal="centerContinuous"/>
    </xf>
    <xf numFmtId="0" fontId="6" fillId="0" borderId="5" xfId="0" applyFont="1" applyBorder="1"/>
    <xf numFmtId="49" fontId="6" fillId="0" borderId="6" xfId="0" applyNumberFormat="1" applyFont="1" applyBorder="1" applyAlignment="1">
      <alignment horizontal="left"/>
    </xf>
    <xf numFmtId="0" fontId="4" fillId="0" borderId="7" xfId="0" applyFont="1" applyBorder="1"/>
    <xf numFmtId="0" fontId="6" fillId="0" borderId="8" xfId="0" applyFont="1" applyBorder="1"/>
    <xf numFmtId="49" fontId="6" fillId="0" borderId="9" xfId="0" applyNumberFormat="1" applyFont="1" applyBorder="1"/>
    <xf numFmtId="49" fontId="6" fillId="0" borderId="8" xfId="0" applyNumberFormat="1" applyFont="1" applyBorder="1"/>
    <xf numFmtId="0" fontId="6" fillId="0" borderId="10" xfId="0" applyFont="1" applyBorder="1"/>
    <xf numFmtId="0" fontId="6" fillId="0" borderId="11" xfId="0" applyFont="1" applyBorder="1" applyAlignment="1">
      <alignment horizontal="left"/>
    </xf>
    <xf numFmtId="0" fontId="5" fillId="0" borderId="7" xfId="0" applyFont="1" applyBorder="1"/>
    <xf numFmtId="49" fontId="6" fillId="0" borderId="11" xfId="0" applyNumberFormat="1" applyFont="1" applyBorder="1" applyAlignment="1">
      <alignment horizontal="left"/>
    </xf>
    <xf numFmtId="49" fontId="5" fillId="2" borderId="7" xfId="0" applyNumberFormat="1" applyFont="1" applyFill="1" applyBorder="1"/>
    <xf numFmtId="49" fontId="4" fillId="2" borderId="8" xfId="0" applyNumberFormat="1" applyFont="1" applyFill="1" applyBorder="1"/>
    <xf numFmtId="49" fontId="5" fillId="2" borderId="9" xfId="0" applyNumberFormat="1" applyFont="1" applyFill="1" applyBorder="1"/>
    <xf numFmtId="49" fontId="4" fillId="2" borderId="9" xfId="0" applyNumberFormat="1" applyFont="1" applyFill="1" applyBorder="1"/>
    <xf numFmtId="0" fontId="6" fillId="0" borderId="10" xfId="0" applyFont="1" applyFill="1" applyBorder="1"/>
    <xf numFmtId="3" fontId="6" fillId="0" borderId="11" xfId="0" applyNumberFormat="1" applyFont="1" applyBorder="1" applyAlignment="1">
      <alignment horizontal="left"/>
    </xf>
    <xf numFmtId="0" fontId="0" fillId="0" borderId="0" xfId="0" applyFill="1"/>
    <xf numFmtId="49" fontId="5" fillId="2" borderId="12" xfId="0" applyNumberFormat="1" applyFont="1" applyFill="1" applyBorder="1"/>
    <xf numFmtId="49" fontId="4" fillId="2" borderId="13" xfId="0" applyNumberFormat="1" applyFont="1" applyFill="1" applyBorder="1"/>
    <xf numFmtId="49" fontId="5" fillId="2" borderId="0" xfId="0" applyNumberFormat="1" applyFont="1" applyFill="1" applyBorder="1"/>
    <xf numFmtId="49" fontId="4" fillId="2" borderId="0" xfId="0" applyNumberFormat="1" applyFont="1" applyFill="1" applyBorder="1"/>
    <xf numFmtId="49" fontId="6" fillId="0" borderId="10" xfId="0" applyNumberFormat="1" applyFont="1" applyBorder="1" applyAlignment="1">
      <alignment horizontal="left"/>
    </xf>
    <xf numFmtId="0" fontId="6" fillId="0" borderId="14" xfId="0" applyFont="1" applyBorder="1"/>
    <xf numFmtId="0" fontId="6" fillId="0" borderId="10" xfId="0" applyNumberFormat="1" applyFont="1" applyBorder="1"/>
    <xf numFmtId="0" fontId="6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6" fillId="0" borderId="16" xfId="0" applyFont="1" applyBorder="1" applyAlignment="1">
      <alignment horizontal="left"/>
    </xf>
    <xf numFmtId="0" fontId="0" fillId="0" borderId="0" xfId="0" applyBorder="1"/>
    <xf numFmtId="0" fontId="6" fillId="0" borderId="10" xfId="0" applyFont="1" applyFill="1" applyBorder="1" applyAlignment="1"/>
    <xf numFmtId="0" fontId="6" fillId="0" borderId="16" xfId="0" applyFont="1" applyFill="1" applyBorder="1" applyAlignment="1"/>
    <xf numFmtId="0" fontId="2" fillId="0" borderId="0" xfId="0" applyFont="1" applyFill="1" applyBorder="1" applyAlignment="1"/>
    <xf numFmtId="0" fontId="6" fillId="0" borderId="10" xfId="0" applyFont="1" applyBorder="1" applyAlignment="1"/>
    <xf numFmtId="0" fontId="6" fillId="0" borderId="16" xfId="0" applyFont="1" applyBorder="1" applyAlignment="1"/>
    <xf numFmtId="3" fontId="0" fillId="0" borderId="0" xfId="0" applyNumberFormat="1"/>
    <xf numFmtId="0" fontId="6" fillId="0" borderId="7" xfId="0" applyFont="1" applyBorder="1"/>
    <xf numFmtId="0" fontId="6" fillId="0" borderId="5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3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4" fillId="0" borderId="19" xfId="0" applyFont="1" applyBorder="1" applyAlignment="1">
      <alignment horizontal="centerContinuous" vertical="center"/>
    </xf>
    <xf numFmtId="0" fontId="4" fillId="0" borderId="20" xfId="0" applyFont="1" applyBorder="1" applyAlignment="1">
      <alignment horizontal="centerContinuous" vertical="center"/>
    </xf>
    <xf numFmtId="0" fontId="5" fillId="2" borderId="21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2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4" fillId="0" borderId="24" xfId="0" applyFont="1" applyBorder="1"/>
    <xf numFmtId="0" fontId="4" fillId="0" borderId="25" xfId="0" applyFont="1" applyBorder="1"/>
    <xf numFmtId="3" fontId="4" fillId="0" borderId="6" xfId="0" applyNumberFormat="1" applyFont="1" applyBorder="1"/>
    <xf numFmtId="0" fontId="4" fillId="0" borderId="2" xfId="0" applyFont="1" applyBorder="1"/>
    <xf numFmtId="3" fontId="4" fillId="0" borderId="4" xfId="0" applyNumberFormat="1" applyFont="1" applyBorder="1"/>
    <xf numFmtId="0" fontId="4" fillId="0" borderId="3" xfId="0" applyFont="1" applyBorder="1"/>
    <xf numFmtId="3" fontId="4" fillId="0" borderId="9" xfId="0" applyNumberFormat="1" applyFont="1" applyBorder="1"/>
    <xf numFmtId="0" fontId="4" fillId="0" borderId="8" xfId="0" applyFont="1" applyBorder="1"/>
    <xf numFmtId="0" fontId="4" fillId="0" borderId="26" xfId="0" applyFont="1" applyBorder="1"/>
    <xf numFmtId="0" fontId="4" fillId="0" borderId="25" xfId="0" applyFont="1" applyBorder="1" applyAlignment="1">
      <alignment shrinkToFit="1"/>
    </xf>
    <xf numFmtId="0" fontId="4" fillId="0" borderId="27" xfId="0" applyFont="1" applyBorder="1"/>
    <xf numFmtId="0" fontId="4" fillId="0" borderId="12" xfId="0" applyFont="1" applyBorder="1"/>
    <xf numFmtId="0" fontId="4" fillId="0" borderId="0" xfId="0" applyFont="1" applyBorder="1"/>
    <xf numFmtId="3" fontId="4" fillId="0" borderId="30" xfId="0" applyNumberFormat="1" applyFont="1" applyBorder="1"/>
    <xf numFmtId="0" fontId="4" fillId="0" borderId="28" xfId="0" applyFont="1" applyBorder="1"/>
    <xf numFmtId="3" fontId="4" fillId="0" borderId="31" xfId="0" applyNumberFormat="1" applyFont="1" applyBorder="1"/>
    <xf numFmtId="0" fontId="4" fillId="0" borderId="29" xfId="0" applyFont="1" applyBorder="1"/>
    <xf numFmtId="0" fontId="5" fillId="2" borderId="2" xfId="0" applyFont="1" applyFill="1" applyBorder="1"/>
    <xf numFmtId="0" fontId="5" fillId="2" borderId="4" xfId="0" applyFont="1" applyFill="1" applyBorder="1"/>
    <xf numFmtId="0" fontId="5" fillId="2" borderId="3" xfId="0" applyFont="1" applyFill="1" applyBorder="1"/>
    <xf numFmtId="0" fontId="5" fillId="2" borderId="32" xfId="0" applyFont="1" applyFill="1" applyBorder="1"/>
    <xf numFmtId="0" fontId="5" fillId="2" borderId="33" xfId="0" applyFont="1" applyFill="1" applyBorder="1"/>
    <xf numFmtId="0" fontId="4" fillId="0" borderId="13" xfId="0" applyFont="1" applyBorder="1"/>
    <xf numFmtId="0" fontId="4" fillId="0" borderId="0" xfId="0" applyFont="1"/>
    <xf numFmtId="0" fontId="4" fillId="0" borderId="34" xfId="0" applyFont="1" applyBorder="1"/>
    <xf numFmtId="0" fontId="4" fillId="0" borderId="35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36" xfId="0" applyFont="1" applyBorder="1"/>
    <xf numFmtId="0" fontId="4" fillId="0" borderId="37" xfId="0" applyFont="1" applyBorder="1"/>
    <xf numFmtId="0" fontId="4" fillId="0" borderId="38" xfId="0" applyFont="1" applyBorder="1"/>
    <xf numFmtId="0" fontId="4" fillId="0" borderId="39" xfId="0" applyFont="1" applyBorder="1"/>
    <xf numFmtId="165" fontId="4" fillId="0" borderId="40" xfId="0" applyNumberFormat="1" applyFont="1" applyBorder="1" applyAlignment="1">
      <alignment horizontal="right"/>
    </xf>
    <xf numFmtId="0" fontId="4" fillId="0" borderId="40" xfId="0" applyFont="1" applyBorder="1"/>
    <xf numFmtId="0" fontId="4" fillId="0" borderId="9" xfId="0" applyFont="1" applyBorder="1"/>
    <xf numFmtId="165" fontId="4" fillId="0" borderId="8" xfId="0" applyNumberFormat="1" applyFont="1" applyBorder="1" applyAlignment="1">
      <alignment horizontal="right"/>
    </xf>
    <xf numFmtId="0" fontId="8" fillId="2" borderId="28" xfId="0" applyFont="1" applyFill="1" applyBorder="1"/>
    <xf numFmtId="0" fontId="8" fillId="2" borderId="31" xfId="0" applyFont="1" applyFill="1" applyBorder="1"/>
    <xf numFmtId="0" fontId="8" fillId="2" borderId="29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5" fillId="0" borderId="45" xfId="1" applyNumberFormat="1" applyFont="1" applyBorder="1"/>
    <xf numFmtId="49" fontId="4" fillId="0" borderId="45" xfId="1" applyNumberFormat="1" applyFont="1" applyBorder="1"/>
    <xf numFmtId="49" fontId="4" fillId="0" borderId="45" xfId="1" applyNumberFormat="1" applyFont="1" applyBorder="1" applyAlignment="1">
      <alignment horizontal="right"/>
    </xf>
    <xf numFmtId="0" fontId="4" fillId="0" borderId="46" xfId="1" applyFont="1" applyBorder="1"/>
    <xf numFmtId="49" fontId="4" fillId="0" borderId="45" xfId="0" applyNumberFormat="1" applyFont="1" applyBorder="1" applyAlignment="1">
      <alignment horizontal="left"/>
    </xf>
    <xf numFmtId="0" fontId="4" fillId="0" borderId="47" xfId="0" applyNumberFormat="1" applyFont="1" applyBorder="1"/>
    <xf numFmtId="49" fontId="5" fillId="0" borderId="50" xfId="1" applyNumberFormat="1" applyFont="1" applyBorder="1"/>
    <xf numFmtId="49" fontId="4" fillId="0" borderId="50" xfId="1" applyNumberFormat="1" applyFont="1" applyBorder="1"/>
    <xf numFmtId="49" fontId="4" fillId="0" borderId="50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5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55" xfId="0" applyFont="1" applyFill="1" applyBorder="1" applyAlignment="1">
      <alignment horizontal="center"/>
    </xf>
    <xf numFmtId="0" fontId="6" fillId="0" borderId="0" xfId="0" applyFont="1" applyBorder="1"/>
    <xf numFmtId="3" fontId="4" fillId="0" borderId="35" xfId="0" applyNumberFormat="1" applyFont="1" applyBorder="1"/>
    <xf numFmtId="0" fontId="5" fillId="2" borderId="21" xfId="0" applyFont="1" applyFill="1" applyBorder="1"/>
    <xf numFmtId="0" fontId="5" fillId="2" borderId="22" xfId="0" applyFont="1" applyFill="1" applyBorder="1"/>
    <xf numFmtId="3" fontId="5" fillId="2" borderId="23" xfId="0" applyNumberFormat="1" applyFont="1" applyFill="1" applyBorder="1"/>
    <xf numFmtId="3" fontId="5" fillId="2" borderId="53" xfId="0" applyNumberFormat="1" applyFont="1" applyFill="1" applyBorder="1"/>
    <xf numFmtId="3" fontId="5" fillId="2" borderId="54" xfId="0" applyNumberFormat="1" applyFont="1" applyFill="1" applyBorder="1"/>
    <xf numFmtId="3" fontId="5" fillId="2" borderId="55" xfId="0" applyNumberFormat="1" applyFont="1" applyFill="1" applyBorder="1"/>
    <xf numFmtId="0" fontId="12" fillId="0" borderId="0" xfId="0" applyFont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11" fillId="0" borderId="0" xfId="1"/>
    <xf numFmtId="0" fontId="4" fillId="0" borderId="0" xfId="1" applyFont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4" fillId="0" borderId="45" xfId="1" applyFont="1" applyBorder="1"/>
    <xf numFmtId="0" fontId="6" fillId="0" borderId="46" xfId="1" applyFont="1" applyBorder="1" applyAlignment="1">
      <alignment horizontal="right"/>
    </xf>
    <xf numFmtId="49" fontId="4" fillId="0" borderId="45" xfId="1" applyNumberFormat="1" applyFont="1" applyBorder="1" applyAlignment="1">
      <alignment horizontal="left"/>
    </xf>
    <xf numFmtId="0" fontId="4" fillId="0" borderId="47" xfId="1" applyFont="1" applyBorder="1"/>
    <xf numFmtId="0" fontId="4" fillId="0" borderId="50" xfId="1" applyFont="1" applyBorder="1"/>
    <xf numFmtId="0" fontId="6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/>
    <xf numFmtId="49" fontId="6" fillId="2" borderId="10" xfId="1" applyNumberFormat="1" applyFont="1" applyFill="1" applyBorder="1"/>
    <xf numFmtId="0" fontId="6" fillId="2" borderId="8" xfId="1" applyFont="1" applyFill="1" applyBorder="1" applyAlignment="1">
      <alignment horizontal="center"/>
    </xf>
    <xf numFmtId="0" fontId="6" fillId="2" borderId="8" xfId="1" applyNumberFormat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5" fillId="0" borderId="15" xfId="1" applyFont="1" applyBorder="1"/>
    <xf numFmtId="0" fontId="4" fillId="0" borderId="9" xfId="1" applyFont="1" applyBorder="1" applyAlignment="1">
      <alignment horizontal="center"/>
    </xf>
    <xf numFmtId="0" fontId="4" fillId="0" borderId="9" xfId="1" applyNumberFormat="1" applyFont="1" applyBorder="1" applyAlignment="1">
      <alignment horizontal="right"/>
    </xf>
    <xf numFmtId="0" fontId="4" fillId="0" borderId="8" xfId="1" applyNumberFormat="1" applyFont="1" applyBorder="1"/>
    <xf numFmtId="0" fontId="11" fillId="0" borderId="0" xfId="1" applyNumberFormat="1"/>
    <xf numFmtId="0" fontId="17" fillId="0" borderId="0" xfId="1" applyFont="1"/>
    <xf numFmtId="0" fontId="18" fillId="0" borderId="58" xfId="1" applyFont="1" applyBorder="1" applyAlignment="1">
      <alignment horizontal="center" vertical="top"/>
    </xf>
    <xf numFmtId="49" fontId="18" fillId="0" borderId="58" xfId="1" applyNumberFormat="1" applyFont="1" applyBorder="1" applyAlignment="1">
      <alignment horizontal="left" vertical="top"/>
    </xf>
    <xf numFmtId="0" fontId="18" fillId="0" borderId="58" xfId="1" applyFont="1" applyBorder="1" applyAlignment="1">
      <alignment vertical="top" wrapText="1"/>
    </xf>
    <xf numFmtId="49" fontId="18" fillId="0" borderId="58" xfId="1" applyNumberFormat="1" applyFont="1" applyBorder="1" applyAlignment="1">
      <alignment horizontal="center" shrinkToFit="1"/>
    </xf>
    <xf numFmtId="4" fontId="18" fillId="0" borderId="58" xfId="1" applyNumberFormat="1" applyFont="1" applyBorder="1" applyAlignment="1">
      <alignment horizontal="right"/>
    </xf>
    <xf numFmtId="4" fontId="18" fillId="0" borderId="58" xfId="1" applyNumberFormat="1" applyFont="1" applyBorder="1"/>
    <xf numFmtId="0" fontId="19" fillId="0" borderId="0" xfId="1" applyFont="1"/>
    <xf numFmtId="0" fontId="6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6" fillId="0" borderId="56" xfId="1" applyNumberFormat="1" applyFont="1" applyBorder="1" applyAlignment="1">
      <alignment horizontal="right"/>
    </xf>
    <xf numFmtId="4" fontId="21" fillId="3" borderId="61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4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4" fillId="2" borderId="9" xfId="1" applyFont="1" applyFill="1" applyBorder="1" applyAlignment="1">
      <alignment horizontal="center"/>
    </xf>
    <xf numFmtId="4" fontId="4" fillId="2" borderId="9" xfId="1" applyNumberFormat="1" applyFont="1" applyFill="1" applyBorder="1" applyAlignment="1">
      <alignment horizontal="right"/>
    </xf>
    <xf numFmtId="4" fontId="4" fillId="2" borderId="8" xfId="1" applyNumberFormat="1" applyFont="1" applyFill="1" applyBorder="1" applyAlignment="1">
      <alignment horizontal="right"/>
    </xf>
    <xf numFmtId="4" fontId="5" fillId="2" borderId="10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4" fillId="0" borderId="0" xfId="1" applyFont="1" applyAlignment="1"/>
    <xf numFmtId="0" fontId="11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1" fillId="0" borderId="0" xfId="1" applyBorder="1" applyAlignment="1">
      <alignment horizontal="right"/>
    </xf>
    <xf numFmtId="49" fontId="6" fillId="0" borderId="12" xfId="0" applyNumberFormat="1" applyFont="1" applyBorder="1"/>
    <xf numFmtId="3" fontId="4" fillId="0" borderId="13" xfId="0" applyNumberFormat="1" applyFont="1" applyBorder="1"/>
    <xf numFmtId="3" fontId="4" fillId="0" borderId="56" xfId="0" applyNumberFormat="1" applyFont="1" applyBorder="1"/>
    <xf numFmtId="3" fontId="4" fillId="0" borderId="57" xfId="0" applyNumberFormat="1" applyFont="1" applyBorder="1"/>
    <xf numFmtId="14" fontId="4" fillId="4" borderId="13" xfId="0" applyNumberFormat="1" applyFont="1" applyFill="1" applyBorder="1"/>
    <xf numFmtId="4" fontId="18" fillId="4" borderId="58" xfId="1" applyNumberFormat="1" applyFont="1" applyFill="1" applyBorder="1" applyAlignment="1">
      <alignment horizontal="right"/>
    </xf>
    <xf numFmtId="0" fontId="1" fillId="0" borderId="0" xfId="2"/>
    <xf numFmtId="0" fontId="1" fillId="0" borderId="0" xfId="2" applyAlignment="1">
      <alignment wrapText="1"/>
    </xf>
    <xf numFmtId="0" fontId="26" fillId="0" borderId="0" xfId="2" applyFont="1"/>
    <xf numFmtId="0" fontId="26" fillId="4" borderId="0" xfId="2" applyFont="1" applyFill="1"/>
    <xf numFmtId="4" fontId="18" fillId="5" borderId="58" xfId="1" applyNumberFormat="1" applyFont="1" applyFill="1" applyBorder="1" applyAlignment="1">
      <alignment horizontal="right"/>
    </xf>
    <xf numFmtId="0" fontId="10" fillId="0" borderId="0" xfId="0" applyFont="1" applyAlignment="1">
      <alignment horizontal="left" vertical="top" wrapText="1"/>
    </xf>
    <xf numFmtId="0" fontId="6" fillId="0" borderId="10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4" borderId="10" xfId="0" applyFont="1" applyFill="1" applyBorder="1" applyAlignment="1">
      <alignment horizontal="left"/>
    </xf>
    <xf numFmtId="0" fontId="6" fillId="4" borderId="10" xfId="0" applyFont="1" applyFill="1" applyBorder="1" applyAlignment="1">
      <alignment horizontal="center"/>
    </xf>
    <xf numFmtId="0" fontId="4" fillId="0" borderId="28" xfId="0" applyFont="1" applyBorder="1" applyAlignment="1">
      <alignment horizontal="center" shrinkToFit="1"/>
    </xf>
    <xf numFmtId="0" fontId="4" fillId="0" borderId="29" xfId="0" applyFont="1" applyBorder="1" applyAlignment="1">
      <alignment horizontal="center" shrinkToFit="1"/>
    </xf>
    <xf numFmtId="166" fontId="4" fillId="0" borderId="15" xfId="0" applyNumberFormat="1" applyFont="1" applyBorder="1" applyAlignment="1">
      <alignment horizontal="right" indent="2"/>
    </xf>
    <xf numFmtId="166" fontId="4" fillId="0" borderId="16" xfId="0" applyNumberFormat="1" applyFont="1" applyBorder="1" applyAlignment="1">
      <alignment horizontal="right" indent="2"/>
    </xf>
    <xf numFmtId="166" fontId="8" fillId="2" borderId="41" xfId="0" applyNumberFormat="1" applyFont="1" applyFill="1" applyBorder="1" applyAlignment="1">
      <alignment horizontal="right" indent="2"/>
    </xf>
    <xf numFmtId="166" fontId="8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4" fillId="0" borderId="43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49" xfId="1" applyFont="1" applyBorder="1" applyAlignment="1">
      <alignment horizontal="center"/>
    </xf>
    <xf numFmtId="0" fontId="4" fillId="0" borderId="51" xfId="1" applyFont="1" applyBorder="1" applyAlignment="1">
      <alignment horizontal="left"/>
    </xf>
    <xf numFmtId="0" fontId="4" fillId="0" borderId="50" xfId="1" applyFont="1" applyBorder="1" applyAlignment="1">
      <alignment horizontal="left"/>
    </xf>
    <xf numFmtId="0" fontId="4" fillId="0" borderId="52" xfId="1" applyFont="1" applyBorder="1" applyAlignment="1">
      <alignment horizontal="left"/>
    </xf>
    <xf numFmtId="49" fontId="21" fillId="3" borderId="59" xfId="1" applyNumberFormat="1" applyFont="1" applyFill="1" applyBorder="1" applyAlignment="1">
      <alignment horizontal="left" wrapText="1"/>
    </xf>
    <xf numFmtId="49" fontId="22" fillId="0" borderId="60" xfId="0" applyNumberFormat="1" applyFont="1" applyBorder="1" applyAlignment="1">
      <alignment horizontal="left" wrapText="1"/>
    </xf>
    <xf numFmtId="0" fontId="14" fillId="0" borderId="0" xfId="1" applyFont="1" applyAlignment="1">
      <alignment horizontal="center"/>
    </xf>
    <xf numFmtId="49" fontId="4" fillId="0" borderId="48" xfId="1" applyNumberFormat="1" applyFont="1" applyBorder="1" applyAlignment="1">
      <alignment horizontal="center"/>
    </xf>
    <xf numFmtId="0" fontId="4" fillId="0" borderId="51" xfId="1" applyFont="1" applyBorder="1" applyAlignment="1">
      <alignment horizontal="center" shrinkToFit="1"/>
    </xf>
    <xf numFmtId="0" fontId="4" fillId="0" borderId="50" xfId="1" applyFont="1" applyBorder="1" applyAlignment="1">
      <alignment horizontal="center" shrinkToFit="1"/>
    </xf>
    <xf numFmtId="0" fontId="4" fillId="0" borderId="52" xfId="1" applyFont="1" applyBorder="1" applyAlignment="1">
      <alignment horizontal="center" shrinkToFi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4" workbookViewId="0">
      <selection activeCell="C28" sqref="C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D141</v>
      </c>
      <c r="D2" s="5" t="str">
        <f>Rekapitulace!G2</f>
        <v xml:space="preserve"> ZTI-final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73</v>
      </c>
      <c r="B5" s="18"/>
      <c r="C5" s="19" t="s">
        <v>74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/>
    </row>
    <row r="8" spans="1:57" x14ac:dyDescent="0.2">
      <c r="A8" s="29" t="s">
        <v>11</v>
      </c>
      <c r="B8" s="13"/>
      <c r="C8" s="193"/>
      <c r="D8" s="193"/>
      <c r="E8" s="194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3" t="s">
        <v>597</v>
      </c>
      <c r="D9" s="193"/>
      <c r="E9" s="194"/>
      <c r="F9" s="13"/>
      <c r="G9" s="34"/>
      <c r="H9" s="35"/>
    </row>
    <row r="10" spans="1:57" x14ac:dyDescent="0.2">
      <c r="A10" s="29" t="s">
        <v>14</v>
      </c>
      <c r="B10" s="13"/>
      <c r="C10" s="193"/>
      <c r="D10" s="193"/>
      <c r="E10" s="193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5"/>
      <c r="D11" s="195"/>
      <c r="E11" s="195"/>
      <c r="F11" s="39" t="s">
        <v>16</v>
      </c>
      <c r="G11" s="40">
        <v>20194011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583</v>
      </c>
      <c r="B12" s="10"/>
      <c r="C12" s="196"/>
      <c r="D12" s="196"/>
      <c r="E12" s="196"/>
      <c r="F12" s="43" t="s">
        <v>17</v>
      </c>
      <c r="G12" s="44"/>
      <c r="H12" s="35"/>
    </row>
    <row r="13" spans="1:57" ht="28.5" customHeight="1" thickBot="1" x14ac:dyDescent="0.25">
      <c r="A13" s="45" t="s">
        <v>18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19</v>
      </c>
      <c r="B14" s="50"/>
      <c r="C14" s="51"/>
      <c r="D14" s="52" t="s">
        <v>20</v>
      </c>
      <c r="E14" s="53"/>
      <c r="F14" s="53"/>
      <c r="G14" s="51"/>
    </row>
    <row r="15" spans="1:57" ht="15.95" customHeight="1" x14ac:dyDescent="0.2">
      <c r="A15" s="54"/>
      <c r="B15" s="55" t="s">
        <v>21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22</v>
      </c>
      <c r="B16" s="55" t="s">
        <v>23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24</v>
      </c>
      <c r="B17" s="55" t="s">
        <v>25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26</v>
      </c>
      <c r="B18" s="63" t="s">
        <v>27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28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29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30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 x14ac:dyDescent="0.25">
      <c r="A23" s="197" t="s">
        <v>31</v>
      </c>
      <c r="B23" s="198"/>
      <c r="C23" s="67">
        <f>C22+G23</f>
        <v>0</v>
      </c>
      <c r="D23" s="68"/>
      <c r="E23" s="69"/>
      <c r="F23" s="70"/>
      <c r="G23" s="56"/>
    </row>
    <row r="24" spans="1:7" x14ac:dyDescent="0.2">
      <c r="A24" s="71" t="s">
        <v>32</v>
      </c>
      <c r="B24" s="72"/>
      <c r="C24" s="73"/>
      <c r="D24" s="72" t="s">
        <v>33</v>
      </c>
      <c r="E24" s="72"/>
      <c r="F24" s="74" t="s">
        <v>34</v>
      </c>
      <c r="G24" s="75"/>
    </row>
    <row r="25" spans="1:7" x14ac:dyDescent="0.2">
      <c r="A25" s="65" t="s">
        <v>35</v>
      </c>
      <c r="B25" s="66"/>
      <c r="C25" s="76"/>
      <c r="D25" s="66" t="s">
        <v>35</v>
      </c>
      <c r="E25" s="77"/>
      <c r="F25" s="78" t="s">
        <v>35</v>
      </c>
      <c r="G25" s="79"/>
    </row>
    <row r="26" spans="1:7" ht="37.5" customHeight="1" x14ac:dyDescent="0.2">
      <c r="A26" s="65" t="s">
        <v>36</v>
      </c>
      <c r="B26" s="80"/>
      <c r="C26" s="185"/>
      <c r="D26" s="66" t="s">
        <v>36</v>
      </c>
      <c r="E26" s="77"/>
      <c r="F26" s="78" t="s">
        <v>36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37</v>
      </c>
      <c r="B28" s="66"/>
      <c r="C28" s="76"/>
      <c r="D28" s="78" t="s">
        <v>38</v>
      </c>
      <c r="E28" s="76"/>
      <c r="F28" s="82" t="s">
        <v>38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39</v>
      </c>
      <c r="B30" s="86"/>
      <c r="C30" s="87">
        <v>21</v>
      </c>
      <c r="D30" s="86" t="s">
        <v>40</v>
      </c>
      <c r="E30" s="88"/>
      <c r="F30" s="199">
        <f>C23-F32</f>
        <v>0</v>
      </c>
      <c r="G30" s="200"/>
    </row>
    <row r="31" spans="1:7" x14ac:dyDescent="0.2">
      <c r="A31" s="85" t="s">
        <v>41</v>
      </c>
      <c r="B31" s="86"/>
      <c r="C31" s="87">
        <f>SazbaDPH1</f>
        <v>21</v>
      </c>
      <c r="D31" s="86" t="s">
        <v>42</v>
      </c>
      <c r="E31" s="88"/>
      <c r="F31" s="199">
        <f>ROUND(PRODUCT(F30,C31/100),0)</f>
        <v>0</v>
      </c>
      <c r="G31" s="200"/>
    </row>
    <row r="32" spans="1:7" x14ac:dyDescent="0.2">
      <c r="A32" s="85" t="s">
        <v>39</v>
      </c>
      <c r="B32" s="86"/>
      <c r="C32" s="87">
        <v>0</v>
      </c>
      <c r="D32" s="86" t="s">
        <v>42</v>
      </c>
      <c r="E32" s="88"/>
      <c r="F32" s="199">
        <v>0</v>
      </c>
      <c r="G32" s="200"/>
    </row>
    <row r="33" spans="1:8" x14ac:dyDescent="0.2">
      <c r="A33" s="85" t="s">
        <v>41</v>
      </c>
      <c r="B33" s="89"/>
      <c r="C33" s="90">
        <f>SazbaDPH2</f>
        <v>0</v>
      </c>
      <c r="D33" s="86" t="s">
        <v>42</v>
      </c>
      <c r="E33" s="61"/>
      <c r="F33" s="199">
        <f>ROUND(PRODUCT(F32,C33/100),0)</f>
        <v>0</v>
      </c>
      <c r="G33" s="200"/>
    </row>
    <row r="34" spans="1:8" s="94" customFormat="1" ht="19.5" customHeight="1" thickBot="1" x14ac:dyDescent="0.3">
      <c r="A34" s="91" t="s">
        <v>43</v>
      </c>
      <c r="B34" s="92"/>
      <c r="C34" s="92"/>
      <c r="D34" s="92"/>
      <c r="E34" s="93"/>
      <c r="F34" s="201">
        <f>ROUND(SUM(F30:F33),0)</f>
        <v>0</v>
      </c>
      <c r="G34" s="202"/>
    </row>
    <row r="36" spans="1:8" x14ac:dyDescent="0.2">
      <c r="A36" s="95" t="s">
        <v>44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2" t="s">
        <v>582</v>
      </c>
      <c r="C37" s="192"/>
      <c r="D37" s="192"/>
      <c r="E37" s="192"/>
      <c r="F37" s="192"/>
      <c r="G37" s="192"/>
      <c r="H37" t="s">
        <v>5</v>
      </c>
    </row>
    <row r="38" spans="1:8" ht="12.75" customHeight="1" x14ac:dyDescent="0.2">
      <c r="A38" s="96"/>
      <c r="B38" s="192"/>
      <c r="C38" s="192"/>
      <c r="D38" s="192"/>
      <c r="E38" s="192"/>
      <c r="F38" s="192"/>
      <c r="G38" s="192"/>
      <c r="H38" t="s">
        <v>5</v>
      </c>
    </row>
    <row r="39" spans="1:8" x14ac:dyDescent="0.2">
      <c r="A39" s="96"/>
      <c r="B39" s="192"/>
      <c r="C39" s="192"/>
      <c r="D39" s="192"/>
      <c r="E39" s="192"/>
      <c r="F39" s="192"/>
      <c r="G39" s="192"/>
      <c r="H39" t="s">
        <v>5</v>
      </c>
    </row>
    <row r="40" spans="1:8" x14ac:dyDescent="0.2">
      <c r="A40" s="96"/>
      <c r="B40" s="192"/>
      <c r="C40" s="192"/>
      <c r="D40" s="192"/>
      <c r="E40" s="192"/>
      <c r="F40" s="192"/>
      <c r="G40" s="192"/>
      <c r="H40" t="s">
        <v>5</v>
      </c>
    </row>
    <row r="41" spans="1:8" x14ac:dyDescent="0.2">
      <c r="A41" s="96"/>
      <c r="B41" s="192"/>
      <c r="C41" s="192"/>
      <c r="D41" s="192"/>
      <c r="E41" s="192"/>
      <c r="F41" s="192"/>
      <c r="G41" s="192"/>
      <c r="H41" t="s">
        <v>5</v>
      </c>
    </row>
    <row r="42" spans="1:8" x14ac:dyDescent="0.2">
      <c r="A42" s="96"/>
      <c r="B42" s="192"/>
      <c r="C42" s="192"/>
      <c r="D42" s="192"/>
      <c r="E42" s="192"/>
      <c r="F42" s="192"/>
      <c r="G42" s="192"/>
      <c r="H42" t="s">
        <v>5</v>
      </c>
    </row>
    <row r="43" spans="1:8" x14ac:dyDescent="0.2">
      <c r="A43" s="96"/>
      <c r="B43" s="192"/>
      <c r="C43" s="192"/>
      <c r="D43" s="192"/>
      <c r="E43" s="192"/>
      <c r="F43" s="192"/>
      <c r="G43" s="192"/>
      <c r="H43" t="s">
        <v>5</v>
      </c>
    </row>
    <row r="44" spans="1:8" x14ac:dyDescent="0.2">
      <c r="A44" s="96"/>
      <c r="B44" s="192"/>
      <c r="C44" s="192"/>
      <c r="D44" s="192"/>
      <c r="E44" s="192"/>
      <c r="F44" s="192"/>
      <c r="G44" s="192"/>
      <c r="H44" t="s">
        <v>5</v>
      </c>
    </row>
    <row r="45" spans="1:8" ht="0.75" customHeight="1" x14ac:dyDescent="0.2">
      <c r="A45" s="96"/>
      <c r="B45" s="192"/>
      <c r="C45" s="192"/>
      <c r="D45" s="192"/>
      <c r="E45" s="192"/>
      <c r="F45" s="192"/>
      <c r="G45" s="192"/>
      <c r="H45" t="s">
        <v>5</v>
      </c>
    </row>
    <row r="46" spans="1:8" x14ac:dyDescent="0.2">
      <c r="B46" s="203"/>
      <c r="C46" s="203"/>
      <c r="D46" s="203"/>
      <c r="E46" s="203"/>
      <c r="F46" s="203"/>
      <c r="G46" s="203"/>
    </row>
    <row r="47" spans="1:8" x14ac:dyDescent="0.2">
      <c r="B47" s="203"/>
      <c r="C47" s="203"/>
      <c r="D47" s="203"/>
      <c r="E47" s="203"/>
      <c r="F47" s="203"/>
      <c r="G47" s="203"/>
    </row>
    <row r="48" spans="1:8" x14ac:dyDescent="0.2">
      <c r="B48" s="203"/>
      <c r="C48" s="203"/>
      <c r="D48" s="203"/>
      <c r="E48" s="203"/>
      <c r="F48" s="203"/>
      <c r="G48" s="203"/>
    </row>
    <row r="49" spans="2:7" x14ac:dyDescent="0.2">
      <c r="B49" s="203"/>
      <c r="C49" s="203"/>
      <c r="D49" s="203"/>
      <c r="E49" s="203"/>
      <c r="F49" s="203"/>
      <c r="G49" s="203"/>
    </row>
    <row r="50" spans="2:7" x14ac:dyDescent="0.2">
      <c r="B50" s="203"/>
      <c r="C50" s="203"/>
      <c r="D50" s="203"/>
      <c r="E50" s="203"/>
      <c r="F50" s="203"/>
      <c r="G50" s="203"/>
    </row>
    <row r="51" spans="2:7" x14ac:dyDescent="0.2">
      <c r="B51" s="203"/>
      <c r="C51" s="203"/>
      <c r="D51" s="203"/>
      <c r="E51" s="203"/>
      <c r="F51" s="203"/>
      <c r="G51" s="203"/>
    </row>
    <row r="52" spans="2:7" x14ac:dyDescent="0.2">
      <c r="B52" s="203"/>
      <c r="C52" s="203"/>
      <c r="D52" s="203"/>
      <c r="E52" s="203"/>
      <c r="F52" s="203"/>
      <c r="G52" s="203"/>
    </row>
    <row r="53" spans="2:7" x14ac:dyDescent="0.2">
      <c r="B53" s="203"/>
      <c r="C53" s="203"/>
      <c r="D53" s="203"/>
      <c r="E53" s="203"/>
      <c r="F53" s="203"/>
      <c r="G53" s="203"/>
    </row>
    <row r="54" spans="2:7" x14ac:dyDescent="0.2">
      <c r="B54" s="203"/>
      <c r="C54" s="203"/>
      <c r="D54" s="203"/>
      <c r="E54" s="203"/>
      <c r="F54" s="203"/>
      <c r="G54" s="203"/>
    </row>
    <row r="55" spans="2:7" x14ac:dyDescent="0.2">
      <c r="B55" s="203"/>
      <c r="C55" s="203"/>
      <c r="D55" s="203"/>
      <c r="E55" s="203"/>
      <c r="F55" s="203"/>
      <c r="G55" s="203"/>
    </row>
  </sheetData>
  <sheetProtection sheet="1" objects="1" scenarios="1"/>
  <protectedRanges>
    <protectedRange sqref="C11:E12 C26" name="Oblast1"/>
  </protectedRanges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71"/>
  <sheetViews>
    <sheetView workbookViewId="0">
      <selection activeCell="H13" sqref="H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04" t="s">
        <v>45</v>
      </c>
      <c r="B1" s="205"/>
      <c r="C1" s="97" t="str">
        <f>CONCATENATE(cislostavby," ",nazevstavby)</f>
        <v>20194011 REKONSTRUKCE OBJEKTU NA HRADĚ 5 - UPOL</v>
      </c>
      <c r="D1" s="98"/>
      <c r="E1" s="99"/>
      <c r="F1" s="98"/>
      <c r="G1" s="100" t="s">
        <v>46</v>
      </c>
      <c r="H1" s="101" t="s">
        <v>75</v>
      </c>
      <c r="I1" s="102"/>
    </row>
    <row r="2" spans="1:9" ht="13.5" thickBot="1" x14ac:dyDescent="0.25">
      <c r="A2" s="206" t="s">
        <v>47</v>
      </c>
      <c r="B2" s="207"/>
      <c r="C2" s="103" t="str">
        <f>CONCATENATE(cisloobjektu," ",nazevobjektu)</f>
        <v>D.1.4.1 ZDRAVOTECHNIKA</v>
      </c>
      <c r="D2" s="104"/>
      <c r="E2" s="105"/>
      <c r="F2" s="104"/>
      <c r="G2" s="208" t="s">
        <v>76</v>
      </c>
      <c r="H2" s="209"/>
      <c r="I2" s="210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48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49</v>
      </c>
      <c r="C6" s="110"/>
      <c r="D6" s="111"/>
      <c r="E6" s="112" t="s">
        <v>50</v>
      </c>
      <c r="F6" s="113" t="s">
        <v>51</v>
      </c>
      <c r="G6" s="113" t="s">
        <v>52</v>
      </c>
      <c r="H6" s="113" t="s">
        <v>53</v>
      </c>
      <c r="I6" s="114" t="s">
        <v>29</v>
      </c>
    </row>
    <row r="7" spans="1:9" s="35" customFormat="1" x14ac:dyDescent="0.2">
      <c r="A7" s="181" t="str">
        <f>Položky!B7</f>
        <v>1</v>
      </c>
      <c r="B7" s="115" t="str">
        <f>Položky!C7</f>
        <v>Zemní práce</v>
      </c>
      <c r="C7" s="66"/>
      <c r="D7" s="116"/>
      <c r="E7" s="182">
        <f>Položky!BA65</f>
        <v>0</v>
      </c>
      <c r="F7" s="183">
        <f>Položky!BB65</f>
        <v>0</v>
      </c>
      <c r="G7" s="183">
        <f>Položky!BC65</f>
        <v>0</v>
      </c>
      <c r="H7" s="183">
        <f>Položky!BD65</f>
        <v>0</v>
      </c>
      <c r="I7" s="184">
        <f>Položky!BE65</f>
        <v>0</v>
      </c>
    </row>
    <row r="8" spans="1:9" s="35" customFormat="1" x14ac:dyDescent="0.2">
      <c r="A8" s="181" t="str">
        <f>Položky!B66</f>
        <v>45</v>
      </c>
      <c r="B8" s="115" t="str">
        <f>Položky!C66</f>
        <v>Podkladní a vedlejší konstrukce</v>
      </c>
      <c r="C8" s="66"/>
      <c r="D8" s="116"/>
      <c r="E8" s="182">
        <f>Položky!BA93</f>
        <v>0</v>
      </c>
      <c r="F8" s="183">
        <f>Položky!BB93</f>
        <v>0</v>
      </c>
      <c r="G8" s="183">
        <f>Položky!BC93</f>
        <v>0</v>
      </c>
      <c r="H8" s="183">
        <f>Položky!BD93</f>
        <v>0</v>
      </c>
      <c r="I8" s="184">
        <f>Položky!BE93</f>
        <v>0</v>
      </c>
    </row>
    <row r="9" spans="1:9" s="35" customFormat="1" x14ac:dyDescent="0.2">
      <c r="A9" s="181" t="str">
        <f>Položky!B94</f>
        <v>61</v>
      </c>
      <c r="B9" s="115" t="str">
        <f>Položky!C94</f>
        <v>Upravy povrchů vnitřní</v>
      </c>
      <c r="C9" s="66"/>
      <c r="D9" s="116"/>
      <c r="E9" s="182">
        <f>Položky!BA96</f>
        <v>0</v>
      </c>
      <c r="F9" s="183">
        <f>Položky!BB96</f>
        <v>0</v>
      </c>
      <c r="G9" s="183">
        <f>Položky!BC96</f>
        <v>0</v>
      </c>
      <c r="H9" s="183">
        <f>Položky!BD96</f>
        <v>0</v>
      </c>
      <c r="I9" s="184">
        <f>Položky!BE96</f>
        <v>0</v>
      </c>
    </row>
    <row r="10" spans="1:9" s="35" customFormat="1" x14ac:dyDescent="0.2">
      <c r="A10" s="181" t="str">
        <f>Položky!B97</f>
        <v>63</v>
      </c>
      <c r="B10" s="115" t="str">
        <f>Položky!C97</f>
        <v>Podlahy a podlahové konstrukce</v>
      </c>
      <c r="C10" s="66"/>
      <c r="D10" s="116"/>
      <c r="E10" s="182">
        <f>Položky!BA100</f>
        <v>0</v>
      </c>
      <c r="F10" s="183">
        <f>Položky!BB100</f>
        <v>0</v>
      </c>
      <c r="G10" s="183">
        <f>Položky!BC100</f>
        <v>0</v>
      </c>
      <c r="H10" s="183">
        <f>Položky!BD100</f>
        <v>0</v>
      </c>
      <c r="I10" s="184">
        <f>Položky!BE100</f>
        <v>0</v>
      </c>
    </row>
    <row r="11" spans="1:9" s="35" customFormat="1" x14ac:dyDescent="0.2">
      <c r="A11" s="181" t="str">
        <f>Položky!B101</f>
        <v>9</v>
      </c>
      <c r="B11" s="115" t="str">
        <f>Položky!C101</f>
        <v>Ostatní konstrukce, bourání</v>
      </c>
      <c r="C11" s="66"/>
      <c r="D11" s="116"/>
      <c r="E11" s="182">
        <f>Položky!BA112</f>
        <v>0</v>
      </c>
      <c r="F11" s="183">
        <f>Položky!BB112</f>
        <v>0</v>
      </c>
      <c r="G11" s="183">
        <f>Položky!BC112</f>
        <v>0</v>
      </c>
      <c r="H11" s="183">
        <f>Položky!BD112</f>
        <v>0</v>
      </c>
      <c r="I11" s="184">
        <f>Položky!BE112</f>
        <v>0</v>
      </c>
    </row>
    <row r="12" spans="1:9" s="35" customFormat="1" x14ac:dyDescent="0.2">
      <c r="A12" s="181" t="str">
        <f>Položky!B113</f>
        <v>91</v>
      </c>
      <c r="B12" s="115" t="str">
        <f>Položky!C113</f>
        <v>Doplňující práce na komunikaci</v>
      </c>
      <c r="C12" s="66"/>
      <c r="D12" s="116"/>
      <c r="E12" s="182">
        <f>Položky!BA116</f>
        <v>0</v>
      </c>
      <c r="F12" s="183">
        <f>Položky!BB116</f>
        <v>0</v>
      </c>
      <c r="G12" s="183">
        <f>Položky!BC116</f>
        <v>0</v>
      </c>
      <c r="H12" s="183">
        <f>Položky!BD116</f>
        <v>0</v>
      </c>
      <c r="I12" s="184">
        <f>Položky!BE116</f>
        <v>0</v>
      </c>
    </row>
    <row r="13" spans="1:9" s="35" customFormat="1" x14ac:dyDescent="0.2">
      <c r="A13" s="181" t="str">
        <f>Položky!B117</f>
        <v>97</v>
      </c>
      <c r="B13" s="115" t="str">
        <f>Položky!C117</f>
        <v>Prorážení otvorů</v>
      </c>
      <c r="C13" s="66"/>
      <c r="D13" s="116"/>
      <c r="E13" s="182">
        <f>Položky!BA119</f>
        <v>0</v>
      </c>
      <c r="F13" s="183">
        <f>Položky!BB119</f>
        <v>0</v>
      </c>
      <c r="G13" s="183">
        <f>Položky!BC119</f>
        <v>0</v>
      </c>
      <c r="H13" s="183">
        <f>Položky!BD119</f>
        <v>0</v>
      </c>
      <c r="I13" s="184">
        <f>Položky!BE119</f>
        <v>0</v>
      </c>
    </row>
    <row r="14" spans="1:9" s="35" customFormat="1" x14ac:dyDescent="0.2">
      <c r="A14" s="181" t="str">
        <f>Položky!B120</f>
        <v>99</v>
      </c>
      <c r="B14" s="115" t="str">
        <f>Položky!C120</f>
        <v>Staveništní přesun hmot</v>
      </c>
      <c r="C14" s="66"/>
      <c r="D14" s="116"/>
      <c r="E14" s="182">
        <f>Položky!BA122</f>
        <v>0</v>
      </c>
      <c r="F14" s="183">
        <f>Položky!BB122</f>
        <v>0</v>
      </c>
      <c r="G14" s="183">
        <f>Položky!BC122</f>
        <v>0</v>
      </c>
      <c r="H14" s="183">
        <f>Položky!BD122</f>
        <v>0</v>
      </c>
      <c r="I14" s="184">
        <f>Položky!BE122</f>
        <v>0</v>
      </c>
    </row>
    <row r="15" spans="1:9" s="35" customFormat="1" x14ac:dyDescent="0.2">
      <c r="A15" s="181" t="str">
        <f>Položky!B123</f>
        <v>721</v>
      </c>
      <c r="B15" s="115" t="str">
        <f>Položky!C123</f>
        <v>Vnitřní kanalizace</v>
      </c>
      <c r="C15" s="66"/>
      <c r="D15" s="116"/>
      <c r="E15" s="182">
        <f>Položky!BA165</f>
        <v>0</v>
      </c>
      <c r="F15" s="183">
        <f>Položky!BB165</f>
        <v>0</v>
      </c>
      <c r="G15" s="183">
        <f>Položky!BC165</f>
        <v>0</v>
      </c>
      <c r="H15" s="183">
        <f>Položky!BD165</f>
        <v>0</v>
      </c>
      <c r="I15" s="184">
        <f>Položky!BE165</f>
        <v>0</v>
      </c>
    </row>
    <row r="16" spans="1:9" s="35" customFormat="1" x14ac:dyDescent="0.2">
      <c r="A16" s="181" t="str">
        <f>Položky!B166</f>
        <v>722</v>
      </c>
      <c r="B16" s="115" t="str">
        <f>Položky!C166</f>
        <v>Vnitřní vodovod</v>
      </c>
      <c r="C16" s="66"/>
      <c r="D16" s="116"/>
      <c r="E16" s="182">
        <f>Položky!BA247</f>
        <v>0</v>
      </c>
      <c r="F16" s="183">
        <f>Položky!BB247</f>
        <v>0</v>
      </c>
      <c r="G16" s="183">
        <f>Položky!BC247</f>
        <v>0</v>
      </c>
      <c r="H16" s="183">
        <f>Položky!BD247</f>
        <v>0</v>
      </c>
      <c r="I16" s="184">
        <f>Položky!BE247</f>
        <v>0</v>
      </c>
    </row>
    <row r="17" spans="1:9" s="35" customFormat="1" x14ac:dyDescent="0.2">
      <c r="A17" s="181" t="str">
        <f>Položky!B248</f>
        <v>724</v>
      </c>
      <c r="B17" s="115" t="str">
        <f>Položky!C248</f>
        <v>Strojní vybavení</v>
      </c>
      <c r="C17" s="66"/>
      <c r="D17" s="116"/>
      <c r="E17" s="182">
        <f>Položky!BA254</f>
        <v>0</v>
      </c>
      <c r="F17" s="183">
        <f>Položky!BB254</f>
        <v>0</v>
      </c>
      <c r="G17" s="183">
        <f>Položky!BC254</f>
        <v>0</v>
      </c>
      <c r="H17" s="183">
        <f>Položky!BD254</f>
        <v>0</v>
      </c>
      <c r="I17" s="184">
        <f>Položky!BE254</f>
        <v>0</v>
      </c>
    </row>
    <row r="18" spans="1:9" s="35" customFormat="1" x14ac:dyDescent="0.2">
      <c r="A18" s="181" t="str">
        <f>Položky!B255</f>
        <v>725</v>
      </c>
      <c r="B18" s="115" t="str">
        <f>Položky!C255</f>
        <v>Zařizovací předměty</v>
      </c>
      <c r="C18" s="66"/>
      <c r="D18" s="116"/>
      <c r="E18" s="182">
        <f>Položky!BA356</f>
        <v>0</v>
      </c>
      <c r="F18" s="183">
        <f>Položky!BB356</f>
        <v>0</v>
      </c>
      <c r="G18" s="183">
        <f>Položky!BC356</f>
        <v>0</v>
      </c>
      <c r="H18" s="183">
        <f>Položky!BD356</f>
        <v>0</v>
      </c>
      <c r="I18" s="184">
        <f>Položky!BE356</f>
        <v>0</v>
      </c>
    </row>
    <row r="19" spans="1:9" s="35" customFormat="1" ht="13.5" thickBot="1" x14ac:dyDescent="0.25">
      <c r="A19" s="181" t="str">
        <f>Položky!B357</f>
        <v>D96</v>
      </c>
      <c r="B19" s="115" t="str">
        <f>Položky!C357</f>
        <v>Přesuny suti a vybouraných hmot</v>
      </c>
      <c r="C19" s="66"/>
      <c r="D19" s="116"/>
      <c r="E19" s="182">
        <f>Položky!BA363</f>
        <v>0</v>
      </c>
      <c r="F19" s="183">
        <f>Položky!BB363</f>
        <v>0</v>
      </c>
      <c r="G19" s="183">
        <f>Položky!BC363</f>
        <v>0</v>
      </c>
      <c r="H19" s="183">
        <f>Položky!BD363</f>
        <v>0</v>
      </c>
      <c r="I19" s="184">
        <f>Položky!BE363</f>
        <v>0</v>
      </c>
    </row>
    <row r="20" spans="1:9" s="123" customFormat="1" ht="13.5" thickBot="1" x14ac:dyDescent="0.25">
      <c r="A20" s="117"/>
      <c r="B20" s="118" t="s">
        <v>54</v>
      </c>
      <c r="C20" s="118"/>
      <c r="D20" s="119"/>
      <c r="E20" s="120">
        <f>SUM(E7:E19)</f>
        <v>0</v>
      </c>
      <c r="F20" s="121">
        <f>SUM(F7:F19)</f>
        <v>0</v>
      </c>
      <c r="G20" s="121">
        <f>SUM(G7:G19)</f>
        <v>0</v>
      </c>
      <c r="H20" s="121">
        <f>SUM(H7:H19)</f>
        <v>0</v>
      </c>
      <c r="I20" s="122">
        <f>SUM(I7:I19)</f>
        <v>0</v>
      </c>
    </row>
    <row r="21" spans="1:9" x14ac:dyDescent="0.2">
      <c r="A21" s="66"/>
      <c r="B21" s="66"/>
      <c r="C21" s="66"/>
      <c r="D21" s="66"/>
      <c r="E21" s="66"/>
      <c r="F21" s="66"/>
      <c r="G21" s="66"/>
      <c r="H21" s="66"/>
      <c r="I21" s="66"/>
    </row>
    <row r="22" spans="1:9" x14ac:dyDescent="0.2">
      <c r="B22" s="123"/>
      <c r="F22" s="124"/>
      <c r="G22" s="125"/>
      <c r="H22" s="125"/>
      <c r="I22" s="126"/>
    </row>
    <row r="23" spans="1:9" x14ac:dyDescent="0.2">
      <c r="F23" s="124"/>
      <c r="G23" s="125"/>
      <c r="H23" s="125"/>
      <c r="I23" s="126"/>
    </row>
    <row r="24" spans="1:9" x14ac:dyDescent="0.2">
      <c r="F24" s="124"/>
      <c r="G24" s="125"/>
      <c r="H24" s="125"/>
      <c r="I24" s="126"/>
    </row>
    <row r="25" spans="1:9" x14ac:dyDescent="0.2">
      <c r="F25" s="124"/>
      <c r="G25" s="125"/>
      <c r="H25" s="125"/>
      <c r="I25" s="126"/>
    </row>
    <row r="26" spans="1:9" x14ac:dyDescent="0.2">
      <c r="F26" s="124"/>
      <c r="G26" s="125"/>
      <c r="H26" s="125"/>
      <c r="I26" s="126"/>
    </row>
    <row r="27" spans="1:9" x14ac:dyDescent="0.2">
      <c r="F27" s="124"/>
      <c r="G27" s="125"/>
      <c r="H27" s="125"/>
      <c r="I27" s="126"/>
    </row>
    <row r="28" spans="1:9" x14ac:dyDescent="0.2">
      <c r="F28" s="124"/>
      <c r="G28" s="125"/>
      <c r="H28" s="125"/>
      <c r="I28" s="126"/>
    </row>
    <row r="29" spans="1:9" x14ac:dyDescent="0.2">
      <c r="F29" s="124"/>
      <c r="G29" s="125"/>
      <c r="H29" s="125"/>
      <c r="I29" s="126"/>
    </row>
    <row r="30" spans="1:9" x14ac:dyDescent="0.2">
      <c r="F30" s="124"/>
      <c r="G30" s="125"/>
      <c r="H30" s="125"/>
      <c r="I30" s="126"/>
    </row>
    <row r="31" spans="1:9" x14ac:dyDescent="0.2">
      <c r="F31" s="124"/>
      <c r="G31" s="125"/>
      <c r="H31" s="125"/>
      <c r="I31" s="126"/>
    </row>
    <row r="32" spans="1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  <row r="69" spans="6:9" x14ac:dyDescent="0.2">
      <c r="F69" s="124"/>
      <c r="G69" s="125"/>
      <c r="H69" s="125"/>
      <c r="I69" s="126"/>
    </row>
    <row r="70" spans="6:9" x14ac:dyDescent="0.2">
      <c r="F70" s="124"/>
      <c r="G70" s="125"/>
      <c r="H70" s="125"/>
      <c r="I70" s="126"/>
    </row>
    <row r="71" spans="6:9" x14ac:dyDescent="0.2">
      <c r="F71" s="124"/>
      <c r="G71" s="125"/>
      <c r="H71" s="125"/>
      <c r="I71" s="126"/>
    </row>
  </sheetData>
  <sheetProtection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36"/>
  <sheetViews>
    <sheetView showGridLines="0" zoomScaleNormal="100" workbookViewId="0">
      <selection activeCell="F13" sqref="F13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5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13" t="s">
        <v>70</v>
      </c>
      <c r="B1" s="213"/>
      <c r="C1" s="213"/>
      <c r="D1" s="213"/>
      <c r="E1" s="213"/>
      <c r="F1" s="213"/>
      <c r="G1" s="213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204" t="s">
        <v>45</v>
      </c>
      <c r="B3" s="205"/>
      <c r="C3" s="97" t="str">
        <f>CONCATENATE(cislostavby," ",nazevstavby)</f>
        <v>20194011 REKONSTRUKCE OBJEKTU NA HRADĚ 5 - UPOL</v>
      </c>
      <c r="D3" s="132"/>
      <c r="E3" s="133" t="s">
        <v>56</v>
      </c>
      <c r="F3" s="134" t="str">
        <f>Rekapitulace!H1</f>
        <v>D141</v>
      </c>
      <c r="G3" s="135"/>
    </row>
    <row r="4" spans="1:104" ht="13.5" thickBot="1" x14ac:dyDescent="0.25">
      <c r="A4" s="214" t="s">
        <v>47</v>
      </c>
      <c r="B4" s="207"/>
      <c r="C4" s="103" t="str">
        <f>CONCATENATE(cisloobjektu," ",nazevobjektu)</f>
        <v>D.1.4.1 ZDRAVOTECHNIKA</v>
      </c>
      <c r="D4" s="136"/>
      <c r="E4" s="215" t="str">
        <f>Rekapitulace!G2</f>
        <v xml:space="preserve"> ZTI-final</v>
      </c>
      <c r="F4" s="216"/>
      <c r="G4" s="217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57</v>
      </c>
      <c r="B6" s="141" t="s">
        <v>58</v>
      </c>
      <c r="C6" s="141" t="s">
        <v>59</v>
      </c>
      <c r="D6" s="141" t="s">
        <v>60</v>
      </c>
      <c r="E6" s="142" t="s">
        <v>61</v>
      </c>
      <c r="F6" s="141" t="s">
        <v>62</v>
      </c>
      <c r="G6" s="143" t="s">
        <v>63</v>
      </c>
    </row>
    <row r="7" spans="1:104" x14ac:dyDescent="0.2">
      <c r="A7" s="144" t="s">
        <v>64</v>
      </c>
      <c r="B7" s="145" t="s">
        <v>65</v>
      </c>
      <c r="C7" s="146" t="s">
        <v>66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77</v>
      </c>
      <c r="C8" s="154" t="s">
        <v>78</v>
      </c>
      <c r="D8" s="155" t="s">
        <v>79</v>
      </c>
      <c r="E8" s="156">
        <v>74.963999999999999</v>
      </c>
      <c r="F8" s="18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0</v>
      </c>
    </row>
    <row r="9" spans="1:104" x14ac:dyDescent="0.2">
      <c r="A9" s="159"/>
      <c r="B9" s="161"/>
      <c r="C9" s="211" t="s">
        <v>80</v>
      </c>
      <c r="D9" s="212"/>
      <c r="E9" s="162">
        <v>11.34</v>
      </c>
      <c r="F9" s="163"/>
      <c r="G9" s="164"/>
      <c r="M9" s="160" t="s">
        <v>80</v>
      </c>
      <c r="O9" s="151"/>
    </row>
    <row r="10" spans="1:104" x14ac:dyDescent="0.2">
      <c r="A10" s="159"/>
      <c r="B10" s="161"/>
      <c r="C10" s="211" t="s">
        <v>81</v>
      </c>
      <c r="D10" s="212"/>
      <c r="E10" s="162">
        <v>9.7200000000000006</v>
      </c>
      <c r="F10" s="163"/>
      <c r="G10" s="164"/>
      <c r="M10" s="160" t="s">
        <v>81</v>
      </c>
      <c r="O10" s="151"/>
    </row>
    <row r="11" spans="1:104" x14ac:dyDescent="0.2">
      <c r="A11" s="159"/>
      <c r="B11" s="161"/>
      <c r="C11" s="211" t="s">
        <v>82</v>
      </c>
      <c r="D11" s="212"/>
      <c r="E11" s="162">
        <v>10.56</v>
      </c>
      <c r="F11" s="163"/>
      <c r="G11" s="164"/>
      <c r="M11" s="160" t="s">
        <v>82</v>
      </c>
      <c r="O11" s="151"/>
    </row>
    <row r="12" spans="1:104" x14ac:dyDescent="0.2">
      <c r="A12" s="159"/>
      <c r="B12" s="161"/>
      <c r="C12" s="211" t="s">
        <v>83</v>
      </c>
      <c r="D12" s="212"/>
      <c r="E12" s="162">
        <v>2.5920000000000001</v>
      </c>
      <c r="F12" s="163"/>
      <c r="G12" s="164"/>
      <c r="M12" s="160" t="s">
        <v>83</v>
      </c>
      <c r="O12" s="151"/>
    </row>
    <row r="13" spans="1:104" x14ac:dyDescent="0.2">
      <c r="A13" s="159"/>
      <c r="B13" s="161"/>
      <c r="C13" s="211" t="s">
        <v>84</v>
      </c>
      <c r="D13" s="212"/>
      <c r="E13" s="162">
        <v>0.72</v>
      </c>
      <c r="F13" s="163"/>
      <c r="G13" s="164"/>
      <c r="M13" s="160" t="s">
        <v>84</v>
      </c>
      <c r="O13" s="151"/>
    </row>
    <row r="14" spans="1:104" x14ac:dyDescent="0.2">
      <c r="A14" s="159"/>
      <c r="B14" s="161"/>
      <c r="C14" s="211" t="s">
        <v>84</v>
      </c>
      <c r="D14" s="212"/>
      <c r="E14" s="162">
        <v>0.72</v>
      </c>
      <c r="F14" s="163"/>
      <c r="G14" s="164"/>
      <c r="M14" s="160" t="s">
        <v>84</v>
      </c>
      <c r="O14" s="151"/>
    </row>
    <row r="15" spans="1:104" x14ac:dyDescent="0.2">
      <c r="A15" s="159"/>
      <c r="B15" s="161"/>
      <c r="C15" s="211" t="s">
        <v>85</v>
      </c>
      <c r="D15" s="212"/>
      <c r="E15" s="162">
        <v>1.92</v>
      </c>
      <c r="F15" s="163"/>
      <c r="G15" s="164"/>
      <c r="M15" s="160" t="s">
        <v>85</v>
      </c>
      <c r="O15" s="151"/>
    </row>
    <row r="16" spans="1:104" x14ac:dyDescent="0.2">
      <c r="A16" s="159"/>
      <c r="B16" s="161"/>
      <c r="C16" s="211" t="s">
        <v>86</v>
      </c>
      <c r="D16" s="212"/>
      <c r="E16" s="162">
        <v>0.432</v>
      </c>
      <c r="F16" s="163"/>
      <c r="G16" s="164"/>
      <c r="M16" s="160" t="s">
        <v>86</v>
      </c>
      <c r="O16" s="151"/>
    </row>
    <row r="17" spans="1:15" x14ac:dyDescent="0.2">
      <c r="A17" s="159"/>
      <c r="B17" s="161"/>
      <c r="C17" s="211" t="s">
        <v>87</v>
      </c>
      <c r="D17" s="212"/>
      <c r="E17" s="162">
        <v>0.36</v>
      </c>
      <c r="F17" s="163"/>
      <c r="G17" s="164"/>
      <c r="M17" s="160" t="s">
        <v>87</v>
      </c>
      <c r="O17" s="151"/>
    </row>
    <row r="18" spans="1:15" x14ac:dyDescent="0.2">
      <c r="A18" s="159"/>
      <c r="B18" s="161"/>
      <c r="C18" s="211" t="s">
        <v>88</v>
      </c>
      <c r="D18" s="212"/>
      <c r="E18" s="162">
        <v>3.78</v>
      </c>
      <c r="F18" s="163"/>
      <c r="G18" s="164"/>
      <c r="M18" s="160" t="s">
        <v>88</v>
      </c>
      <c r="O18" s="151"/>
    </row>
    <row r="19" spans="1:15" x14ac:dyDescent="0.2">
      <c r="A19" s="159"/>
      <c r="B19" s="161"/>
      <c r="C19" s="211" t="s">
        <v>89</v>
      </c>
      <c r="D19" s="212"/>
      <c r="E19" s="162">
        <v>1.26</v>
      </c>
      <c r="F19" s="163"/>
      <c r="G19" s="164"/>
      <c r="M19" s="160" t="s">
        <v>89</v>
      </c>
      <c r="O19" s="151"/>
    </row>
    <row r="20" spans="1:15" x14ac:dyDescent="0.2">
      <c r="A20" s="159"/>
      <c r="B20" s="161"/>
      <c r="C20" s="211" t="s">
        <v>89</v>
      </c>
      <c r="D20" s="212"/>
      <c r="E20" s="162">
        <v>1.26</v>
      </c>
      <c r="F20" s="163"/>
      <c r="G20" s="164"/>
      <c r="M20" s="160" t="s">
        <v>89</v>
      </c>
      <c r="O20" s="151"/>
    </row>
    <row r="21" spans="1:15" x14ac:dyDescent="0.2">
      <c r="A21" s="159"/>
      <c r="B21" s="161"/>
      <c r="C21" s="211" t="s">
        <v>90</v>
      </c>
      <c r="D21" s="212"/>
      <c r="E21" s="162">
        <v>0.18</v>
      </c>
      <c r="F21" s="163"/>
      <c r="G21" s="164"/>
      <c r="M21" s="160" t="s">
        <v>90</v>
      </c>
      <c r="O21" s="151"/>
    </row>
    <row r="22" spans="1:15" x14ac:dyDescent="0.2">
      <c r="A22" s="159"/>
      <c r="B22" s="161"/>
      <c r="C22" s="211" t="s">
        <v>91</v>
      </c>
      <c r="D22" s="212"/>
      <c r="E22" s="162">
        <v>0.84</v>
      </c>
      <c r="F22" s="163"/>
      <c r="G22" s="164"/>
      <c r="M22" s="160" t="s">
        <v>91</v>
      </c>
      <c r="O22" s="151"/>
    </row>
    <row r="23" spans="1:15" x14ac:dyDescent="0.2">
      <c r="A23" s="159"/>
      <c r="B23" s="161"/>
      <c r="C23" s="211" t="s">
        <v>89</v>
      </c>
      <c r="D23" s="212"/>
      <c r="E23" s="162">
        <v>1.26</v>
      </c>
      <c r="F23" s="163"/>
      <c r="G23" s="164"/>
      <c r="M23" s="160" t="s">
        <v>89</v>
      </c>
      <c r="O23" s="151"/>
    </row>
    <row r="24" spans="1:15" x14ac:dyDescent="0.2">
      <c r="A24" s="159"/>
      <c r="B24" s="161"/>
      <c r="C24" s="211" t="s">
        <v>92</v>
      </c>
      <c r="D24" s="212"/>
      <c r="E24" s="162">
        <v>1.98</v>
      </c>
      <c r="F24" s="163"/>
      <c r="G24" s="164"/>
      <c r="M24" s="160" t="s">
        <v>92</v>
      </c>
      <c r="O24" s="151"/>
    </row>
    <row r="25" spans="1:15" x14ac:dyDescent="0.2">
      <c r="A25" s="159"/>
      <c r="B25" s="161"/>
      <c r="C25" s="211" t="s">
        <v>87</v>
      </c>
      <c r="D25" s="212"/>
      <c r="E25" s="162">
        <v>0.36</v>
      </c>
      <c r="F25" s="163"/>
      <c r="G25" s="164"/>
      <c r="M25" s="160" t="s">
        <v>87</v>
      </c>
      <c r="O25" s="151"/>
    </row>
    <row r="26" spans="1:15" x14ac:dyDescent="0.2">
      <c r="A26" s="159"/>
      <c r="B26" s="161"/>
      <c r="C26" s="211" t="s">
        <v>93</v>
      </c>
      <c r="D26" s="212"/>
      <c r="E26" s="162">
        <v>2.16</v>
      </c>
      <c r="F26" s="163"/>
      <c r="G26" s="164"/>
      <c r="M26" s="160" t="s">
        <v>93</v>
      </c>
      <c r="O26" s="151"/>
    </row>
    <row r="27" spans="1:15" x14ac:dyDescent="0.2">
      <c r="A27" s="159"/>
      <c r="B27" s="161"/>
      <c r="C27" s="211" t="s">
        <v>94</v>
      </c>
      <c r="D27" s="212"/>
      <c r="E27" s="162">
        <v>1.08</v>
      </c>
      <c r="F27" s="163"/>
      <c r="G27" s="164"/>
      <c r="M27" s="160" t="s">
        <v>94</v>
      </c>
      <c r="O27" s="151"/>
    </row>
    <row r="28" spans="1:15" x14ac:dyDescent="0.2">
      <c r="A28" s="159"/>
      <c r="B28" s="161"/>
      <c r="C28" s="211" t="s">
        <v>87</v>
      </c>
      <c r="D28" s="212"/>
      <c r="E28" s="162">
        <v>0.36</v>
      </c>
      <c r="F28" s="163"/>
      <c r="G28" s="164"/>
      <c r="M28" s="160" t="s">
        <v>87</v>
      </c>
      <c r="O28" s="151"/>
    </row>
    <row r="29" spans="1:15" x14ac:dyDescent="0.2">
      <c r="A29" s="159"/>
      <c r="B29" s="161"/>
      <c r="C29" s="211" t="s">
        <v>84</v>
      </c>
      <c r="D29" s="212"/>
      <c r="E29" s="162">
        <v>0.72</v>
      </c>
      <c r="F29" s="163"/>
      <c r="G29" s="164"/>
      <c r="M29" s="160" t="s">
        <v>84</v>
      </c>
      <c r="O29" s="151"/>
    </row>
    <row r="30" spans="1:15" x14ac:dyDescent="0.2">
      <c r="A30" s="159"/>
      <c r="B30" s="161"/>
      <c r="C30" s="211" t="s">
        <v>95</v>
      </c>
      <c r="D30" s="212"/>
      <c r="E30" s="162">
        <v>0.9</v>
      </c>
      <c r="F30" s="163"/>
      <c r="G30" s="164"/>
      <c r="M30" s="160" t="s">
        <v>95</v>
      </c>
      <c r="O30" s="151"/>
    </row>
    <row r="31" spans="1:15" x14ac:dyDescent="0.2">
      <c r="A31" s="159"/>
      <c r="B31" s="161"/>
      <c r="C31" s="211" t="s">
        <v>96</v>
      </c>
      <c r="D31" s="212"/>
      <c r="E31" s="162">
        <v>0.3</v>
      </c>
      <c r="F31" s="163"/>
      <c r="G31" s="164"/>
      <c r="M31" s="160" t="s">
        <v>96</v>
      </c>
      <c r="O31" s="151"/>
    </row>
    <row r="32" spans="1:15" x14ac:dyDescent="0.2">
      <c r="A32" s="159"/>
      <c r="B32" s="161"/>
      <c r="C32" s="211" t="s">
        <v>97</v>
      </c>
      <c r="D32" s="212"/>
      <c r="E32" s="162">
        <v>17.28</v>
      </c>
      <c r="F32" s="163"/>
      <c r="G32" s="164"/>
      <c r="M32" s="160" t="s">
        <v>97</v>
      </c>
      <c r="O32" s="151"/>
    </row>
    <row r="33" spans="1:104" x14ac:dyDescent="0.2">
      <c r="A33" s="159"/>
      <c r="B33" s="161"/>
      <c r="C33" s="211" t="s">
        <v>98</v>
      </c>
      <c r="D33" s="212"/>
      <c r="E33" s="162">
        <v>2.88</v>
      </c>
      <c r="F33" s="163"/>
      <c r="G33" s="164"/>
      <c r="M33" s="160" t="s">
        <v>98</v>
      </c>
      <c r="O33" s="151"/>
    </row>
    <row r="34" spans="1:104" x14ac:dyDescent="0.2">
      <c r="A34" s="152">
        <v>2</v>
      </c>
      <c r="B34" s="153" t="s">
        <v>99</v>
      </c>
      <c r="C34" s="154" t="s">
        <v>100</v>
      </c>
      <c r="D34" s="155" t="s">
        <v>79</v>
      </c>
      <c r="E34" s="156">
        <v>74.97</v>
      </c>
      <c r="F34" s="186">
        <v>0</v>
      </c>
      <c r="G34" s="157">
        <f>E34*F34</f>
        <v>0</v>
      </c>
      <c r="O34" s="151">
        <v>2</v>
      </c>
      <c r="AA34" s="127">
        <v>1</v>
      </c>
      <c r="AB34" s="127">
        <v>1</v>
      </c>
      <c r="AC34" s="127">
        <v>1</v>
      </c>
      <c r="AZ34" s="127">
        <v>1</v>
      </c>
      <c r="BA34" s="127">
        <f>IF(AZ34=1,G34,0)</f>
        <v>0</v>
      </c>
      <c r="BB34" s="127">
        <f>IF(AZ34=2,G34,0)</f>
        <v>0</v>
      </c>
      <c r="BC34" s="127">
        <f>IF(AZ34=3,G34,0)</f>
        <v>0</v>
      </c>
      <c r="BD34" s="127">
        <f>IF(AZ34=4,G34,0)</f>
        <v>0</v>
      </c>
      <c r="BE34" s="127">
        <f>IF(AZ34=5,G34,0)</f>
        <v>0</v>
      </c>
      <c r="CA34" s="158">
        <v>1</v>
      </c>
      <c r="CB34" s="158">
        <v>1</v>
      </c>
      <c r="CZ34" s="127">
        <v>0</v>
      </c>
    </row>
    <row r="35" spans="1:104" x14ac:dyDescent="0.2">
      <c r="A35" s="152">
        <v>3</v>
      </c>
      <c r="B35" s="153" t="s">
        <v>101</v>
      </c>
      <c r="C35" s="154" t="s">
        <v>102</v>
      </c>
      <c r="D35" s="155" t="s">
        <v>79</v>
      </c>
      <c r="E35" s="156">
        <v>74.97</v>
      </c>
      <c r="F35" s="186">
        <v>0</v>
      </c>
      <c r="G35" s="157">
        <f>E35*F35</f>
        <v>0</v>
      </c>
      <c r="O35" s="151">
        <v>2</v>
      </c>
      <c r="AA35" s="127">
        <v>1</v>
      </c>
      <c r="AB35" s="127">
        <v>1</v>
      </c>
      <c r="AC35" s="127">
        <v>1</v>
      </c>
      <c r="AZ35" s="127">
        <v>1</v>
      </c>
      <c r="BA35" s="127">
        <f>IF(AZ35=1,G35,0)</f>
        <v>0</v>
      </c>
      <c r="BB35" s="127">
        <f>IF(AZ35=2,G35,0)</f>
        <v>0</v>
      </c>
      <c r="BC35" s="127">
        <f>IF(AZ35=3,G35,0)</f>
        <v>0</v>
      </c>
      <c r="BD35" s="127">
        <f>IF(AZ35=4,G35,0)</f>
        <v>0</v>
      </c>
      <c r="BE35" s="127">
        <f>IF(AZ35=5,G35,0)</f>
        <v>0</v>
      </c>
      <c r="CA35" s="158">
        <v>1</v>
      </c>
      <c r="CB35" s="158">
        <v>1</v>
      </c>
      <c r="CZ35" s="127">
        <v>0</v>
      </c>
    </row>
    <row r="36" spans="1:104" x14ac:dyDescent="0.2">
      <c r="A36" s="152">
        <v>4</v>
      </c>
      <c r="B36" s="153" t="s">
        <v>103</v>
      </c>
      <c r="C36" s="154" t="s">
        <v>104</v>
      </c>
      <c r="D36" s="155" t="s">
        <v>79</v>
      </c>
      <c r="E36" s="156">
        <v>41.58</v>
      </c>
      <c r="F36" s="186">
        <v>0</v>
      </c>
      <c r="G36" s="157">
        <f>E36*F36</f>
        <v>0</v>
      </c>
      <c r="O36" s="151">
        <v>2</v>
      </c>
      <c r="AA36" s="127">
        <v>1</v>
      </c>
      <c r="AB36" s="127">
        <v>1</v>
      </c>
      <c r="AC36" s="127">
        <v>1</v>
      </c>
      <c r="AZ36" s="127">
        <v>1</v>
      </c>
      <c r="BA36" s="127">
        <f>IF(AZ36=1,G36,0)</f>
        <v>0</v>
      </c>
      <c r="BB36" s="127">
        <f>IF(AZ36=2,G36,0)</f>
        <v>0</v>
      </c>
      <c r="BC36" s="127">
        <f>IF(AZ36=3,G36,0)</f>
        <v>0</v>
      </c>
      <c r="BD36" s="127">
        <f>IF(AZ36=4,G36,0)</f>
        <v>0</v>
      </c>
      <c r="BE36" s="127">
        <f>IF(AZ36=5,G36,0)</f>
        <v>0</v>
      </c>
      <c r="CA36" s="158">
        <v>1</v>
      </c>
      <c r="CB36" s="158">
        <v>1</v>
      </c>
      <c r="CZ36" s="127">
        <v>0</v>
      </c>
    </row>
    <row r="37" spans="1:104" x14ac:dyDescent="0.2">
      <c r="A37" s="159"/>
      <c r="B37" s="161"/>
      <c r="C37" s="211" t="s">
        <v>105</v>
      </c>
      <c r="D37" s="212"/>
      <c r="E37" s="162">
        <v>41.58</v>
      </c>
      <c r="F37" s="163"/>
      <c r="G37" s="164"/>
      <c r="M37" s="160" t="s">
        <v>105</v>
      </c>
      <c r="O37" s="151"/>
    </row>
    <row r="38" spans="1:104" x14ac:dyDescent="0.2">
      <c r="A38" s="152">
        <v>5</v>
      </c>
      <c r="B38" s="153" t="s">
        <v>106</v>
      </c>
      <c r="C38" s="154" t="s">
        <v>107</v>
      </c>
      <c r="D38" s="155" t="s">
        <v>79</v>
      </c>
      <c r="E38" s="156">
        <v>25.038</v>
      </c>
      <c r="F38" s="186">
        <v>0</v>
      </c>
      <c r="G38" s="157">
        <f>E38*F38</f>
        <v>0</v>
      </c>
      <c r="O38" s="151">
        <v>2</v>
      </c>
      <c r="AA38" s="127">
        <v>1</v>
      </c>
      <c r="AB38" s="127">
        <v>1</v>
      </c>
      <c r="AC38" s="127">
        <v>1</v>
      </c>
      <c r="AZ38" s="127">
        <v>1</v>
      </c>
      <c r="BA38" s="127">
        <f>IF(AZ38=1,G38,0)</f>
        <v>0</v>
      </c>
      <c r="BB38" s="127">
        <f>IF(AZ38=2,G38,0)</f>
        <v>0</v>
      </c>
      <c r="BC38" s="127">
        <f>IF(AZ38=3,G38,0)</f>
        <v>0</v>
      </c>
      <c r="BD38" s="127">
        <f>IF(AZ38=4,G38,0)</f>
        <v>0</v>
      </c>
      <c r="BE38" s="127">
        <f>IF(AZ38=5,G38,0)</f>
        <v>0</v>
      </c>
      <c r="CA38" s="158">
        <v>1</v>
      </c>
      <c r="CB38" s="158">
        <v>1</v>
      </c>
      <c r="CZ38" s="127">
        <v>0</v>
      </c>
    </row>
    <row r="39" spans="1:104" x14ac:dyDescent="0.2">
      <c r="A39" s="159"/>
      <c r="B39" s="161"/>
      <c r="C39" s="211" t="s">
        <v>108</v>
      </c>
      <c r="D39" s="212"/>
      <c r="E39" s="162">
        <v>3.78</v>
      </c>
      <c r="F39" s="163"/>
      <c r="G39" s="164"/>
      <c r="M39" s="160" t="s">
        <v>108</v>
      </c>
      <c r="O39" s="151"/>
    </row>
    <row r="40" spans="1:104" x14ac:dyDescent="0.2">
      <c r="A40" s="159"/>
      <c r="B40" s="161"/>
      <c r="C40" s="211" t="s">
        <v>109</v>
      </c>
      <c r="D40" s="212"/>
      <c r="E40" s="162">
        <v>3.24</v>
      </c>
      <c r="F40" s="163"/>
      <c r="G40" s="164"/>
      <c r="M40" s="160" t="s">
        <v>109</v>
      </c>
      <c r="O40" s="151"/>
    </row>
    <row r="41" spans="1:104" x14ac:dyDescent="0.2">
      <c r="A41" s="159"/>
      <c r="B41" s="161"/>
      <c r="C41" s="211" t="s">
        <v>110</v>
      </c>
      <c r="D41" s="212"/>
      <c r="E41" s="162">
        <v>3.96</v>
      </c>
      <c r="F41" s="163"/>
      <c r="G41" s="164"/>
      <c r="M41" s="160" t="s">
        <v>110</v>
      </c>
      <c r="O41" s="151"/>
    </row>
    <row r="42" spans="1:104" x14ac:dyDescent="0.2">
      <c r="A42" s="159"/>
      <c r="B42" s="161"/>
      <c r="C42" s="211" t="s">
        <v>111</v>
      </c>
      <c r="D42" s="212"/>
      <c r="E42" s="162">
        <v>0.97199999999999998</v>
      </c>
      <c r="F42" s="163"/>
      <c r="G42" s="164"/>
      <c r="M42" s="160" t="s">
        <v>111</v>
      </c>
      <c r="O42" s="151"/>
    </row>
    <row r="43" spans="1:104" x14ac:dyDescent="0.2">
      <c r="A43" s="159"/>
      <c r="B43" s="161"/>
      <c r="C43" s="211" t="s">
        <v>112</v>
      </c>
      <c r="D43" s="212"/>
      <c r="E43" s="162">
        <v>0.36</v>
      </c>
      <c r="F43" s="163"/>
      <c r="G43" s="164"/>
      <c r="M43" s="160" t="s">
        <v>112</v>
      </c>
      <c r="O43" s="151"/>
    </row>
    <row r="44" spans="1:104" x14ac:dyDescent="0.2">
      <c r="A44" s="159"/>
      <c r="B44" s="161"/>
      <c r="C44" s="211" t="s">
        <v>112</v>
      </c>
      <c r="D44" s="212"/>
      <c r="E44" s="162">
        <v>0.36</v>
      </c>
      <c r="F44" s="163"/>
      <c r="G44" s="164"/>
      <c r="M44" s="160" t="s">
        <v>112</v>
      </c>
      <c r="O44" s="151"/>
    </row>
    <row r="45" spans="1:104" x14ac:dyDescent="0.2">
      <c r="A45" s="159"/>
      <c r="B45" s="161"/>
      <c r="C45" s="211" t="s">
        <v>113</v>
      </c>
      <c r="D45" s="212"/>
      <c r="E45" s="162">
        <v>0.72</v>
      </c>
      <c r="F45" s="163"/>
      <c r="G45" s="164"/>
      <c r="M45" s="160" t="s">
        <v>113</v>
      </c>
      <c r="O45" s="151"/>
    </row>
    <row r="46" spans="1:104" x14ac:dyDescent="0.2">
      <c r="A46" s="159"/>
      <c r="B46" s="161"/>
      <c r="C46" s="211" t="s">
        <v>114</v>
      </c>
      <c r="D46" s="212"/>
      <c r="E46" s="162">
        <v>0.216</v>
      </c>
      <c r="F46" s="163"/>
      <c r="G46" s="164"/>
      <c r="M46" s="160" t="s">
        <v>114</v>
      </c>
      <c r="O46" s="151"/>
    </row>
    <row r="47" spans="1:104" x14ac:dyDescent="0.2">
      <c r="A47" s="159"/>
      <c r="B47" s="161"/>
      <c r="C47" s="211" t="s">
        <v>115</v>
      </c>
      <c r="D47" s="212"/>
      <c r="E47" s="162">
        <v>0.18</v>
      </c>
      <c r="F47" s="163"/>
      <c r="G47" s="164"/>
      <c r="M47" s="160" t="s">
        <v>115</v>
      </c>
      <c r="O47" s="151"/>
    </row>
    <row r="48" spans="1:104" x14ac:dyDescent="0.2">
      <c r="A48" s="159"/>
      <c r="B48" s="161"/>
      <c r="C48" s="211" t="s">
        <v>116</v>
      </c>
      <c r="D48" s="212"/>
      <c r="E48" s="162">
        <v>1.62</v>
      </c>
      <c r="F48" s="163"/>
      <c r="G48" s="164"/>
      <c r="M48" s="160" t="s">
        <v>116</v>
      </c>
      <c r="O48" s="151"/>
    </row>
    <row r="49" spans="1:104" x14ac:dyDescent="0.2">
      <c r="A49" s="159"/>
      <c r="B49" s="161"/>
      <c r="C49" s="211" t="s">
        <v>117</v>
      </c>
      <c r="D49" s="212"/>
      <c r="E49" s="162">
        <v>0.54</v>
      </c>
      <c r="F49" s="163"/>
      <c r="G49" s="164"/>
      <c r="M49" s="160" t="s">
        <v>117</v>
      </c>
      <c r="O49" s="151"/>
    </row>
    <row r="50" spans="1:104" x14ac:dyDescent="0.2">
      <c r="A50" s="159"/>
      <c r="B50" s="161"/>
      <c r="C50" s="211" t="s">
        <v>117</v>
      </c>
      <c r="D50" s="212"/>
      <c r="E50" s="162">
        <v>0.54</v>
      </c>
      <c r="F50" s="163"/>
      <c r="G50" s="164"/>
      <c r="M50" s="160" t="s">
        <v>117</v>
      </c>
      <c r="O50" s="151"/>
    </row>
    <row r="51" spans="1:104" x14ac:dyDescent="0.2">
      <c r="A51" s="159"/>
      <c r="B51" s="161"/>
      <c r="C51" s="211" t="s">
        <v>118</v>
      </c>
      <c r="D51" s="212"/>
      <c r="E51" s="162">
        <v>0.09</v>
      </c>
      <c r="F51" s="163"/>
      <c r="G51" s="164"/>
      <c r="M51" s="160" t="s">
        <v>118</v>
      </c>
      <c r="O51" s="151"/>
    </row>
    <row r="52" spans="1:104" x14ac:dyDescent="0.2">
      <c r="A52" s="159"/>
      <c r="B52" s="161"/>
      <c r="C52" s="211" t="s">
        <v>112</v>
      </c>
      <c r="D52" s="212"/>
      <c r="E52" s="162">
        <v>0.36</v>
      </c>
      <c r="F52" s="163"/>
      <c r="G52" s="164"/>
      <c r="M52" s="160" t="s">
        <v>112</v>
      </c>
      <c r="O52" s="151"/>
    </row>
    <row r="53" spans="1:104" x14ac:dyDescent="0.2">
      <c r="A53" s="159"/>
      <c r="B53" s="161"/>
      <c r="C53" s="211" t="s">
        <v>117</v>
      </c>
      <c r="D53" s="212"/>
      <c r="E53" s="162">
        <v>0.54</v>
      </c>
      <c r="F53" s="163"/>
      <c r="G53" s="164"/>
      <c r="M53" s="160" t="s">
        <v>117</v>
      </c>
      <c r="O53" s="151"/>
    </row>
    <row r="54" spans="1:104" x14ac:dyDescent="0.2">
      <c r="A54" s="159"/>
      <c r="B54" s="161"/>
      <c r="C54" s="211" t="s">
        <v>119</v>
      </c>
      <c r="D54" s="212"/>
      <c r="E54" s="162">
        <v>0.99</v>
      </c>
      <c r="F54" s="163"/>
      <c r="G54" s="164"/>
      <c r="M54" s="160" t="s">
        <v>119</v>
      </c>
      <c r="O54" s="151"/>
    </row>
    <row r="55" spans="1:104" x14ac:dyDescent="0.2">
      <c r="A55" s="159"/>
      <c r="B55" s="161"/>
      <c r="C55" s="211" t="s">
        <v>115</v>
      </c>
      <c r="D55" s="212"/>
      <c r="E55" s="162">
        <v>0.18</v>
      </c>
      <c r="F55" s="163"/>
      <c r="G55" s="164"/>
      <c r="M55" s="160" t="s">
        <v>115</v>
      </c>
      <c r="O55" s="151"/>
    </row>
    <row r="56" spans="1:104" x14ac:dyDescent="0.2">
      <c r="A56" s="159"/>
      <c r="B56" s="161"/>
      <c r="C56" s="211" t="s">
        <v>120</v>
      </c>
      <c r="D56" s="212"/>
      <c r="E56" s="162">
        <v>1.08</v>
      </c>
      <c r="F56" s="163"/>
      <c r="G56" s="164"/>
      <c r="M56" s="160" t="s">
        <v>120</v>
      </c>
      <c r="O56" s="151"/>
    </row>
    <row r="57" spans="1:104" x14ac:dyDescent="0.2">
      <c r="A57" s="159"/>
      <c r="B57" s="161"/>
      <c r="C57" s="211" t="s">
        <v>117</v>
      </c>
      <c r="D57" s="212"/>
      <c r="E57" s="162">
        <v>0.54</v>
      </c>
      <c r="F57" s="163"/>
      <c r="G57" s="164"/>
      <c r="M57" s="160" t="s">
        <v>117</v>
      </c>
      <c r="O57" s="151"/>
    </row>
    <row r="58" spans="1:104" x14ac:dyDescent="0.2">
      <c r="A58" s="159"/>
      <c r="B58" s="161"/>
      <c r="C58" s="211" t="s">
        <v>115</v>
      </c>
      <c r="D58" s="212"/>
      <c r="E58" s="162">
        <v>0.18</v>
      </c>
      <c r="F58" s="163"/>
      <c r="G58" s="164"/>
      <c r="M58" s="160" t="s">
        <v>115</v>
      </c>
      <c r="O58" s="151"/>
    </row>
    <row r="59" spans="1:104" x14ac:dyDescent="0.2">
      <c r="A59" s="159"/>
      <c r="B59" s="161"/>
      <c r="C59" s="211" t="s">
        <v>112</v>
      </c>
      <c r="D59" s="212"/>
      <c r="E59" s="162">
        <v>0.36</v>
      </c>
      <c r="F59" s="163"/>
      <c r="G59" s="164"/>
      <c r="M59" s="160" t="s">
        <v>112</v>
      </c>
      <c r="O59" s="151"/>
    </row>
    <row r="60" spans="1:104" x14ac:dyDescent="0.2">
      <c r="A60" s="159"/>
      <c r="B60" s="161"/>
      <c r="C60" s="211" t="s">
        <v>121</v>
      </c>
      <c r="D60" s="212"/>
      <c r="E60" s="162">
        <v>0.45</v>
      </c>
      <c r="F60" s="163"/>
      <c r="G60" s="164"/>
      <c r="M60" s="160" t="s">
        <v>121</v>
      </c>
      <c r="O60" s="151"/>
    </row>
    <row r="61" spans="1:104" x14ac:dyDescent="0.2">
      <c r="A61" s="159"/>
      <c r="B61" s="161"/>
      <c r="C61" s="211" t="s">
        <v>115</v>
      </c>
      <c r="D61" s="212"/>
      <c r="E61" s="162">
        <v>0.18</v>
      </c>
      <c r="F61" s="163"/>
      <c r="G61" s="164"/>
      <c r="M61" s="160" t="s">
        <v>115</v>
      </c>
      <c r="O61" s="151"/>
    </row>
    <row r="62" spans="1:104" x14ac:dyDescent="0.2">
      <c r="A62" s="159"/>
      <c r="B62" s="161"/>
      <c r="C62" s="211" t="s">
        <v>122</v>
      </c>
      <c r="D62" s="212"/>
      <c r="E62" s="162">
        <v>2.16</v>
      </c>
      <c r="F62" s="163"/>
      <c r="G62" s="164"/>
      <c r="M62" s="160" t="s">
        <v>122</v>
      </c>
      <c r="O62" s="151"/>
    </row>
    <row r="63" spans="1:104" x14ac:dyDescent="0.2">
      <c r="A63" s="159"/>
      <c r="B63" s="161"/>
      <c r="C63" s="211" t="s">
        <v>123</v>
      </c>
      <c r="D63" s="212"/>
      <c r="E63" s="162">
        <v>1.44</v>
      </c>
      <c r="F63" s="163"/>
      <c r="G63" s="164"/>
      <c r="M63" s="160" t="s">
        <v>123</v>
      </c>
      <c r="O63" s="151"/>
    </row>
    <row r="64" spans="1:104" x14ac:dyDescent="0.2">
      <c r="A64" s="152">
        <v>6</v>
      </c>
      <c r="B64" s="153" t="s">
        <v>124</v>
      </c>
      <c r="C64" s="154" t="s">
        <v>125</v>
      </c>
      <c r="D64" s="155" t="s">
        <v>79</v>
      </c>
      <c r="E64" s="156">
        <v>25.04</v>
      </c>
      <c r="F64" s="186">
        <v>0</v>
      </c>
      <c r="G64" s="157">
        <f>E64*F64</f>
        <v>0</v>
      </c>
      <c r="O64" s="151">
        <v>2</v>
      </c>
      <c r="AA64" s="127">
        <v>1</v>
      </c>
      <c r="AB64" s="127">
        <v>1</v>
      </c>
      <c r="AC64" s="127">
        <v>1</v>
      </c>
      <c r="AZ64" s="127">
        <v>1</v>
      </c>
      <c r="BA64" s="127">
        <f>IF(AZ64=1,G64,0)</f>
        <v>0</v>
      </c>
      <c r="BB64" s="127">
        <f>IF(AZ64=2,G64,0)</f>
        <v>0</v>
      </c>
      <c r="BC64" s="127">
        <f>IF(AZ64=3,G64,0)</f>
        <v>0</v>
      </c>
      <c r="BD64" s="127">
        <f>IF(AZ64=4,G64,0)</f>
        <v>0</v>
      </c>
      <c r="BE64" s="127">
        <f>IF(AZ64=5,G64,0)</f>
        <v>0</v>
      </c>
      <c r="CA64" s="158">
        <v>1</v>
      </c>
      <c r="CB64" s="158">
        <v>1</v>
      </c>
      <c r="CZ64" s="127">
        <v>0</v>
      </c>
    </row>
    <row r="65" spans="1:104" x14ac:dyDescent="0.2">
      <c r="A65" s="165"/>
      <c r="B65" s="166" t="s">
        <v>68</v>
      </c>
      <c r="C65" s="167" t="str">
        <f>CONCATENATE(B7," ",C7)</f>
        <v>1 Zemní práce</v>
      </c>
      <c r="D65" s="168"/>
      <c r="E65" s="169"/>
      <c r="F65" s="170"/>
      <c r="G65" s="171">
        <f>SUM(G7:G64)</f>
        <v>0</v>
      </c>
      <c r="O65" s="151">
        <v>4</v>
      </c>
      <c r="BA65" s="172">
        <f>SUM(BA7:BA64)</f>
        <v>0</v>
      </c>
      <c r="BB65" s="172">
        <f>SUM(BB7:BB64)</f>
        <v>0</v>
      </c>
      <c r="BC65" s="172">
        <f>SUM(BC7:BC64)</f>
        <v>0</v>
      </c>
      <c r="BD65" s="172">
        <f>SUM(BD7:BD64)</f>
        <v>0</v>
      </c>
      <c r="BE65" s="172">
        <f>SUM(BE7:BE64)</f>
        <v>0</v>
      </c>
    </row>
    <row r="66" spans="1:104" x14ac:dyDescent="0.2">
      <c r="A66" s="144" t="s">
        <v>64</v>
      </c>
      <c r="B66" s="145" t="s">
        <v>126</v>
      </c>
      <c r="C66" s="146" t="s">
        <v>127</v>
      </c>
      <c r="D66" s="147"/>
      <c r="E66" s="148"/>
      <c r="F66" s="148"/>
      <c r="G66" s="149"/>
      <c r="H66" s="150"/>
      <c r="I66" s="150"/>
      <c r="O66" s="151">
        <v>1</v>
      </c>
    </row>
    <row r="67" spans="1:104" x14ac:dyDescent="0.2">
      <c r="A67" s="152">
        <v>7</v>
      </c>
      <c r="B67" s="153" t="s">
        <v>128</v>
      </c>
      <c r="C67" s="154" t="s">
        <v>129</v>
      </c>
      <c r="D67" s="155" t="s">
        <v>79</v>
      </c>
      <c r="E67" s="156">
        <v>8.3460000000000001</v>
      </c>
      <c r="F67" s="186">
        <v>0</v>
      </c>
      <c r="G67" s="157">
        <f>E67*F67</f>
        <v>0</v>
      </c>
      <c r="O67" s="151">
        <v>2</v>
      </c>
      <c r="AA67" s="127">
        <v>1</v>
      </c>
      <c r="AB67" s="127">
        <v>1</v>
      </c>
      <c r="AC67" s="127">
        <v>1</v>
      </c>
      <c r="AZ67" s="127">
        <v>1</v>
      </c>
      <c r="BA67" s="127">
        <f>IF(AZ67=1,G67,0)</f>
        <v>0</v>
      </c>
      <c r="BB67" s="127">
        <f>IF(AZ67=2,G67,0)</f>
        <v>0</v>
      </c>
      <c r="BC67" s="127">
        <f>IF(AZ67=3,G67,0)</f>
        <v>0</v>
      </c>
      <c r="BD67" s="127">
        <f>IF(AZ67=4,G67,0)</f>
        <v>0</v>
      </c>
      <c r="BE67" s="127">
        <f>IF(AZ67=5,G67,0)</f>
        <v>0</v>
      </c>
      <c r="CA67" s="158">
        <v>1</v>
      </c>
      <c r="CB67" s="158">
        <v>1</v>
      </c>
      <c r="CZ67" s="127">
        <v>1.891</v>
      </c>
    </row>
    <row r="68" spans="1:104" x14ac:dyDescent="0.2">
      <c r="A68" s="159"/>
      <c r="B68" s="161"/>
      <c r="C68" s="211" t="s">
        <v>130</v>
      </c>
      <c r="D68" s="212"/>
      <c r="E68" s="162">
        <v>1.26</v>
      </c>
      <c r="F68" s="163"/>
      <c r="G68" s="164"/>
      <c r="M68" s="160" t="s">
        <v>130</v>
      </c>
      <c r="O68" s="151"/>
    </row>
    <row r="69" spans="1:104" x14ac:dyDescent="0.2">
      <c r="A69" s="159"/>
      <c r="B69" s="161"/>
      <c r="C69" s="211" t="s">
        <v>131</v>
      </c>
      <c r="D69" s="212"/>
      <c r="E69" s="162">
        <v>1.08</v>
      </c>
      <c r="F69" s="163"/>
      <c r="G69" s="164"/>
      <c r="M69" s="160" t="s">
        <v>131</v>
      </c>
      <c r="O69" s="151"/>
    </row>
    <row r="70" spans="1:104" x14ac:dyDescent="0.2">
      <c r="A70" s="159"/>
      <c r="B70" s="161"/>
      <c r="C70" s="211" t="s">
        <v>132</v>
      </c>
      <c r="D70" s="212"/>
      <c r="E70" s="162">
        <v>1.32</v>
      </c>
      <c r="F70" s="163"/>
      <c r="G70" s="164"/>
      <c r="M70" s="160" t="s">
        <v>132</v>
      </c>
      <c r="O70" s="151"/>
    </row>
    <row r="71" spans="1:104" x14ac:dyDescent="0.2">
      <c r="A71" s="159"/>
      <c r="B71" s="161"/>
      <c r="C71" s="211" t="s">
        <v>133</v>
      </c>
      <c r="D71" s="212"/>
      <c r="E71" s="162">
        <v>0.32400000000000001</v>
      </c>
      <c r="F71" s="163"/>
      <c r="G71" s="164"/>
      <c r="M71" s="160" t="s">
        <v>133</v>
      </c>
      <c r="O71" s="151"/>
    </row>
    <row r="72" spans="1:104" x14ac:dyDescent="0.2">
      <c r="A72" s="159"/>
      <c r="B72" s="161"/>
      <c r="C72" s="211" t="s">
        <v>134</v>
      </c>
      <c r="D72" s="212"/>
      <c r="E72" s="162">
        <v>0.12</v>
      </c>
      <c r="F72" s="163"/>
      <c r="G72" s="164"/>
      <c r="M72" s="160" t="s">
        <v>134</v>
      </c>
      <c r="O72" s="151"/>
    </row>
    <row r="73" spans="1:104" x14ac:dyDescent="0.2">
      <c r="A73" s="159"/>
      <c r="B73" s="161"/>
      <c r="C73" s="211" t="s">
        <v>134</v>
      </c>
      <c r="D73" s="212"/>
      <c r="E73" s="162">
        <v>0.12</v>
      </c>
      <c r="F73" s="163"/>
      <c r="G73" s="164"/>
      <c r="M73" s="160" t="s">
        <v>134</v>
      </c>
      <c r="O73" s="151"/>
    </row>
    <row r="74" spans="1:104" x14ac:dyDescent="0.2">
      <c r="A74" s="159"/>
      <c r="B74" s="161"/>
      <c r="C74" s="211" t="s">
        <v>135</v>
      </c>
      <c r="D74" s="212"/>
      <c r="E74" s="162">
        <v>0.24</v>
      </c>
      <c r="F74" s="163"/>
      <c r="G74" s="164"/>
      <c r="M74" s="160" t="s">
        <v>135</v>
      </c>
      <c r="O74" s="151"/>
    </row>
    <row r="75" spans="1:104" x14ac:dyDescent="0.2">
      <c r="A75" s="159"/>
      <c r="B75" s="161"/>
      <c r="C75" s="211" t="s">
        <v>136</v>
      </c>
      <c r="D75" s="212"/>
      <c r="E75" s="162">
        <v>7.1999999999999995E-2</v>
      </c>
      <c r="F75" s="163"/>
      <c r="G75" s="164"/>
      <c r="M75" s="160" t="s">
        <v>136</v>
      </c>
      <c r="O75" s="151"/>
    </row>
    <row r="76" spans="1:104" x14ac:dyDescent="0.2">
      <c r="A76" s="159"/>
      <c r="B76" s="161"/>
      <c r="C76" s="211" t="s">
        <v>137</v>
      </c>
      <c r="D76" s="212"/>
      <c r="E76" s="162">
        <v>0.06</v>
      </c>
      <c r="F76" s="163"/>
      <c r="G76" s="164"/>
      <c r="M76" s="160" t="s">
        <v>137</v>
      </c>
      <c r="O76" s="151"/>
    </row>
    <row r="77" spans="1:104" x14ac:dyDescent="0.2">
      <c r="A77" s="159"/>
      <c r="B77" s="161"/>
      <c r="C77" s="211" t="s">
        <v>138</v>
      </c>
      <c r="D77" s="212"/>
      <c r="E77" s="162">
        <v>0.54</v>
      </c>
      <c r="F77" s="163"/>
      <c r="G77" s="164"/>
      <c r="M77" s="160" t="s">
        <v>138</v>
      </c>
      <c r="O77" s="151"/>
    </row>
    <row r="78" spans="1:104" x14ac:dyDescent="0.2">
      <c r="A78" s="159"/>
      <c r="B78" s="161"/>
      <c r="C78" s="211" t="s">
        <v>139</v>
      </c>
      <c r="D78" s="212"/>
      <c r="E78" s="162">
        <v>0.18</v>
      </c>
      <c r="F78" s="163"/>
      <c r="G78" s="164"/>
      <c r="M78" s="160" t="s">
        <v>139</v>
      </c>
      <c r="O78" s="151"/>
    </row>
    <row r="79" spans="1:104" x14ac:dyDescent="0.2">
      <c r="A79" s="159"/>
      <c r="B79" s="161"/>
      <c r="C79" s="211" t="s">
        <v>139</v>
      </c>
      <c r="D79" s="212"/>
      <c r="E79" s="162">
        <v>0.18</v>
      </c>
      <c r="F79" s="163"/>
      <c r="G79" s="164"/>
      <c r="M79" s="160" t="s">
        <v>139</v>
      </c>
      <c r="O79" s="151"/>
    </row>
    <row r="80" spans="1:104" x14ac:dyDescent="0.2">
      <c r="A80" s="159"/>
      <c r="B80" s="161"/>
      <c r="C80" s="211" t="s">
        <v>140</v>
      </c>
      <c r="D80" s="212"/>
      <c r="E80" s="162">
        <v>0.03</v>
      </c>
      <c r="F80" s="163"/>
      <c r="G80" s="164"/>
      <c r="M80" s="160" t="s">
        <v>140</v>
      </c>
      <c r="O80" s="151"/>
    </row>
    <row r="81" spans="1:104" x14ac:dyDescent="0.2">
      <c r="A81" s="159"/>
      <c r="B81" s="161"/>
      <c r="C81" s="211" t="s">
        <v>134</v>
      </c>
      <c r="D81" s="212"/>
      <c r="E81" s="162">
        <v>0.12</v>
      </c>
      <c r="F81" s="163"/>
      <c r="G81" s="164"/>
      <c r="M81" s="160" t="s">
        <v>134</v>
      </c>
      <c r="O81" s="151"/>
    </row>
    <row r="82" spans="1:104" x14ac:dyDescent="0.2">
      <c r="A82" s="159"/>
      <c r="B82" s="161"/>
      <c r="C82" s="211" t="s">
        <v>139</v>
      </c>
      <c r="D82" s="212"/>
      <c r="E82" s="162">
        <v>0.18</v>
      </c>
      <c r="F82" s="163"/>
      <c r="G82" s="164"/>
      <c r="M82" s="160" t="s">
        <v>139</v>
      </c>
      <c r="O82" s="151"/>
    </row>
    <row r="83" spans="1:104" x14ac:dyDescent="0.2">
      <c r="A83" s="159"/>
      <c r="B83" s="161"/>
      <c r="C83" s="211" t="s">
        <v>141</v>
      </c>
      <c r="D83" s="212"/>
      <c r="E83" s="162">
        <v>0.33</v>
      </c>
      <c r="F83" s="163"/>
      <c r="G83" s="164"/>
      <c r="M83" s="160" t="s">
        <v>141</v>
      </c>
      <c r="O83" s="151"/>
    </row>
    <row r="84" spans="1:104" x14ac:dyDescent="0.2">
      <c r="A84" s="159"/>
      <c r="B84" s="161"/>
      <c r="C84" s="211" t="s">
        <v>137</v>
      </c>
      <c r="D84" s="212"/>
      <c r="E84" s="162">
        <v>0.06</v>
      </c>
      <c r="F84" s="163"/>
      <c r="G84" s="164"/>
      <c r="M84" s="160" t="s">
        <v>137</v>
      </c>
      <c r="O84" s="151"/>
    </row>
    <row r="85" spans="1:104" x14ac:dyDescent="0.2">
      <c r="A85" s="159"/>
      <c r="B85" s="161"/>
      <c r="C85" s="211" t="s">
        <v>142</v>
      </c>
      <c r="D85" s="212"/>
      <c r="E85" s="162">
        <v>0.36</v>
      </c>
      <c r="F85" s="163"/>
      <c r="G85" s="164"/>
      <c r="M85" s="160" t="s">
        <v>142</v>
      </c>
      <c r="O85" s="151"/>
    </row>
    <row r="86" spans="1:104" x14ac:dyDescent="0.2">
      <c r="A86" s="159"/>
      <c r="B86" s="161"/>
      <c r="C86" s="211" t="s">
        <v>139</v>
      </c>
      <c r="D86" s="212"/>
      <c r="E86" s="162">
        <v>0.18</v>
      </c>
      <c r="F86" s="163"/>
      <c r="G86" s="164"/>
      <c r="M86" s="160" t="s">
        <v>139</v>
      </c>
      <c r="O86" s="151"/>
    </row>
    <row r="87" spans="1:104" x14ac:dyDescent="0.2">
      <c r="A87" s="159"/>
      <c r="B87" s="161"/>
      <c r="C87" s="211" t="s">
        <v>137</v>
      </c>
      <c r="D87" s="212"/>
      <c r="E87" s="162">
        <v>0.06</v>
      </c>
      <c r="F87" s="163"/>
      <c r="G87" s="164"/>
      <c r="M87" s="160" t="s">
        <v>137</v>
      </c>
      <c r="O87" s="151"/>
    </row>
    <row r="88" spans="1:104" x14ac:dyDescent="0.2">
      <c r="A88" s="159"/>
      <c r="B88" s="161"/>
      <c r="C88" s="211" t="s">
        <v>134</v>
      </c>
      <c r="D88" s="212"/>
      <c r="E88" s="162">
        <v>0.12</v>
      </c>
      <c r="F88" s="163"/>
      <c r="G88" s="164"/>
      <c r="M88" s="160" t="s">
        <v>134</v>
      </c>
      <c r="O88" s="151"/>
    </row>
    <row r="89" spans="1:104" x14ac:dyDescent="0.2">
      <c r="A89" s="159"/>
      <c r="B89" s="161"/>
      <c r="C89" s="211" t="s">
        <v>143</v>
      </c>
      <c r="D89" s="212"/>
      <c r="E89" s="162">
        <v>0.15</v>
      </c>
      <c r="F89" s="163"/>
      <c r="G89" s="164"/>
      <c r="M89" s="160" t="s">
        <v>143</v>
      </c>
      <c r="O89" s="151"/>
    </row>
    <row r="90" spans="1:104" x14ac:dyDescent="0.2">
      <c r="A90" s="159"/>
      <c r="B90" s="161"/>
      <c r="C90" s="211" t="s">
        <v>137</v>
      </c>
      <c r="D90" s="212"/>
      <c r="E90" s="162">
        <v>0.06</v>
      </c>
      <c r="F90" s="163"/>
      <c r="G90" s="164"/>
      <c r="M90" s="160" t="s">
        <v>137</v>
      </c>
      <c r="O90" s="151"/>
    </row>
    <row r="91" spans="1:104" x14ac:dyDescent="0.2">
      <c r="A91" s="159"/>
      <c r="B91" s="161"/>
      <c r="C91" s="211" t="s">
        <v>144</v>
      </c>
      <c r="D91" s="212"/>
      <c r="E91" s="162">
        <v>0.72</v>
      </c>
      <c r="F91" s="163"/>
      <c r="G91" s="164"/>
      <c r="M91" s="160" t="s">
        <v>144</v>
      </c>
      <c r="O91" s="151"/>
    </row>
    <row r="92" spans="1:104" x14ac:dyDescent="0.2">
      <c r="A92" s="159"/>
      <c r="B92" s="161"/>
      <c r="C92" s="211" t="s">
        <v>145</v>
      </c>
      <c r="D92" s="212"/>
      <c r="E92" s="162">
        <v>0.48</v>
      </c>
      <c r="F92" s="163"/>
      <c r="G92" s="164"/>
      <c r="M92" s="160" t="s">
        <v>145</v>
      </c>
      <c r="O92" s="151"/>
    </row>
    <row r="93" spans="1:104" x14ac:dyDescent="0.2">
      <c r="A93" s="165"/>
      <c r="B93" s="166" t="s">
        <v>68</v>
      </c>
      <c r="C93" s="167" t="str">
        <f>CONCATENATE(B66," ",C66)</f>
        <v>45 Podkladní a vedlejší konstrukce</v>
      </c>
      <c r="D93" s="168"/>
      <c r="E93" s="169"/>
      <c r="F93" s="170"/>
      <c r="G93" s="171">
        <f>SUM(G66:G92)</f>
        <v>0</v>
      </c>
      <c r="O93" s="151">
        <v>4</v>
      </c>
      <c r="BA93" s="172">
        <f>SUM(BA66:BA92)</f>
        <v>0</v>
      </c>
      <c r="BB93" s="172">
        <f>SUM(BB66:BB92)</f>
        <v>0</v>
      </c>
      <c r="BC93" s="172">
        <f>SUM(BC66:BC92)</f>
        <v>0</v>
      </c>
      <c r="BD93" s="172">
        <f>SUM(BD66:BD92)</f>
        <v>0</v>
      </c>
      <c r="BE93" s="172">
        <f>SUM(BE66:BE92)</f>
        <v>0</v>
      </c>
    </row>
    <row r="94" spans="1:104" x14ac:dyDescent="0.2">
      <c r="A94" s="144" t="s">
        <v>64</v>
      </c>
      <c r="B94" s="145" t="s">
        <v>146</v>
      </c>
      <c r="C94" s="146" t="s">
        <v>147</v>
      </c>
      <c r="D94" s="147"/>
      <c r="E94" s="148"/>
      <c r="F94" s="148"/>
      <c r="G94" s="149"/>
      <c r="H94" s="150"/>
      <c r="I94" s="150"/>
      <c r="O94" s="151">
        <v>1</v>
      </c>
    </row>
    <row r="95" spans="1:104" x14ac:dyDescent="0.2">
      <c r="A95" s="152">
        <v>8</v>
      </c>
      <c r="B95" s="153" t="s">
        <v>148</v>
      </c>
      <c r="C95" s="154" t="s">
        <v>149</v>
      </c>
      <c r="D95" s="155" t="s">
        <v>150</v>
      </c>
      <c r="E95" s="156">
        <v>260</v>
      </c>
      <c r="F95" s="186">
        <v>0</v>
      </c>
      <c r="G95" s="157">
        <f>E95*F95</f>
        <v>0</v>
      </c>
      <c r="O95" s="151">
        <v>2</v>
      </c>
      <c r="AA95" s="127">
        <v>1</v>
      </c>
      <c r="AB95" s="127">
        <v>1</v>
      </c>
      <c r="AC95" s="127">
        <v>1</v>
      </c>
      <c r="AZ95" s="127">
        <v>1</v>
      </c>
      <c r="BA95" s="127">
        <f>IF(AZ95=1,G95,0)</f>
        <v>0</v>
      </c>
      <c r="BB95" s="127">
        <f>IF(AZ95=2,G95,0)</f>
        <v>0</v>
      </c>
      <c r="BC95" s="127">
        <f>IF(AZ95=3,G95,0)</f>
        <v>0</v>
      </c>
      <c r="BD95" s="127">
        <f>IF(AZ95=4,G95,0)</f>
        <v>0</v>
      </c>
      <c r="BE95" s="127">
        <f>IF(AZ95=5,G95,0)</f>
        <v>0</v>
      </c>
      <c r="CA95" s="158">
        <v>1</v>
      </c>
      <c r="CB95" s="158">
        <v>1</v>
      </c>
      <c r="CZ95" s="127">
        <v>8.4899999999999993E-3</v>
      </c>
    </row>
    <row r="96" spans="1:104" x14ac:dyDescent="0.2">
      <c r="A96" s="165"/>
      <c r="B96" s="166" t="s">
        <v>68</v>
      </c>
      <c r="C96" s="167" t="str">
        <f>CONCATENATE(B94," ",C94)</f>
        <v>61 Upravy povrchů vnitřní</v>
      </c>
      <c r="D96" s="168"/>
      <c r="E96" s="169"/>
      <c r="F96" s="170"/>
      <c r="G96" s="171">
        <f>SUM(G94:G95)</f>
        <v>0</v>
      </c>
      <c r="O96" s="151">
        <v>4</v>
      </c>
      <c r="BA96" s="172">
        <f>SUM(BA94:BA95)</f>
        <v>0</v>
      </c>
      <c r="BB96" s="172">
        <f>SUM(BB94:BB95)</f>
        <v>0</v>
      </c>
      <c r="BC96" s="172">
        <f>SUM(BC94:BC95)</f>
        <v>0</v>
      </c>
      <c r="BD96" s="172">
        <f>SUM(BD94:BD95)</f>
        <v>0</v>
      </c>
      <c r="BE96" s="172">
        <f>SUM(BE94:BE95)</f>
        <v>0</v>
      </c>
    </row>
    <row r="97" spans="1:104" x14ac:dyDescent="0.2">
      <c r="A97" s="144" t="s">
        <v>64</v>
      </c>
      <c r="B97" s="145" t="s">
        <v>151</v>
      </c>
      <c r="C97" s="146" t="s">
        <v>152</v>
      </c>
      <c r="D97" s="147"/>
      <c r="E97" s="148"/>
      <c r="F97" s="148"/>
      <c r="G97" s="149"/>
      <c r="H97" s="150"/>
      <c r="I97" s="150"/>
      <c r="O97" s="151">
        <v>1</v>
      </c>
    </row>
    <row r="98" spans="1:104" x14ac:dyDescent="0.2">
      <c r="A98" s="152">
        <v>9</v>
      </c>
      <c r="B98" s="153" t="s">
        <v>153</v>
      </c>
      <c r="C98" s="154" t="s">
        <v>154</v>
      </c>
      <c r="D98" s="155" t="s">
        <v>79</v>
      </c>
      <c r="E98" s="156">
        <v>11.28</v>
      </c>
      <c r="F98" s="186">
        <v>0</v>
      </c>
      <c r="G98" s="157">
        <f>E98*F98</f>
        <v>0</v>
      </c>
      <c r="O98" s="151">
        <v>2</v>
      </c>
      <c r="AA98" s="127">
        <v>1</v>
      </c>
      <c r="AB98" s="127">
        <v>1</v>
      </c>
      <c r="AC98" s="127">
        <v>1</v>
      </c>
      <c r="AZ98" s="127">
        <v>1</v>
      </c>
      <c r="BA98" s="127">
        <f>IF(AZ98=1,G98,0)</f>
        <v>0</v>
      </c>
      <c r="BB98" s="127">
        <f>IF(AZ98=2,G98,0)</f>
        <v>0</v>
      </c>
      <c r="BC98" s="127">
        <f>IF(AZ98=3,G98,0)</f>
        <v>0</v>
      </c>
      <c r="BD98" s="127">
        <f>IF(AZ98=4,G98,0)</f>
        <v>0</v>
      </c>
      <c r="BE98" s="127">
        <f>IF(AZ98=5,G98,0)</f>
        <v>0</v>
      </c>
      <c r="CA98" s="158">
        <v>1</v>
      </c>
      <c r="CB98" s="158">
        <v>1</v>
      </c>
      <c r="CZ98" s="127">
        <v>2.5098500000000001</v>
      </c>
    </row>
    <row r="99" spans="1:104" x14ac:dyDescent="0.2">
      <c r="A99" s="159"/>
      <c r="B99" s="161"/>
      <c r="C99" s="211" t="s">
        <v>155</v>
      </c>
      <c r="D99" s="212"/>
      <c r="E99" s="162">
        <v>11.28</v>
      </c>
      <c r="F99" s="163"/>
      <c r="G99" s="164"/>
      <c r="M99" s="160" t="s">
        <v>155</v>
      </c>
      <c r="O99" s="151"/>
    </row>
    <row r="100" spans="1:104" x14ac:dyDescent="0.2">
      <c r="A100" s="165"/>
      <c r="B100" s="166" t="s">
        <v>68</v>
      </c>
      <c r="C100" s="167" t="str">
        <f>CONCATENATE(B97," ",C97)</f>
        <v>63 Podlahy a podlahové konstrukce</v>
      </c>
      <c r="D100" s="168"/>
      <c r="E100" s="169"/>
      <c r="F100" s="170"/>
      <c r="G100" s="171">
        <f>SUM(G97:G99)</f>
        <v>0</v>
      </c>
      <c r="O100" s="151">
        <v>4</v>
      </c>
      <c r="BA100" s="172">
        <f>SUM(BA97:BA99)</f>
        <v>0</v>
      </c>
      <c r="BB100" s="172">
        <f>SUM(BB97:BB99)</f>
        <v>0</v>
      </c>
      <c r="BC100" s="172">
        <f>SUM(BC97:BC99)</f>
        <v>0</v>
      </c>
      <c r="BD100" s="172">
        <f>SUM(BD97:BD99)</f>
        <v>0</v>
      </c>
      <c r="BE100" s="172">
        <f>SUM(BE97:BE99)</f>
        <v>0</v>
      </c>
    </row>
    <row r="101" spans="1:104" x14ac:dyDescent="0.2">
      <c r="A101" s="144" t="s">
        <v>64</v>
      </c>
      <c r="B101" s="145" t="s">
        <v>156</v>
      </c>
      <c r="C101" s="146" t="s">
        <v>157</v>
      </c>
      <c r="D101" s="147"/>
      <c r="E101" s="148"/>
      <c r="F101" s="148"/>
      <c r="G101" s="149"/>
      <c r="H101" s="150"/>
      <c r="I101" s="150"/>
      <c r="O101" s="151">
        <v>1</v>
      </c>
    </row>
    <row r="102" spans="1:104" x14ac:dyDescent="0.2">
      <c r="A102" s="152">
        <v>10</v>
      </c>
      <c r="B102" s="153" t="s">
        <v>158</v>
      </c>
      <c r="C102" s="154" t="s">
        <v>159</v>
      </c>
      <c r="D102" s="155" t="s">
        <v>150</v>
      </c>
      <c r="E102" s="156">
        <v>230</v>
      </c>
      <c r="F102" s="186">
        <v>0</v>
      </c>
      <c r="G102" s="157">
        <f>E102*F102</f>
        <v>0</v>
      </c>
      <c r="O102" s="151">
        <v>2</v>
      </c>
      <c r="AA102" s="127">
        <v>1</v>
      </c>
      <c r="AB102" s="127">
        <v>1</v>
      </c>
      <c r="AC102" s="127">
        <v>1</v>
      </c>
      <c r="AZ102" s="127">
        <v>1</v>
      </c>
      <c r="BA102" s="127">
        <f>IF(AZ102=1,G102,0)</f>
        <v>0</v>
      </c>
      <c r="BB102" s="127">
        <f>IF(AZ102=2,G102,0)</f>
        <v>0</v>
      </c>
      <c r="BC102" s="127">
        <f>IF(AZ102=3,G102,0)</f>
        <v>0</v>
      </c>
      <c r="BD102" s="127">
        <f>IF(AZ102=4,G102,0)</f>
        <v>0</v>
      </c>
      <c r="BE102" s="127">
        <f>IF(AZ102=5,G102,0)</f>
        <v>0</v>
      </c>
      <c r="CA102" s="158">
        <v>1</v>
      </c>
      <c r="CB102" s="158">
        <v>1</v>
      </c>
      <c r="CZ102" s="127">
        <v>3.7130000000000003E-2</v>
      </c>
    </row>
    <row r="103" spans="1:104" x14ac:dyDescent="0.2">
      <c r="A103" s="152">
        <v>11</v>
      </c>
      <c r="B103" s="153" t="s">
        <v>160</v>
      </c>
      <c r="C103" s="154" t="s">
        <v>161</v>
      </c>
      <c r="D103" s="155" t="s">
        <v>150</v>
      </c>
      <c r="E103" s="156">
        <v>40</v>
      </c>
      <c r="F103" s="186">
        <v>0</v>
      </c>
      <c r="G103" s="157">
        <f>E103*F103</f>
        <v>0</v>
      </c>
      <c r="O103" s="151">
        <v>2</v>
      </c>
      <c r="AA103" s="127">
        <v>1</v>
      </c>
      <c r="AB103" s="127">
        <v>1</v>
      </c>
      <c r="AC103" s="127">
        <v>1</v>
      </c>
      <c r="AZ103" s="127">
        <v>1</v>
      </c>
      <c r="BA103" s="127">
        <f>IF(AZ103=1,G103,0)</f>
        <v>0</v>
      </c>
      <c r="BB103" s="127">
        <f>IF(AZ103=2,G103,0)</f>
        <v>0</v>
      </c>
      <c r="BC103" s="127">
        <f>IF(AZ103=3,G103,0)</f>
        <v>0</v>
      </c>
      <c r="BD103" s="127">
        <f>IF(AZ103=4,G103,0)</f>
        <v>0</v>
      </c>
      <c r="BE103" s="127">
        <f>IF(AZ103=5,G103,0)</f>
        <v>0</v>
      </c>
      <c r="CA103" s="158">
        <v>1</v>
      </c>
      <c r="CB103" s="158">
        <v>1</v>
      </c>
      <c r="CZ103" s="127">
        <v>0.02</v>
      </c>
    </row>
    <row r="104" spans="1:104" ht="22.5" x14ac:dyDescent="0.2">
      <c r="A104" s="152">
        <v>12</v>
      </c>
      <c r="B104" s="153" t="s">
        <v>162</v>
      </c>
      <c r="C104" s="154" t="s">
        <v>163</v>
      </c>
      <c r="D104" s="155" t="s">
        <v>79</v>
      </c>
      <c r="E104" s="156">
        <v>11.28</v>
      </c>
      <c r="F104" s="186">
        <v>0</v>
      </c>
      <c r="G104" s="157">
        <f>E104*F104</f>
        <v>0</v>
      </c>
      <c r="O104" s="151">
        <v>2</v>
      </c>
      <c r="AA104" s="127">
        <v>1</v>
      </c>
      <c r="AB104" s="127">
        <v>1</v>
      </c>
      <c r="AC104" s="127">
        <v>1</v>
      </c>
      <c r="AZ104" s="127">
        <v>1</v>
      </c>
      <c r="BA104" s="127">
        <f>IF(AZ104=1,G104,0)</f>
        <v>0</v>
      </c>
      <c r="BB104" s="127">
        <f>IF(AZ104=2,G104,0)</f>
        <v>0</v>
      </c>
      <c r="BC104" s="127">
        <f>IF(AZ104=3,G104,0)</f>
        <v>0</v>
      </c>
      <c r="BD104" s="127">
        <f>IF(AZ104=4,G104,0)</f>
        <v>0</v>
      </c>
      <c r="BE104" s="127">
        <f>IF(AZ104=5,G104,0)</f>
        <v>0</v>
      </c>
      <c r="CA104" s="158">
        <v>1</v>
      </c>
      <c r="CB104" s="158">
        <v>1</v>
      </c>
      <c r="CZ104" s="127">
        <v>0</v>
      </c>
    </row>
    <row r="105" spans="1:104" x14ac:dyDescent="0.2">
      <c r="A105" s="159"/>
      <c r="B105" s="161"/>
      <c r="C105" s="211" t="s">
        <v>155</v>
      </c>
      <c r="D105" s="212"/>
      <c r="E105" s="162">
        <v>11.28</v>
      </c>
      <c r="F105" s="163"/>
      <c r="G105" s="164"/>
      <c r="M105" s="160" t="s">
        <v>155</v>
      </c>
      <c r="O105" s="151"/>
    </row>
    <row r="106" spans="1:104" x14ac:dyDescent="0.2">
      <c r="A106" s="152">
        <v>13</v>
      </c>
      <c r="B106" s="153" t="s">
        <v>164</v>
      </c>
      <c r="C106" s="154" t="s">
        <v>165</v>
      </c>
      <c r="D106" s="155" t="s">
        <v>150</v>
      </c>
      <c r="E106" s="156">
        <v>260</v>
      </c>
      <c r="F106" s="186">
        <v>0</v>
      </c>
      <c r="G106" s="157">
        <f>E106*F106</f>
        <v>0</v>
      </c>
      <c r="O106" s="151">
        <v>2</v>
      </c>
      <c r="AA106" s="127">
        <v>1</v>
      </c>
      <c r="AB106" s="127">
        <v>1</v>
      </c>
      <c r="AC106" s="127">
        <v>1</v>
      </c>
      <c r="AZ106" s="127">
        <v>1</v>
      </c>
      <c r="BA106" s="127">
        <f>IF(AZ106=1,G106,0)</f>
        <v>0</v>
      </c>
      <c r="BB106" s="127">
        <f>IF(AZ106=2,G106,0)</f>
        <v>0</v>
      </c>
      <c r="BC106" s="127">
        <f>IF(AZ106=3,G106,0)</f>
        <v>0</v>
      </c>
      <c r="BD106" s="127">
        <f>IF(AZ106=4,G106,0)</f>
        <v>0</v>
      </c>
      <c r="BE106" s="127">
        <f>IF(AZ106=5,G106,0)</f>
        <v>0</v>
      </c>
      <c r="CA106" s="158">
        <v>1</v>
      </c>
      <c r="CB106" s="158">
        <v>1</v>
      </c>
      <c r="CZ106" s="127">
        <v>4.8999999999999998E-4</v>
      </c>
    </row>
    <row r="107" spans="1:104" x14ac:dyDescent="0.2">
      <c r="A107" s="152">
        <v>14</v>
      </c>
      <c r="B107" s="153" t="s">
        <v>166</v>
      </c>
      <c r="C107" s="154" t="s">
        <v>167</v>
      </c>
      <c r="D107" s="155" t="s">
        <v>150</v>
      </c>
      <c r="E107" s="156">
        <v>40</v>
      </c>
      <c r="F107" s="186">
        <v>0</v>
      </c>
      <c r="G107" s="157">
        <f>E107*F107</f>
        <v>0</v>
      </c>
      <c r="O107" s="151">
        <v>2</v>
      </c>
      <c r="AA107" s="127">
        <v>1</v>
      </c>
      <c r="AB107" s="127">
        <v>1</v>
      </c>
      <c r="AC107" s="127">
        <v>1</v>
      </c>
      <c r="AZ107" s="127">
        <v>1</v>
      </c>
      <c r="BA107" s="127">
        <f>IF(AZ107=1,G107,0)</f>
        <v>0</v>
      </c>
      <c r="BB107" s="127">
        <f>IF(AZ107=2,G107,0)</f>
        <v>0</v>
      </c>
      <c r="BC107" s="127">
        <f>IF(AZ107=3,G107,0)</f>
        <v>0</v>
      </c>
      <c r="BD107" s="127">
        <f>IF(AZ107=4,G107,0)</f>
        <v>0</v>
      </c>
      <c r="BE107" s="127">
        <f>IF(AZ107=5,G107,0)</f>
        <v>0</v>
      </c>
      <c r="CA107" s="158">
        <v>1</v>
      </c>
      <c r="CB107" s="158">
        <v>1</v>
      </c>
      <c r="CZ107" s="127">
        <v>1E-3</v>
      </c>
    </row>
    <row r="108" spans="1:104" x14ac:dyDescent="0.2">
      <c r="A108" s="152">
        <v>15</v>
      </c>
      <c r="B108" s="153" t="s">
        <v>168</v>
      </c>
      <c r="C108" s="154" t="s">
        <v>169</v>
      </c>
      <c r="D108" s="155" t="s">
        <v>150</v>
      </c>
      <c r="E108" s="156">
        <v>230</v>
      </c>
      <c r="F108" s="186">
        <v>0</v>
      </c>
      <c r="G108" s="157">
        <f>E108*F108</f>
        <v>0</v>
      </c>
      <c r="O108" s="151">
        <v>2</v>
      </c>
      <c r="AA108" s="127">
        <v>1</v>
      </c>
      <c r="AB108" s="127">
        <v>1</v>
      </c>
      <c r="AC108" s="127">
        <v>1</v>
      </c>
      <c r="AZ108" s="127">
        <v>1</v>
      </c>
      <c r="BA108" s="127">
        <f>IF(AZ108=1,G108,0)</f>
        <v>0</v>
      </c>
      <c r="BB108" s="127">
        <f>IF(AZ108=2,G108,0)</f>
        <v>0</v>
      </c>
      <c r="BC108" s="127">
        <f>IF(AZ108=3,G108,0)</f>
        <v>0</v>
      </c>
      <c r="BD108" s="127">
        <f>IF(AZ108=4,G108,0)</f>
        <v>0</v>
      </c>
      <c r="BE108" s="127">
        <f>IF(AZ108=5,G108,0)</f>
        <v>0</v>
      </c>
      <c r="CA108" s="158">
        <v>1</v>
      </c>
      <c r="CB108" s="158">
        <v>1</v>
      </c>
      <c r="CZ108" s="127">
        <v>0</v>
      </c>
    </row>
    <row r="109" spans="1:104" x14ac:dyDescent="0.2">
      <c r="A109" s="159"/>
      <c r="B109" s="161"/>
      <c r="C109" s="211" t="s">
        <v>170</v>
      </c>
      <c r="D109" s="212"/>
      <c r="E109" s="162">
        <v>120</v>
      </c>
      <c r="F109" s="163"/>
      <c r="G109" s="164"/>
      <c r="M109" s="160" t="s">
        <v>170</v>
      </c>
      <c r="O109" s="151"/>
    </row>
    <row r="110" spans="1:104" x14ac:dyDescent="0.2">
      <c r="A110" s="159"/>
      <c r="B110" s="161"/>
      <c r="C110" s="211" t="s">
        <v>171</v>
      </c>
      <c r="D110" s="212"/>
      <c r="E110" s="162">
        <v>88</v>
      </c>
      <c r="F110" s="163"/>
      <c r="G110" s="164"/>
      <c r="M110" s="160">
        <v>88</v>
      </c>
      <c r="O110" s="151"/>
    </row>
    <row r="111" spans="1:104" x14ac:dyDescent="0.2">
      <c r="A111" s="159"/>
      <c r="B111" s="161"/>
      <c r="C111" s="211" t="s">
        <v>172</v>
      </c>
      <c r="D111" s="212"/>
      <c r="E111" s="162">
        <v>22</v>
      </c>
      <c r="F111" s="163"/>
      <c r="G111" s="164"/>
      <c r="M111" s="160">
        <v>22</v>
      </c>
      <c r="O111" s="151"/>
    </row>
    <row r="112" spans="1:104" x14ac:dyDescent="0.2">
      <c r="A112" s="165"/>
      <c r="B112" s="166" t="s">
        <v>68</v>
      </c>
      <c r="C112" s="167" t="str">
        <f>CONCATENATE(B101," ",C101)</f>
        <v>9 Ostatní konstrukce, bourání</v>
      </c>
      <c r="D112" s="168"/>
      <c r="E112" s="169"/>
      <c r="F112" s="170"/>
      <c r="G112" s="171">
        <f>SUM(G101:G111)</f>
        <v>0</v>
      </c>
      <c r="O112" s="151">
        <v>4</v>
      </c>
      <c r="BA112" s="172">
        <f>SUM(BA101:BA111)</f>
        <v>0</v>
      </c>
      <c r="BB112" s="172">
        <f>SUM(BB101:BB111)</f>
        <v>0</v>
      </c>
      <c r="BC112" s="172">
        <f>SUM(BC101:BC111)</f>
        <v>0</v>
      </c>
      <c r="BD112" s="172">
        <f>SUM(BD101:BD111)</f>
        <v>0</v>
      </c>
      <c r="BE112" s="172">
        <f>SUM(BE101:BE111)</f>
        <v>0</v>
      </c>
    </row>
    <row r="113" spans="1:104" x14ac:dyDescent="0.2">
      <c r="A113" s="144" t="s">
        <v>64</v>
      </c>
      <c r="B113" s="145" t="s">
        <v>173</v>
      </c>
      <c r="C113" s="146" t="s">
        <v>174</v>
      </c>
      <c r="D113" s="147"/>
      <c r="E113" s="148"/>
      <c r="F113" s="148"/>
      <c r="G113" s="149"/>
      <c r="H113" s="150"/>
      <c r="I113" s="150"/>
      <c r="O113" s="151">
        <v>1</v>
      </c>
    </row>
    <row r="114" spans="1:104" x14ac:dyDescent="0.2">
      <c r="A114" s="152">
        <v>16</v>
      </c>
      <c r="B114" s="153" t="s">
        <v>175</v>
      </c>
      <c r="C114" s="154" t="s">
        <v>176</v>
      </c>
      <c r="D114" s="155" t="s">
        <v>150</v>
      </c>
      <c r="E114" s="156">
        <v>290</v>
      </c>
      <c r="F114" s="186">
        <v>0</v>
      </c>
      <c r="G114" s="157">
        <f>E114*F114</f>
        <v>0</v>
      </c>
      <c r="O114" s="151">
        <v>2</v>
      </c>
      <c r="AA114" s="127">
        <v>1</v>
      </c>
      <c r="AB114" s="127">
        <v>1</v>
      </c>
      <c r="AC114" s="127">
        <v>1</v>
      </c>
      <c r="AZ114" s="127">
        <v>1</v>
      </c>
      <c r="BA114" s="127">
        <f>IF(AZ114=1,G114,0)</f>
        <v>0</v>
      </c>
      <c r="BB114" s="127">
        <f>IF(AZ114=2,G114,0)</f>
        <v>0</v>
      </c>
      <c r="BC114" s="127">
        <f>IF(AZ114=3,G114,0)</f>
        <v>0</v>
      </c>
      <c r="BD114" s="127">
        <f>IF(AZ114=4,G114,0)</f>
        <v>0</v>
      </c>
      <c r="BE114" s="127">
        <f>IF(AZ114=5,G114,0)</f>
        <v>0</v>
      </c>
      <c r="CA114" s="158">
        <v>1</v>
      </c>
      <c r="CB114" s="158">
        <v>1</v>
      </c>
      <c r="CZ114" s="127">
        <v>0</v>
      </c>
    </row>
    <row r="115" spans="1:104" x14ac:dyDescent="0.2">
      <c r="A115" s="159"/>
      <c r="B115" s="161"/>
      <c r="C115" s="211" t="s">
        <v>177</v>
      </c>
      <c r="D115" s="212"/>
      <c r="E115" s="162">
        <v>290</v>
      </c>
      <c r="F115" s="163"/>
      <c r="G115" s="164"/>
      <c r="M115" s="160" t="s">
        <v>177</v>
      </c>
      <c r="O115" s="151"/>
    </row>
    <row r="116" spans="1:104" x14ac:dyDescent="0.2">
      <c r="A116" s="165"/>
      <c r="B116" s="166" t="s">
        <v>68</v>
      </c>
      <c r="C116" s="167" t="str">
        <f>CONCATENATE(B113," ",C113)</f>
        <v>91 Doplňující práce na komunikaci</v>
      </c>
      <c r="D116" s="168"/>
      <c r="E116" s="169"/>
      <c r="F116" s="170"/>
      <c r="G116" s="171">
        <f>SUM(G113:G115)</f>
        <v>0</v>
      </c>
      <c r="O116" s="151">
        <v>4</v>
      </c>
      <c r="BA116" s="172">
        <f>SUM(BA113:BA115)</f>
        <v>0</v>
      </c>
      <c r="BB116" s="172">
        <f>SUM(BB113:BB115)</f>
        <v>0</v>
      </c>
      <c r="BC116" s="172">
        <f>SUM(BC113:BC115)</f>
        <v>0</v>
      </c>
      <c r="BD116" s="172">
        <f>SUM(BD113:BD115)</f>
        <v>0</v>
      </c>
      <c r="BE116" s="172">
        <f>SUM(BE113:BE115)</f>
        <v>0</v>
      </c>
    </row>
    <row r="117" spans="1:104" x14ac:dyDescent="0.2">
      <c r="A117" s="144" t="s">
        <v>64</v>
      </c>
      <c r="B117" s="145" t="s">
        <v>178</v>
      </c>
      <c r="C117" s="146" t="s">
        <v>179</v>
      </c>
      <c r="D117" s="147"/>
      <c r="E117" s="148"/>
      <c r="F117" s="148"/>
      <c r="G117" s="149"/>
      <c r="H117" s="150"/>
      <c r="I117" s="150"/>
      <c r="O117" s="151">
        <v>1</v>
      </c>
    </row>
    <row r="118" spans="1:104" x14ac:dyDescent="0.2">
      <c r="A118" s="152">
        <v>17</v>
      </c>
      <c r="B118" s="153" t="s">
        <v>180</v>
      </c>
      <c r="C118" s="154" t="s">
        <v>181</v>
      </c>
      <c r="D118" s="155" t="s">
        <v>182</v>
      </c>
      <c r="E118" s="156">
        <v>20</v>
      </c>
      <c r="F118" s="186">
        <v>0</v>
      </c>
      <c r="G118" s="157">
        <f>E118*F118</f>
        <v>0</v>
      </c>
      <c r="O118" s="151">
        <v>2</v>
      </c>
      <c r="AA118" s="127">
        <v>1</v>
      </c>
      <c r="AB118" s="127">
        <v>1</v>
      </c>
      <c r="AC118" s="127">
        <v>1</v>
      </c>
      <c r="AZ118" s="127">
        <v>1</v>
      </c>
      <c r="BA118" s="127">
        <f>IF(AZ118=1,G118,0)</f>
        <v>0</v>
      </c>
      <c r="BB118" s="127">
        <f>IF(AZ118=2,G118,0)</f>
        <v>0</v>
      </c>
      <c r="BC118" s="127">
        <f>IF(AZ118=3,G118,0)</f>
        <v>0</v>
      </c>
      <c r="BD118" s="127">
        <f>IF(AZ118=4,G118,0)</f>
        <v>0</v>
      </c>
      <c r="BE118" s="127">
        <f>IF(AZ118=5,G118,0)</f>
        <v>0</v>
      </c>
      <c r="CA118" s="158">
        <v>1</v>
      </c>
      <c r="CB118" s="158">
        <v>1</v>
      </c>
      <c r="CZ118" s="127">
        <v>6.7000000000000002E-4</v>
      </c>
    </row>
    <row r="119" spans="1:104" x14ac:dyDescent="0.2">
      <c r="A119" s="165"/>
      <c r="B119" s="166" t="s">
        <v>68</v>
      </c>
      <c r="C119" s="167" t="str">
        <f>CONCATENATE(B117," ",C117)</f>
        <v>97 Prorážení otvorů</v>
      </c>
      <c r="D119" s="168"/>
      <c r="E119" s="169"/>
      <c r="F119" s="170"/>
      <c r="G119" s="171">
        <f>SUM(G117:G118)</f>
        <v>0</v>
      </c>
      <c r="O119" s="151">
        <v>4</v>
      </c>
      <c r="BA119" s="172">
        <f>SUM(BA117:BA118)</f>
        <v>0</v>
      </c>
      <c r="BB119" s="172">
        <f>SUM(BB117:BB118)</f>
        <v>0</v>
      </c>
      <c r="BC119" s="172">
        <f>SUM(BC117:BC118)</f>
        <v>0</v>
      </c>
      <c r="BD119" s="172">
        <f>SUM(BD117:BD118)</f>
        <v>0</v>
      </c>
      <c r="BE119" s="172">
        <f>SUM(BE117:BE118)</f>
        <v>0</v>
      </c>
    </row>
    <row r="120" spans="1:104" x14ac:dyDescent="0.2">
      <c r="A120" s="144" t="s">
        <v>64</v>
      </c>
      <c r="B120" s="145" t="s">
        <v>183</v>
      </c>
      <c r="C120" s="146" t="s">
        <v>184</v>
      </c>
      <c r="D120" s="147"/>
      <c r="E120" s="148"/>
      <c r="F120" s="148"/>
      <c r="G120" s="149"/>
      <c r="H120" s="150"/>
      <c r="I120" s="150"/>
      <c r="O120" s="151">
        <v>1</v>
      </c>
    </row>
    <row r="121" spans="1:104" x14ac:dyDescent="0.2">
      <c r="A121" s="152">
        <v>18</v>
      </c>
      <c r="B121" s="153" t="s">
        <v>185</v>
      </c>
      <c r="C121" s="154" t="s">
        <v>186</v>
      </c>
      <c r="D121" s="155" t="s">
        <v>187</v>
      </c>
      <c r="E121" s="156">
        <v>55.821494000000001</v>
      </c>
      <c r="F121" s="186">
        <v>0</v>
      </c>
      <c r="G121" s="157">
        <f>E121*F121</f>
        <v>0</v>
      </c>
      <c r="O121" s="151">
        <v>2</v>
      </c>
      <c r="AA121" s="127">
        <v>7</v>
      </c>
      <c r="AB121" s="127">
        <v>1</v>
      </c>
      <c r="AC121" s="127">
        <v>2</v>
      </c>
      <c r="AZ121" s="127">
        <v>1</v>
      </c>
      <c r="BA121" s="127">
        <f>IF(AZ121=1,G121,0)</f>
        <v>0</v>
      </c>
      <c r="BB121" s="127">
        <f>IF(AZ121=2,G121,0)</f>
        <v>0</v>
      </c>
      <c r="BC121" s="127">
        <f>IF(AZ121=3,G121,0)</f>
        <v>0</v>
      </c>
      <c r="BD121" s="127">
        <f>IF(AZ121=4,G121,0)</f>
        <v>0</v>
      </c>
      <c r="BE121" s="127">
        <f>IF(AZ121=5,G121,0)</f>
        <v>0</v>
      </c>
      <c r="CA121" s="158">
        <v>7</v>
      </c>
      <c r="CB121" s="158">
        <v>1</v>
      </c>
      <c r="CZ121" s="127">
        <v>0</v>
      </c>
    </row>
    <row r="122" spans="1:104" x14ac:dyDescent="0.2">
      <c r="A122" s="165"/>
      <c r="B122" s="166" t="s">
        <v>68</v>
      </c>
      <c r="C122" s="167" t="str">
        <f>CONCATENATE(B120," ",C120)</f>
        <v>99 Staveništní přesun hmot</v>
      </c>
      <c r="D122" s="168"/>
      <c r="E122" s="169"/>
      <c r="F122" s="170"/>
      <c r="G122" s="171">
        <f>SUM(G120:G121)</f>
        <v>0</v>
      </c>
      <c r="O122" s="151">
        <v>4</v>
      </c>
      <c r="BA122" s="172">
        <f>SUM(BA120:BA121)</f>
        <v>0</v>
      </c>
      <c r="BB122" s="172">
        <f>SUM(BB120:BB121)</f>
        <v>0</v>
      </c>
      <c r="BC122" s="172">
        <f>SUM(BC120:BC121)</f>
        <v>0</v>
      </c>
      <c r="BD122" s="172">
        <f>SUM(BD120:BD121)</f>
        <v>0</v>
      </c>
      <c r="BE122" s="172">
        <f>SUM(BE120:BE121)</f>
        <v>0</v>
      </c>
    </row>
    <row r="123" spans="1:104" x14ac:dyDescent="0.2">
      <c r="A123" s="144" t="s">
        <v>64</v>
      </c>
      <c r="B123" s="145" t="s">
        <v>188</v>
      </c>
      <c r="C123" s="146" t="s">
        <v>189</v>
      </c>
      <c r="D123" s="147"/>
      <c r="E123" s="148"/>
      <c r="F123" s="148"/>
      <c r="G123" s="149"/>
      <c r="H123" s="150"/>
      <c r="I123" s="150"/>
      <c r="O123" s="151">
        <v>1</v>
      </c>
    </row>
    <row r="124" spans="1:104" x14ac:dyDescent="0.2">
      <c r="A124" s="152">
        <v>19</v>
      </c>
      <c r="B124" s="153" t="s">
        <v>190</v>
      </c>
      <c r="C124" s="154" t="s">
        <v>191</v>
      </c>
      <c r="D124" s="155" t="s">
        <v>150</v>
      </c>
      <c r="E124" s="156">
        <v>20</v>
      </c>
      <c r="F124" s="186">
        <v>0</v>
      </c>
      <c r="G124" s="157">
        <f t="shared" ref="G124:G133" si="0">E124*F124</f>
        <v>0</v>
      </c>
      <c r="O124" s="151">
        <v>2</v>
      </c>
      <c r="AA124" s="127">
        <v>1</v>
      </c>
      <c r="AB124" s="127">
        <v>7</v>
      </c>
      <c r="AC124" s="127">
        <v>7</v>
      </c>
      <c r="AZ124" s="127">
        <v>2</v>
      </c>
      <c r="BA124" s="127">
        <f t="shared" ref="BA124:BA133" si="1">IF(AZ124=1,G124,0)</f>
        <v>0</v>
      </c>
      <c r="BB124" s="127">
        <f t="shared" ref="BB124:BB133" si="2">IF(AZ124=2,G124,0)</f>
        <v>0</v>
      </c>
      <c r="BC124" s="127">
        <f t="shared" ref="BC124:BC133" si="3">IF(AZ124=3,G124,0)</f>
        <v>0</v>
      </c>
      <c r="BD124" s="127">
        <f t="shared" ref="BD124:BD133" si="4">IF(AZ124=4,G124,0)</f>
        <v>0</v>
      </c>
      <c r="BE124" s="127">
        <f t="shared" ref="BE124:BE133" si="5">IF(AZ124=5,G124,0)</f>
        <v>0</v>
      </c>
      <c r="CA124" s="158">
        <v>1</v>
      </c>
      <c r="CB124" s="158">
        <v>7</v>
      </c>
      <c r="CZ124" s="127">
        <v>0</v>
      </c>
    </row>
    <row r="125" spans="1:104" x14ac:dyDescent="0.2">
      <c r="A125" s="152">
        <v>20</v>
      </c>
      <c r="B125" s="153" t="s">
        <v>192</v>
      </c>
      <c r="C125" s="154" t="s">
        <v>193</v>
      </c>
      <c r="D125" s="155" t="s">
        <v>150</v>
      </c>
      <c r="E125" s="156">
        <v>150</v>
      </c>
      <c r="F125" s="186">
        <v>0</v>
      </c>
      <c r="G125" s="157">
        <f t="shared" si="0"/>
        <v>0</v>
      </c>
      <c r="O125" s="151">
        <v>2</v>
      </c>
      <c r="AA125" s="127">
        <v>1</v>
      </c>
      <c r="AB125" s="127">
        <v>7</v>
      </c>
      <c r="AC125" s="127">
        <v>7</v>
      </c>
      <c r="AZ125" s="127">
        <v>2</v>
      </c>
      <c r="BA125" s="127">
        <f t="shared" si="1"/>
        <v>0</v>
      </c>
      <c r="BB125" s="127">
        <f t="shared" si="2"/>
        <v>0</v>
      </c>
      <c r="BC125" s="127">
        <f t="shared" si="3"/>
        <v>0</v>
      </c>
      <c r="BD125" s="127">
        <f t="shared" si="4"/>
        <v>0</v>
      </c>
      <c r="BE125" s="127">
        <f t="shared" si="5"/>
        <v>0</v>
      </c>
      <c r="CA125" s="158">
        <v>1</v>
      </c>
      <c r="CB125" s="158">
        <v>7</v>
      </c>
      <c r="CZ125" s="127">
        <v>0</v>
      </c>
    </row>
    <row r="126" spans="1:104" x14ac:dyDescent="0.2">
      <c r="A126" s="152">
        <v>21</v>
      </c>
      <c r="B126" s="153" t="s">
        <v>194</v>
      </c>
      <c r="C126" s="154" t="s">
        <v>195</v>
      </c>
      <c r="D126" s="155" t="s">
        <v>150</v>
      </c>
      <c r="E126" s="156">
        <v>60</v>
      </c>
      <c r="F126" s="186">
        <v>0</v>
      </c>
      <c r="G126" s="157">
        <f t="shared" si="0"/>
        <v>0</v>
      </c>
      <c r="O126" s="151">
        <v>2</v>
      </c>
      <c r="AA126" s="127">
        <v>1</v>
      </c>
      <c r="AB126" s="127">
        <v>7</v>
      </c>
      <c r="AC126" s="127">
        <v>7</v>
      </c>
      <c r="AZ126" s="127">
        <v>2</v>
      </c>
      <c r="BA126" s="127">
        <f t="shared" si="1"/>
        <v>0</v>
      </c>
      <c r="BB126" s="127">
        <f t="shared" si="2"/>
        <v>0</v>
      </c>
      <c r="BC126" s="127">
        <f t="shared" si="3"/>
        <v>0</v>
      </c>
      <c r="BD126" s="127">
        <f t="shared" si="4"/>
        <v>0</v>
      </c>
      <c r="BE126" s="127">
        <f t="shared" si="5"/>
        <v>0</v>
      </c>
      <c r="CA126" s="158">
        <v>1</v>
      </c>
      <c r="CB126" s="158">
        <v>7</v>
      </c>
      <c r="CZ126" s="127">
        <v>0</v>
      </c>
    </row>
    <row r="127" spans="1:104" x14ac:dyDescent="0.2">
      <c r="A127" s="152">
        <v>22</v>
      </c>
      <c r="B127" s="153" t="s">
        <v>196</v>
      </c>
      <c r="C127" s="154" t="s">
        <v>197</v>
      </c>
      <c r="D127" s="155" t="s">
        <v>150</v>
      </c>
      <c r="E127" s="156">
        <v>16</v>
      </c>
      <c r="F127" s="186">
        <v>0</v>
      </c>
      <c r="G127" s="157">
        <f t="shared" si="0"/>
        <v>0</v>
      </c>
      <c r="O127" s="151">
        <v>2</v>
      </c>
      <c r="AA127" s="127">
        <v>1</v>
      </c>
      <c r="AB127" s="127">
        <v>7</v>
      </c>
      <c r="AC127" s="127">
        <v>7</v>
      </c>
      <c r="AZ127" s="127">
        <v>2</v>
      </c>
      <c r="BA127" s="127">
        <f t="shared" si="1"/>
        <v>0</v>
      </c>
      <c r="BB127" s="127">
        <f t="shared" si="2"/>
        <v>0</v>
      </c>
      <c r="BC127" s="127">
        <f t="shared" si="3"/>
        <v>0</v>
      </c>
      <c r="BD127" s="127">
        <f t="shared" si="4"/>
        <v>0</v>
      </c>
      <c r="BE127" s="127">
        <f t="shared" si="5"/>
        <v>0</v>
      </c>
      <c r="CA127" s="158">
        <v>1</v>
      </c>
      <c r="CB127" s="158">
        <v>7</v>
      </c>
      <c r="CZ127" s="127">
        <v>5.6299999999999996E-3</v>
      </c>
    </row>
    <row r="128" spans="1:104" x14ac:dyDescent="0.2">
      <c r="A128" s="152">
        <v>23</v>
      </c>
      <c r="B128" s="153" t="s">
        <v>198</v>
      </c>
      <c r="C128" s="154" t="s">
        <v>199</v>
      </c>
      <c r="D128" s="155" t="s">
        <v>150</v>
      </c>
      <c r="E128" s="156">
        <v>60</v>
      </c>
      <c r="F128" s="186">
        <v>0</v>
      </c>
      <c r="G128" s="157">
        <f t="shared" si="0"/>
        <v>0</v>
      </c>
      <c r="O128" s="151">
        <v>2</v>
      </c>
      <c r="AA128" s="127">
        <v>1</v>
      </c>
      <c r="AB128" s="127">
        <v>7</v>
      </c>
      <c r="AC128" s="127">
        <v>7</v>
      </c>
      <c r="AZ128" s="127">
        <v>2</v>
      </c>
      <c r="BA128" s="127">
        <f t="shared" si="1"/>
        <v>0</v>
      </c>
      <c r="BB128" s="127">
        <f t="shared" si="2"/>
        <v>0</v>
      </c>
      <c r="BC128" s="127">
        <f t="shared" si="3"/>
        <v>0</v>
      </c>
      <c r="BD128" s="127">
        <f t="shared" si="4"/>
        <v>0</v>
      </c>
      <c r="BE128" s="127">
        <f t="shared" si="5"/>
        <v>0</v>
      </c>
      <c r="CA128" s="158">
        <v>1</v>
      </c>
      <c r="CB128" s="158">
        <v>7</v>
      </c>
      <c r="CZ128" s="127">
        <v>3.4000000000000002E-4</v>
      </c>
    </row>
    <row r="129" spans="1:104" x14ac:dyDescent="0.2">
      <c r="A129" s="152">
        <v>24</v>
      </c>
      <c r="B129" s="153" t="s">
        <v>200</v>
      </c>
      <c r="C129" s="154" t="s">
        <v>201</v>
      </c>
      <c r="D129" s="155" t="s">
        <v>150</v>
      </c>
      <c r="E129" s="156">
        <v>64</v>
      </c>
      <c r="F129" s="186">
        <v>0</v>
      </c>
      <c r="G129" s="157">
        <f t="shared" si="0"/>
        <v>0</v>
      </c>
      <c r="O129" s="151">
        <v>2</v>
      </c>
      <c r="AA129" s="127">
        <v>1</v>
      </c>
      <c r="AB129" s="127">
        <v>7</v>
      </c>
      <c r="AC129" s="127">
        <v>7</v>
      </c>
      <c r="AZ129" s="127">
        <v>2</v>
      </c>
      <c r="BA129" s="127">
        <f t="shared" si="1"/>
        <v>0</v>
      </c>
      <c r="BB129" s="127">
        <f t="shared" si="2"/>
        <v>0</v>
      </c>
      <c r="BC129" s="127">
        <f t="shared" si="3"/>
        <v>0</v>
      </c>
      <c r="BD129" s="127">
        <f t="shared" si="4"/>
        <v>0</v>
      </c>
      <c r="BE129" s="127">
        <f t="shared" si="5"/>
        <v>0</v>
      </c>
      <c r="CA129" s="158">
        <v>1</v>
      </c>
      <c r="CB129" s="158">
        <v>7</v>
      </c>
      <c r="CZ129" s="127">
        <v>3.8000000000000002E-4</v>
      </c>
    </row>
    <row r="130" spans="1:104" x14ac:dyDescent="0.2">
      <c r="A130" s="152">
        <v>25</v>
      </c>
      <c r="B130" s="153" t="s">
        <v>202</v>
      </c>
      <c r="C130" s="154" t="s">
        <v>203</v>
      </c>
      <c r="D130" s="155" t="s">
        <v>150</v>
      </c>
      <c r="E130" s="156">
        <v>72</v>
      </c>
      <c r="F130" s="186">
        <v>0</v>
      </c>
      <c r="G130" s="157">
        <f t="shared" si="0"/>
        <v>0</v>
      </c>
      <c r="O130" s="151">
        <v>2</v>
      </c>
      <c r="AA130" s="127">
        <v>1</v>
      </c>
      <c r="AB130" s="127">
        <v>7</v>
      </c>
      <c r="AC130" s="127">
        <v>7</v>
      </c>
      <c r="AZ130" s="127">
        <v>2</v>
      </c>
      <c r="BA130" s="127">
        <f t="shared" si="1"/>
        <v>0</v>
      </c>
      <c r="BB130" s="127">
        <f t="shared" si="2"/>
        <v>0</v>
      </c>
      <c r="BC130" s="127">
        <f t="shared" si="3"/>
        <v>0</v>
      </c>
      <c r="BD130" s="127">
        <f t="shared" si="4"/>
        <v>0</v>
      </c>
      <c r="BE130" s="127">
        <f t="shared" si="5"/>
        <v>0</v>
      </c>
      <c r="CA130" s="158">
        <v>1</v>
      </c>
      <c r="CB130" s="158">
        <v>7</v>
      </c>
      <c r="CZ130" s="127">
        <v>4.6999999999999999E-4</v>
      </c>
    </row>
    <row r="131" spans="1:104" x14ac:dyDescent="0.2">
      <c r="A131" s="152">
        <v>26</v>
      </c>
      <c r="B131" s="153" t="s">
        <v>204</v>
      </c>
      <c r="C131" s="154" t="s">
        <v>205</v>
      </c>
      <c r="D131" s="155" t="s">
        <v>150</v>
      </c>
      <c r="E131" s="156">
        <v>150</v>
      </c>
      <c r="F131" s="186">
        <v>0</v>
      </c>
      <c r="G131" s="157">
        <f t="shared" si="0"/>
        <v>0</v>
      </c>
      <c r="O131" s="151">
        <v>2</v>
      </c>
      <c r="AA131" s="127">
        <v>1</v>
      </c>
      <c r="AB131" s="127">
        <v>7</v>
      </c>
      <c r="AC131" s="127">
        <v>7</v>
      </c>
      <c r="AZ131" s="127">
        <v>2</v>
      </c>
      <c r="BA131" s="127">
        <f t="shared" si="1"/>
        <v>0</v>
      </c>
      <c r="BB131" s="127">
        <f t="shared" si="2"/>
        <v>0</v>
      </c>
      <c r="BC131" s="127">
        <f t="shared" si="3"/>
        <v>0</v>
      </c>
      <c r="BD131" s="127">
        <f t="shared" si="4"/>
        <v>0</v>
      </c>
      <c r="BE131" s="127">
        <f t="shared" si="5"/>
        <v>0</v>
      </c>
      <c r="CA131" s="158">
        <v>1</v>
      </c>
      <c r="CB131" s="158">
        <v>7</v>
      </c>
      <c r="CZ131" s="127">
        <v>6.9999999999999999E-4</v>
      </c>
    </row>
    <row r="132" spans="1:104" x14ac:dyDescent="0.2">
      <c r="A132" s="152">
        <v>27</v>
      </c>
      <c r="B132" s="153" t="s">
        <v>206</v>
      </c>
      <c r="C132" s="154" t="s">
        <v>207</v>
      </c>
      <c r="D132" s="155" t="s">
        <v>150</v>
      </c>
      <c r="E132" s="156">
        <v>170</v>
      </c>
      <c r="F132" s="186">
        <v>0</v>
      </c>
      <c r="G132" s="157">
        <f t="shared" si="0"/>
        <v>0</v>
      </c>
      <c r="O132" s="151">
        <v>2</v>
      </c>
      <c r="AA132" s="127">
        <v>1</v>
      </c>
      <c r="AB132" s="127">
        <v>7</v>
      </c>
      <c r="AC132" s="127">
        <v>7</v>
      </c>
      <c r="AZ132" s="127">
        <v>2</v>
      </c>
      <c r="BA132" s="127">
        <f t="shared" si="1"/>
        <v>0</v>
      </c>
      <c r="BB132" s="127">
        <f t="shared" si="2"/>
        <v>0</v>
      </c>
      <c r="BC132" s="127">
        <f t="shared" si="3"/>
        <v>0</v>
      </c>
      <c r="BD132" s="127">
        <f t="shared" si="4"/>
        <v>0</v>
      </c>
      <c r="BE132" s="127">
        <f t="shared" si="5"/>
        <v>0</v>
      </c>
      <c r="CA132" s="158">
        <v>1</v>
      </c>
      <c r="CB132" s="158">
        <v>7</v>
      </c>
      <c r="CZ132" s="127">
        <v>1.31E-3</v>
      </c>
    </row>
    <row r="133" spans="1:104" x14ac:dyDescent="0.2">
      <c r="A133" s="152">
        <v>28</v>
      </c>
      <c r="B133" s="153" t="s">
        <v>208</v>
      </c>
      <c r="C133" s="154" t="s">
        <v>209</v>
      </c>
      <c r="D133" s="155" t="s">
        <v>150</v>
      </c>
      <c r="E133" s="156">
        <v>78</v>
      </c>
      <c r="F133" s="186">
        <v>0</v>
      </c>
      <c r="G133" s="157">
        <f t="shared" si="0"/>
        <v>0</v>
      </c>
      <c r="O133" s="151">
        <v>2</v>
      </c>
      <c r="AA133" s="127">
        <v>1</v>
      </c>
      <c r="AB133" s="127">
        <v>7</v>
      </c>
      <c r="AC133" s="127">
        <v>7</v>
      </c>
      <c r="AZ133" s="127">
        <v>2</v>
      </c>
      <c r="BA133" s="127">
        <f t="shared" si="1"/>
        <v>0</v>
      </c>
      <c r="BB133" s="127">
        <f t="shared" si="2"/>
        <v>0</v>
      </c>
      <c r="BC133" s="127">
        <f t="shared" si="3"/>
        <v>0</v>
      </c>
      <c r="BD133" s="127">
        <f t="shared" si="4"/>
        <v>0</v>
      </c>
      <c r="BE133" s="127">
        <f t="shared" si="5"/>
        <v>0</v>
      </c>
      <c r="CA133" s="158">
        <v>1</v>
      </c>
      <c r="CB133" s="158">
        <v>7</v>
      </c>
      <c r="CZ133" s="127">
        <v>2.0899999999999998E-3</v>
      </c>
    </row>
    <row r="134" spans="1:104" x14ac:dyDescent="0.2">
      <c r="A134" s="159"/>
      <c r="B134" s="161"/>
      <c r="C134" s="211" t="s">
        <v>210</v>
      </c>
      <c r="D134" s="212"/>
      <c r="E134" s="162">
        <v>78</v>
      </c>
      <c r="F134" s="163"/>
      <c r="G134" s="164"/>
      <c r="M134" s="160" t="s">
        <v>210</v>
      </c>
      <c r="O134" s="151"/>
    </row>
    <row r="135" spans="1:104" x14ac:dyDescent="0.2">
      <c r="A135" s="152">
        <v>29</v>
      </c>
      <c r="B135" s="153" t="s">
        <v>211</v>
      </c>
      <c r="C135" s="154" t="s">
        <v>212</v>
      </c>
      <c r="D135" s="155" t="s">
        <v>150</v>
      </c>
      <c r="E135" s="156">
        <v>59</v>
      </c>
      <c r="F135" s="186">
        <v>0</v>
      </c>
      <c r="G135" s="157">
        <f>E135*F135</f>
        <v>0</v>
      </c>
      <c r="O135" s="151">
        <v>2</v>
      </c>
      <c r="AA135" s="127">
        <v>1</v>
      </c>
      <c r="AB135" s="127">
        <v>7</v>
      </c>
      <c r="AC135" s="127">
        <v>7</v>
      </c>
      <c r="AZ135" s="127">
        <v>2</v>
      </c>
      <c r="BA135" s="127">
        <f>IF(AZ135=1,G135,0)</f>
        <v>0</v>
      </c>
      <c r="BB135" s="127">
        <f>IF(AZ135=2,G135,0)</f>
        <v>0</v>
      </c>
      <c r="BC135" s="127">
        <f>IF(AZ135=3,G135,0)</f>
        <v>0</v>
      </c>
      <c r="BD135" s="127">
        <f>IF(AZ135=4,G135,0)</f>
        <v>0</v>
      </c>
      <c r="BE135" s="127">
        <f>IF(AZ135=5,G135,0)</f>
        <v>0</v>
      </c>
      <c r="CA135" s="158">
        <v>1</v>
      </c>
      <c r="CB135" s="158">
        <v>7</v>
      </c>
      <c r="CZ135" s="127">
        <v>2.5000000000000001E-3</v>
      </c>
    </row>
    <row r="136" spans="1:104" x14ac:dyDescent="0.2">
      <c r="A136" s="159"/>
      <c r="B136" s="161"/>
      <c r="C136" s="211" t="s">
        <v>213</v>
      </c>
      <c r="D136" s="212"/>
      <c r="E136" s="162">
        <v>59</v>
      </c>
      <c r="F136" s="163"/>
      <c r="G136" s="164"/>
      <c r="M136" s="160" t="s">
        <v>213</v>
      </c>
      <c r="O136" s="151"/>
    </row>
    <row r="137" spans="1:104" x14ac:dyDescent="0.2">
      <c r="A137" s="152">
        <v>30</v>
      </c>
      <c r="B137" s="153" t="s">
        <v>214</v>
      </c>
      <c r="C137" s="154" t="s">
        <v>215</v>
      </c>
      <c r="D137" s="155" t="s">
        <v>150</v>
      </c>
      <c r="E137" s="156">
        <v>10</v>
      </c>
      <c r="F137" s="186">
        <v>0</v>
      </c>
      <c r="G137" s="157">
        <f>E137*F137</f>
        <v>0</v>
      </c>
      <c r="O137" s="151">
        <v>2</v>
      </c>
      <c r="AA137" s="127">
        <v>1</v>
      </c>
      <c r="AB137" s="127">
        <v>7</v>
      </c>
      <c r="AC137" s="127">
        <v>7</v>
      </c>
      <c r="AZ137" s="127">
        <v>2</v>
      </c>
      <c r="BA137" s="127">
        <f>IF(AZ137=1,G137,0)</f>
        <v>0</v>
      </c>
      <c r="BB137" s="127">
        <f>IF(AZ137=2,G137,0)</f>
        <v>0</v>
      </c>
      <c r="BC137" s="127">
        <f>IF(AZ137=3,G137,0)</f>
        <v>0</v>
      </c>
      <c r="BD137" s="127">
        <f>IF(AZ137=4,G137,0)</f>
        <v>0</v>
      </c>
      <c r="BE137" s="127">
        <f>IF(AZ137=5,G137,0)</f>
        <v>0</v>
      </c>
      <c r="CA137" s="158">
        <v>1</v>
      </c>
      <c r="CB137" s="158">
        <v>7</v>
      </c>
      <c r="CZ137" s="127">
        <v>3.5500000000000002E-3</v>
      </c>
    </row>
    <row r="138" spans="1:104" x14ac:dyDescent="0.2">
      <c r="A138" s="152">
        <v>31</v>
      </c>
      <c r="B138" s="153" t="s">
        <v>216</v>
      </c>
      <c r="C138" s="154" t="s">
        <v>217</v>
      </c>
      <c r="D138" s="155" t="s">
        <v>182</v>
      </c>
      <c r="E138" s="156">
        <v>24</v>
      </c>
      <c r="F138" s="186">
        <v>0</v>
      </c>
      <c r="G138" s="157">
        <f>E138*F138</f>
        <v>0</v>
      </c>
      <c r="O138" s="151">
        <v>2</v>
      </c>
      <c r="AA138" s="127">
        <v>1</v>
      </c>
      <c r="AB138" s="127">
        <v>7</v>
      </c>
      <c r="AC138" s="127">
        <v>7</v>
      </c>
      <c r="AZ138" s="127">
        <v>2</v>
      </c>
      <c r="BA138" s="127">
        <f>IF(AZ138=1,G138,0)</f>
        <v>0</v>
      </c>
      <c r="BB138" s="127">
        <f>IF(AZ138=2,G138,0)</f>
        <v>0</v>
      </c>
      <c r="BC138" s="127">
        <f>IF(AZ138=3,G138,0)</f>
        <v>0</v>
      </c>
      <c r="BD138" s="127">
        <f>IF(AZ138=4,G138,0)</f>
        <v>0</v>
      </c>
      <c r="BE138" s="127">
        <f>IF(AZ138=5,G138,0)</f>
        <v>0</v>
      </c>
      <c r="CA138" s="158">
        <v>1</v>
      </c>
      <c r="CB138" s="158">
        <v>7</v>
      </c>
      <c r="CZ138" s="127">
        <v>0</v>
      </c>
    </row>
    <row r="139" spans="1:104" x14ac:dyDescent="0.2">
      <c r="A139" s="152">
        <v>32</v>
      </c>
      <c r="B139" s="153" t="s">
        <v>218</v>
      </c>
      <c r="C139" s="154" t="s">
        <v>219</v>
      </c>
      <c r="D139" s="155" t="s">
        <v>182</v>
      </c>
      <c r="E139" s="156">
        <v>39</v>
      </c>
      <c r="F139" s="186">
        <v>0</v>
      </c>
      <c r="G139" s="157">
        <f>E139*F139</f>
        <v>0</v>
      </c>
      <c r="O139" s="151">
        <v>2</v>
      </c>
      <c r="AA139" s="127">
        <v>1</v>
      </c>
      <c r="AB139" s="127">
        <v>7</v>
      </c>
      <c r="AC139" s="127">
        <v>7</v>
      </c>
      <c r="AZ139" s="127">
        <v>2</v>
      </c>
      <c r="BA139" s="127">
        <f>IF(AZ139=1,G139,0)</f>
        <v>0</v>
      </c>
      <c r="BB139" s="127">
        <f>IF(AZ139=2,G139,0)</f>
        <v>0</v>
      </c>
      <c r="BC139" s="127">
        <f>IF(AZ139=3,G139,0)</f>
        <v>0</v>
      </c>
      <c r="BD139" s="127">
        <f>IF(AZ139=4,G139,0)</f>
        <v>0</v>
      </c>
      <c r="BE139" s="127">
        <f>IF(AZ139=5,G139,0)</f>
        <v>0</v>
      </c>
      <c r="CA139" s="158">
        <v>1</v>
      </c>
      <c r="CB139" s="158">
        <v>7</v>
      </c>
      <c r="CZ139" s="127">
        <v>0</v>
      </c>
    </row>
    <row r="140" spans="1:104" x14ac:dyDescent="0.2">
      <c r="A140" s="159"/>
      <c r="B140" s="161"/>
      <c r="C140" s="211" t="s">
        <v>220</v>
      </c>
      <c r="D140" s="212"/>
      <c r="E140" s="162">
        <v>39</v>
      </c>
      <c r="F140" s="163"/>
      <c r="G140" s="164"/>
      <c r="M140" s="160" t="s">
        <v>220</v>
      </c>
      <c r="O140" s="151"/>
    </row>
    <row r="141" spans="1:104" x14ac:dyDescent="0.2">
      <c r="A141" s="152">
        <v>33</v>
      </c>
      <c r="B141" s="153" t="s">
        <v>221</v>
      </c>
      <c r="C141" s="154" t="s">
        <v>222</v>
      </c>
      <c r="D141" s="155" t="s">
        <v>182</v>
      </c>
      <c r="E141" s="156">
        <v>35</v>
      </c>
      <c r="F141" s="186">
        <v>0</v>
      </c>
      <c r="G141" s="157">
        <f>E141*F141</f>
        <v>0</v>
      </c>
      <c r="O141" s="151">
        <v>2</v>
      </c>
      <c r="AA141" s="127">
        <v>1</v>
      </c>
      <c r="AB141" s="127">
        <v>7</v>
      </c>
      <c r="AC141" s="127">
        <v>7</v>
      </c>
      <c r="AZ141" s="127">
        <v>2</v>
      </c>
      <c r="BA141" s="127">
        <f>IF(AZ141=1,G141,0)</f>
        <v>0</v>
      </c>
      <c r="BB141" s="127">
        <f>IF(AZ141=2,G141,0)</f>
        <v>0</v>
      </c>
      <c r="BC141" s="127">
        <f>IF(AZ141=3,G141,0)</f>
        <v>0</v>
      </c>
      <c r="BD141" s="127">
        <f>IF(AZ141=4,G141,0)</f>
        <v>0</v>
      </c>
      <c r="BE141" s="127">
        <f>IF(AZ141=5,G141,0)</f>
        <v>0</v>
      </c>
      <c r="CA141" s="158">
        <v>1</v>
      </c>
      <c r="CB141" s="158">
        <v>7</v>
      </c>
      <c r="CZ141" s="127">
        <v>0</v>
      </c>
    </row>
    <row r="142" spans="1:104" x14ac:dyDescent="0.2">
      <c r="A142" s="159"/>
      <c r="B142" s="161"/>
      <c r="C142" s="211" t="s">
        <v>223</v>
      </c>
      <c r="D142" s="212"/>
      <c r="E142" s="162">
        <v>1</v>
      </c>
      <c r="F142" s="163"/>
      <c r="G142" s="164"/>
      <c r="M142" s="160" t="s">
        <v>223</v>
      </c>
      <c r="O142" s="151"/>
    </row>
    <row r="143" spans="1:104" x14ac:dyDescent="0.2">
      <c r="A143" s="159"/>
      <c r="B143" s="161"/>
      <c r="C143" s="211" t="s">
        <v>224</v>
      </c>
      <c r="D143" s="212"/>
      <c r="E143" s="162">
        <v>13</v>
      </c>
      <c r="F143" s="163"/>
      <c r="G143" s="164"/>
      <c r="M143" s="160" t="s">
        <v>224</v>
      </c>
      <c r="O143" s="151"/>
    </row>
    <row r="144" spans="1:104" x14ac:dyDescent="0.2">
      <c r="A144" s="159"/>
      <c r="B144" s="161"/>
      <c r="C144" s="211" t="s">
        <v>225</v>
      </c>
      <c r="D144" s="212"/>
      <c r="E144" s="162">
        <v>2</v>
      </c>
      <c r="F144" s="163"/>
      <c r="G144" s="164"/>
      <c r="M144" s="160" t="s">
        <v>225</v>
      </c>
      <c r="O144" s="151"/>
    </row>
    <row r="145" spans="1:104" x14ac:dyDescent="0.2">
      <c r="A145" s="159"/>
      <c r="B145" s="161"/>
      <c r="C145" s="211" t="s">
        <v>226</v>
      </c>
      <c r="D145" s="212"/>
      <c r="E145" s="162">
        <v>5</v>
      </c>
      <c r="F145" s="163"/>
      <c r="G145" s="164"/>
      <c r="M145" s="160" t="s">
        <v>226</v>
      </c>
      <c r="O145" s="151"/>
    </row>
    <row r="146" spans="1:104" x14ac:dyDescent="0.2">
      <c r="A146" s="159"/>
      <c r="B146" s="161"/>
      <c r="C146" s="211" t="s">
        <v>227</v>
      </c>
      <c r="D146" s="212"/>
      <c r="E146" s="162">
        <v>2</v>
      </c>
      <c r="F146" s="163"/>
      <c r="G146" s="164"/>
      <c r="M146" s="160" t="s">
        <v>227</v>
      </c>
      <c r="O146" s="151"/>
    </row>
    <row r="147" spans="1:104" x14ac:dyDescent="0.2">
      <c r="A147" s="159"/>
      <c r="B147" s="161"/>
      <c r="C147" s="211" t="s">
        <v>228</v>
      </c>
      <c r="D147" s="212"/>
      <c r="E147" s="162">
        <v>12</v>
      </c>
      <c r="F147" s="163"/>
      <c r="G147" s="164"/>
      <c r="M147" s="160" t="s">
        <v>228</v>
      </c>
      <c r="O147" s="151"/>
    </row>
    <row r="148" spans="1:104" x14ac:dyDescent="0.2">
      <c r="A148" s="152">
        <v>34</v>
      </c>
      <c r="B148" s="153" t="s">
        <v>229</v>
      </c>
      <c r="C148" s="154" t="s">
        <v>230</v>
      </c>
      <c r="D148" s="155" t="s">
        <v>182</v>
      </c>
      <c r="E148" s="156">
        <v>41</v>
      </c>
      <c r="F148" s="186">
        <v>0</v>
      </c>
      <c r="G148" s="157">
        <f>E148*F148</f>
        <v>0</v>
      </c>
      <c r="O148" s="151">
        <v>2</v>
      </c>
      <c r="AA148" s="127">
        <v>1</v>
      </c>
      <c r="AB148" s="127">
        <v>7</v>
      </c>
      <c r="AC148" s="127">
        <v>7</v>
      </c>
      <c r="AZ148" s="127">
        <v>2</v>
      </c>
      <c r="BA148" s="127">
        <f>IF(AZ148=1,G148,0)</f>
        <v>0</v>
      </c>
      <c r="BB148" s="127">
        <f>IF(AZ148=2,G148,0)</f>
        <v>0</v>
      </c>
      <c r="BC148" s="127">
        <f>IF(AZ148=3,G148,0)</f>
        <v>0</v>
      </c>
      <c r="BD148" s="127">
        <f>IF(AZ148=4,G148,0)</f>
        <v>0</v>
      </c>
      <c r="BE148" s="127">
        <f>IF(AZ148=5,G148,0)</f>
        <v>0</v>
      </c>
      <c r="CA148" s="158">
        <v>1</v>
      </c>
      <c r="CB148" s="158">
        <v>7</v>
      </c>
      <c r="CZ148" s="127">
        <v>0</v>
      </c>
    </row>
    <row r="149" spans="1:104" x14ac:dyDescent="0.2">
      <c r="A149" s="159"/>
      <c r="B149" s="161"/>
      <c r="C149" s="211" t="s">
        <v>231</v>
      </c>
      <c r="D149" s="212"/>
      <c r="E149" s="162">
        <v>39</v>
      </c>
      <c r="F149" s="163"/>
      <c r="G149" s="164"/>
      <c r="M149" s="160" t="s">
        <v>231</v>
      </c>
      <c r="O149" s="151"/>
    </row>
    <row r="150" spans="1:104" x14ac:dyDescent="0.2">
      <c r="A150" s="159"/>
      <c r="B150" s="161"/>
      <c r="C150" s="211" t="s">
        <v>232</v>
      </c>
      <c r="D150" s="212"/>
      <c r="E150" s="162">
        <v>2</v>
      </c>
      <c r="F150" s="163"/>
      <c r="G150" s="164"/>
      <c r="M150" s="160" t="s">
        <v>232</v>
      </c>
      <c r="O150" s="151"/>
    </row>
    <row r="151" spans="1:104" ht="22.5" x14ac:dyDescent="0.2">
      <c r="A151" s="152">
        <v>35</v>
      </c>
      <c r="B151" s="153" t="s">
        <v>233</v>
      </c>
      <c r="C151" s="154" t="s">
        <v>234</v>
      </c>
      <c r="D151" s="155" t="s">
        <v>182</v>
      </c>
      <c r="E151" s="156">
        <v>2</v>
      </c>
      <c r="F151" s="186">
        <v>0</v>
      </c>
      <c r="G151" s="157">
        <f>E151*F151</f>
        <v>0</v>
      </c>
      <c r="O151" s="151">
        <v>2</v>
      </c>
      <c r="AA151" s="127">
        <v>1</v>
      </c>
      <c r="AB151" s="127">
        <v>7</v>
      </c>
      <c r="AC151" s="127">
        <v>7</v>
      </c>
      <c r="AZ151" s="127">
        <v>2</v>
      </c>
      <c r="BA151" s="127">
        <f>IF(AZ151=1,G151,0)</f>
        <v>0</v>
      </c>
      <c r="BB151" s="127">
        <f>IF(AZ151=2,G151,0)</f>
        <v>0</v>
      </c>
      <c r="BC151" s="127">
        <f>IF(AZ151=3,G151,0)</f>
        <v>0</v>
      </c>
      <c r="BD151" s="127">
        <f>IF(AZ151=4,G151,0)</f>
        <v>0</v>
      </c>
      <c r="BE151" s="127">
        <f>IF(AZ151=5,G151,0)</f>
        <v>0</v>
      </c>
      <c r="CA151" s="158">
        <v>1</v>
      </c>
      <c r="CB151" s="158">
        <v>7</v>
      </c>
      <c r="CZ151" s="127">
        <v>1.2700000000000001E-3</v>
      </c>
    </row>
    <row r="152" spans="1:104" ht="22.5" x14ac:dyDescent="0.2">
      <c r="A152" s="152">
        <v>36</v>
      </c>
      <c r="B152" s="153" t="s">
        <v>235</v>
      </c>
      <c r="C152" s="154" t="s">
        <v>236</v>
      </c>
      <c r="D152" s="155" t="s">
        <v>182</v>
      </c>
      <c r="E152" s="156">
        <v>3</v>
      </c>
      <c r="F152" s="186">
        <v>0</v>
      </c>
      <c r="G152" s="157">
        <f>E152*F152</f>
        <v>0</v>
      </c>
      <c r="O152" s="151">
        <v>2</v>
      </c>
      <c r="AA152" s="127">
        <v>1</v>
      </c>
      <c r="AB152" s="127">
        <v>7</v>
      </c>
      <c r="AC152" s="127">
        <v>7</v>
      </c>
      <c r="AZ152" s="127">
        <v>2</v>
      </c>
      <c r="BA152" s="127">
        <f>IF(AZ152=1,G152,0)</f>
        <v>0</v>
      </c>
      <c r="BB152" s="127">
        <f>IF(AZ152=2,G152,0)</f>
        <v>0</v>
      </c>
      <c r="BC152" s="127">
        <f>IF(AZ152=3,G152,0)</f>
        <v>0</v>
      </c>
      <c r="BD152" s="127">
        <f>IF(AZ152=4,G152,0)</f>
        <v>0</v>
      </c>
      <c r="BE152" s="127">
        <f>IF(AZ152=5,G152,0)</f>
        <v>0</v>
      </c>
      <c r="CA152" s="158">
        <v>1</v>
      </c>
      <c r="CB152" s="158">
        <v>7</v>
      </c>
      <c r="CZ152" s="127">
        <v>3.8E-3</v>
      </c>
    </row>
    <row r="153" spans="1:104" x14ac:dyDescent="0.2">
      <c r="A153" s="152">
        <v>37</v>
      </c>
      <c r="B153" s="153" t="s">
        <v>237</v>
      </c>
      <c r="C153" s="154" t="s">
        <v>238</v>
      </c>
      <c r="D153" s="155" t="s">
        <v>182</v>
      </c>
      <c r="E153" s="156">
        <v>7</v>
      </c>
      <c r="F153" s="186">
        <v>0</v>
      </c>
      <c r="G153" s="157">
        <f>E153*F153</f>
        <v>0</v>
      </c>
      <c r="O153" s="151">
        <v>2</v>
      </c>
      <c r="AA153" s="127">
        <v>1</v>
      </c>
      <c r="AB153" s="127">
        <v>0</v>
      </c>
      <c r="AC153" s="127">
        <v>0</v>
      </c>
      <c r="AZ153" s="127">
        <v>2</v>
      </c>
      <c r="BA153" s="127">
        <f>IF(AZ153=1,G153,0)</f>
        <v>0</v>
      </c>
      <c r="BB153" s="127">
        <f>IF(AZ153=2,G153,0)</f>
        <v>0</v>
      </c>
      <c r="BC153" s="127">
        <f>IF(AZ153=3,G153,0)</f>
        <v>0</v>
      </c>
      <c r="BD153" s="127">
        <f>IF(AZ153=4,G153,0)</f>
        <v>0</v>
      </c>
      <c r="BE153" s="127">
        <f>IF(AZ153=5,G153,0)</f>
        <v>0</v>
      </c>
      <c r="CA153" s="158">
        <v>1</v>
      </c>
      <c r="CB153" s="158">
        <v>0</v>
      </c>
      <c r="CZ153" s="127">
        <v>4.8999999999999998E-4</v>
      </c>
    </row>
    <row r="154" spans="1:104" x14ac:dyDescent="0.2">
      <c r="A154" s="152">
        <v>38</v>
      </c>
      <c r="B154" s="153" t="s">
        <v>239</v>
      </c>
      <c r="C154" s="154" t="s">
        <v>240</v>
      </c>
      <c r="D154" s="155" t="s">
        <v>150</v>
      </c>
      <c r="E154" s="156">
        <v>147</v>
      </c>
      <c r="F154" s="186">
        <v>0</v>
      </c>
      <c r="G154" s="157">
        <f>E154*F154</f>
        <v>0</v>
      </c>
      <c r="O154" s="151">
        <v>2</v>
      </c>
      <c r="AA154" s="127">
        <v>1</v>
      </c>
      <c r="AB154" s="127">
        <v>7</v>
      </c>
      <c r="AC154" s="127">
        <v>7</v>
      </c>
      <c r="AZ154" s="127">
        <v>2</v>
      </c>
      <c r="BA154" s="127">
        <f>IF(AZ154=1,G154,0)</f>
        <v>0</v>
      </c>
      <c r="BB154" s="127">
        <f>IF(AZ154=2,G154,0)</f>
        <v>0</v>
      </c>
      <c r="BC154" s="127">
        <f>IF(AZ154=3,G154,0)</f>
        <v>0</v>
      </c>
      <c r="BD154" s="127">
        <f>IF(AZ154=4,G154,0)</f>
        <v>0</v>
      </c>
      <c r="BE154" s="127">
        <f>IF(AZ154=5,G154,0)</f>
        <v>0</v>
      </c>
      <c r="CA154" s="158">
        <v>1</v>
      </c>
      <c r="CB154" s="158">
        <v>7</v>
      </c>
      <c r="CZ154" s="127">
        <v>0</v>
      </c>
    </row>
    <row r="155" spans="1:104" x14ac:dyDescent="0.2">
      <c r="A155" s="159"/>
      <c r="B155" s="161"/>
      <c r="C155" s="211" t="s">
        <v>241</v>
      </c>
      <c r="D155" s="212"/>
      <c r="E155" s="162">
        <v>147</v>
      </c>
      <c r="F155" s="163"/>
      <c r="G155" s="164"/>
      <c r="M155" s="160" t="s">
        <v>241</v>
      </c>
      <c r="O155" s="151"/>
    </row>
    <row r="156" spans="1:104" x14ac:dyDescent="0.2">
      <c r="A156" s="152">
        <v>39</v>
      </c>
      <c r="B156" s="153" t="s">
        <v>242</v>
      </c>
      <c r="C156" s="154" t="s">
        <v>243</v>
      </c>
      <c r="D156" s="155" t="s">
        <v>150</v>
      </c>
      <c r="E156" s="156">
        <v>516</v>
      </c>
      <c r="F156" s="186">
        <v>0</v>
      </c>
      <c r="G156" s="157">
        <f>E156*F156</f>
        <v>0</v>
      </c>
      <c r="O156" s="151">
        <v>2</v>
      </c>
      <c r="AA156" s="127">
        <v>1</v>
      </c>
      <c r="AB156" s="127">
        <v>7</v>
      </c>
      <c r="AC156" s="127">
        <v>7</v>
      </c>
      <c r="AZ156" s="127">
        <v>2</v>
      </c>
      <c r="BA156" s="127">
        <f>IF(AZ156=1,G156,0)</f>
        <v>0</v>
      </c>
      <c r="BB156" s="127">
        <f>IF(AZ156=2,G156,0)</f>
        <v>0</v>
      </c>
      <c r="BC156" s="127">
        <f>IF(AZ156=3,G156,0)</f>
        <v>0</v>
      </c>
      <c r="BD156" s="127">
        <f>IF(AZ156=4,G156,0)</f>
        <v>0</v>
      </c>
      <c r="BE156" s="127">
        <f>IF(AZ156=5,G156,0)</f>
        <v>0</v>
      </c>
      <c r="CA156" s="158">
        <v>1</v>
      </c>
      <c r="CB156" s="158">
        <v>7</v>
      </c>
      <c r="CZ156" s="127">
        <v>0</v>
      </c>
    </row>
    <row r="157" spans="1:104" x14ac:dyDescent="0.2">
      <c r="A157" s="159"/>
      <c r="B157" s="161"/>
      <c r="C157" s="211" t="s">
        <v>244</v>
      </c>
      <c r="D157" s="212"/>
      <c r="E157" s="162">
        <v>516</v>
      </c>
      <c r="F157" s="163"/>
      <c r="G157" s="164"/>
      <c r="M157" s="160" t="s">
        <v>244</v>
      </c>
      <c r="O157" s="151"/>
    </row>
    <row r="158" spans="1:104" ht="22.5" x14ac:dyDescent="0.2">
      <c r="A158" s="152">
        <v>40</v>
      </c>
      <c r="B158" s="153" t="s">
        <v>245</v>
      </c>
      <c r="C158" s="154" t="s">
        <v>246</v>
      </c>
      <c r="D158" s="155" t="s">
        <v>150</v>
      </c>
      <c r="E158" s="156">
        <v>11</v>
      </c>
      <c r="F158" s="186">
        <v>0</v>
      </c>
      <c r="G158" s="157">
        <f>E158*F158</f>
        <v>0</v>
      </c>
      <c r="O158" s="151">
        <v>2</v>
      </c>
      <c r="AA158" s="127">
        <v>12</v>
      </c>
      <c r="AB158" s="127">
        <v>0</v>
      </c>
      <c r="AC158" s="127">
        <v>188</v>
      </c>
      <c r="AZ158" s="127">
        <v>2</v>
      </c>
      <c r="BA158" s="127">
        <f>IF(AZ158=1,G158,0)</f>
        <v>0</v>
      </c>
      <c r="BB158" s="127">
        <f>IF(AZ158=2,G158,0)</f>
        <v>0</v>
      </c>
      <c r="BC158" s="127">
        <f>IF(AZ158=3,G158,0)</f>
        <v>0</v>
      </c>
      <c r="BD158" s="127">
        <f>IF(AZ158=4,G158,0)</f>
        <v>0</v>
      </c>
      <c r="BE158" s="127">
        <f>IF(AZ158=5,G158,0)</f>
        <v>0</v>
      </c>
      <c r="CA158" s="158">
        <v>12</v>
      </c>
      <c r="CB158" s="158">
        <v>0</v>
      </c>
      <c r="CZ158" s="127">
        <v>0</v>
      </c>
    </row>
    <row r="159" spans="1:104" x14ac:dyDescent="0.2">
      <c r="A159" s="152">
        <v>41</v>
      </c>
      <c r="B159" s="153" t="s">
        <v>247</v>
      </c>
      <c r="C159" s="154" t="s">
        <v>248</v>
      </c>
      <c r="D159" s="155" t="s">
        <v>249</v>
      </c>
      <c r="E159" s="156">
        <v>8</v>
      </c>
      <c r="F159" s="186">
        <v>0</v>
      </c>
      <c r="G159" s="157">
        <f>E159*F159</f>
        <v>0</v>
      </c>
      <c r="O159" s="151">
        <v>2</v>
      </c>
      <c r="AA159" s="127">
        <v>12</v>
      </c>
      <c r="AB159" s="127">
        <v>0</v>
      </c>
      <c r="AC159" s="127">
        <v>187</v>
      </c>
      <c r="AZ159" s="127">
        <v>2</v>
      </c>
      <c r="BA159" s="127">
        <f>IF(AZ159=1,G159,0)</f>
        <v>0</v>
      </c>
      <c r="BB159" s="127">
        <f>IF(AZ159=2,G159,0)</f>
        <v>0</v>
      </c>
      <c r="BC159" s="127">
        <f>IF(AZ159=3,G159,0)</f>
        <v>0</v>
      </c>
      <c r="BD159" s="127">
        <f>IF(AZ159=4,G159,0)</f>
        <v>0</v>
      </c>
      <c r="BE159" s="127">
        <f>IF(AZ159=5,G159,0)</f>
        <v>0</v>
      </c>
      <c r="CA159" s="158">
        <v>12</v>
      </c>
      <c r="CB159" s="158">
        <v>0</v>
      </c>
      <c r="CZ159" s="127">
        <v>0</v>
      </c>
    </row>
    <row r="160" spans="1:104" x14ac:dyDescent="0.2">
      <c r="A160" s="152">
        <v>42</v>
      </c>
      <c r="B160" s="153" t="s">
        <v>250</v>
      </c>
      <c r="C160" s="154" t="s">
        <v>251</v>
      </c>
      <c r="D160" s="155" t="s">
        <v>150</v>
      </c>
      <c r="E160" s="156">
        <v>10</v>
      </c>
      <c r="F160" s="186">
        <v>0</v>
      </c>
      <c r="G160" s="157">
        <f>E160*F160</f>
        <v>0</v>
      </c>
      <c r="O160" s="151">
        <v>2</v>
      </c>
      <c r="AA160" s="127">
        <v>12</v>
      </c>
      <c r="AB160" s="127">
        <v>0</v>
      </c>
      <c r="AC160" s="127">
        <v>4</v>
      </c>
      <c r="AZ160" s="127">
        <v>2</v>
      </c>
      <c r="BA160" s="127">
        <f>IF(AZ160=1,G160,0)</f>
        <v>0</v>
      </c>
      <c r="BB160" s="127">
        <f>IF(AZ160=2,G160,0)</f>
        <v>0</v>
      </c>
      <c r="BC160" s="127">
        <f>IF(AZ160=3,G160,0)</f>
        <v>0</v>
      </c>
      <c r="BD160" s="127">
        <f>IF(AZ160=4,G160,0)</f>
        <v>0</v>
      </c>
      <c r="BE160" s="127">
        <f>IF(AZ160=5,G160,0)</f>
        <v>0</v>
      </c>
      <c r="CA160" s="158">
        <v>12</v>
      </c>
      <c r="CB160" s="158">
        <v>0</v>
      </c>
      <c r="CZ160" s="127">
        <v>0</v>
      </c>
    </row>
    <row r="161" spans="1:104" ht="22.5" x14ac:dyDescent="0.2">
      <c r="A161" s="152">
        <v>43</v>
      </c>
      <c r="B161" s="153" t="s">
        <v>252</v>
      </c>
      <c r="C161" s="154" t="s">
        <v>253</v>
      </c>
      <c r="D161" s="155" t="s">
        <v>150</v>
      </c>
      <c r="E161" s="156">
        <v>7</v>
      </c>
      <c r="F161" s="186">
        <v>0</v>
      </c>
      <c r="G161" s="157">
        <f>E161*F161</f>
        <v>0</v>
      </c>
      <c r="O161" s="151">
        <v>2</v>
      </c>
      <c r="AA161" s="127">
        <v>12</v>
      </c>
      <c r="AB161" s="127">
        <v>1</v>
      </c>
      <c r="AC161" s="127">
        <v>6</v>
      </c>
      <c r="AZ161" s="127">
        <v>2</v>
      </c>
      <c r="BA161" s="127">
        <f>IF(AZ161=1,G161,0)</f>
        <v>0</v>
      </c>
      <c r="BB161" s="127">
        <f>IF(AZ161=2,G161,0)</f>
        <v>0</v>
      </c>
      <c r="BC161" s="127">
        <f>IF(AZ161=3,G161,0)</f>
        <v>0</v>
      </c>
      <c r="BD161" s="127">
        <f>IF(AZ161=4,G161,0)</f>
        <v>0</v>
      </c>
      <c r="BE161" s="127">
        <f>IF(AZ161=5,G161,0)</f>
        <v>0</v>
      </c>
      <c r="CA161" s="158">
        <v>12</v>
      </c>
      <c r="CB161" s="158">
        <v>1</v>
      </c>
      <c r="CZ161" s="127">
        <v>5.7499999999999999E-3</v>
      </c>
    </row>
    <row r="162" spans="1:104" x14ac:dyDescent="0.2">
      <c r="A162" s="159"/>
      <c r="B162" s="161"/>
      <c r="C162" s="211" t="s">
        <v>254</v>
      </c>
      <c r="D162" s="212"/>
      <c r="E162" s="162">
        <v>7</v>
      </c>
      <c r="F162" s="163"/>
      <c r="G162" s="164"/>
      <c r="M162" s="160" t="s">
        <v>254</v>
      </c>
      <c r="O162" s="151"/>
    </row>
    <row r="163" spans="1:104" x14ac:dyDescent="0.2">
      <c r="A163" s="152">
        <v>44</v>
      </c>
      <c r="B163" s="153" t="s">
        <v>255</v>
      </c>
      <c r="C163" s="154" t="s">
        <v>256</v>
      </c>
      <c r="D163" s="155" t="s">
        <v>182</v>
      </c>
      <c r="E163" s="156">
        <v>20</v>
      </c>
      <c r="F163" s="186">
        <v>0</v>
      </c>
      <c r="G163" s="157">
        <f>E163*F163</f>
        <v>0</v>
      </c>
      <c r="O163" s="151">
        <v>2</v>
      </c>
      <c r="AA163" s="127">
        <v>12</v>
      </c>
      <c r="AB163" s="127">
        <v>1</v>
      </c>
      <c r="AC163" s="127">
        <v>5</v>
      </c>
      <c r="AZ163" s="127">
        <v>2</v>
      </c>
      <c r="BA163" s="127">
        <f>IF(AZ163=1,G163,0)</f>
        <v>0</v>
      </c>
      <c r="BB163" s="127">
        <f>IF(AZ163=2,G163,0)</f>
        <v>0</v>
      </c>
      <c r="BC163" s="127">
        <f>IF(AZ163=3,G163,0)</f>
        <v>0</v>
      </c>
      <c r="BD163" s="127">
        <f>IF(AZ163=4,G163,0)</f>
        <v>0</v>
      </c>
      <c r="BE163" s="127">
        <f>IF(AZ163=5,G163,0)</f>
        <v>0</v>
      </c>
      <c r="CA163" s="158">
        <v>12</v>
      </c>
      <c r="CB163" s="158">
        <v>1</v>
      </c>
      <c r="CZ163" s="127">
        <v>0</v>
      </c>
    </row>
    <row r="164" spans="1:104" x14ac:dyDescent="0.2">
      <c r="A164" s="152">
        <v>45</v>
      </c>
      <c r="B164" s="153" t="s">
        <v>257</v>
      </c>
      <c r="C164" s="154" t="s">
        <v>258</v>
      </c>
      <c r="D164" s="155" t="s">
        <v>55</v>
      </c>
      <c r="E164" s="156">
        <v>1.9</v>
      </c>
      <c r="F164" s="191">
        <f>SUM(G124:G163)*0.001</f>
        <v>0</v>
      </c>
      <c r="G164" s="157">
        <f>E164*F164</f>
        <v>0</v>
      </c>
      <c r="O164" s="151">
        <v>2</v>
      </c>
      <c r="AA164" s="127">
        <v>7</v>
      </c>
      <c r="AB164" s="127">
        <v>1002</v>
      </c>
      <c r="AC164" s="127">
        <v>5</v>
      </c>
      <c r="AZ164" s="127">
        <v>2</v>
      </c>
      <c r="BA164" s="127">
        <f>IF(AZ164=1,G164,0)</f>
        <v>0</v>
      </c>
      <c r="BB164" s="127">
        <f>IF(AZ164=2,G164,0)</f>
        <v>0</v>
      </c>
      <c r="BC164" s="127">
        <f>IF(AZ164=3,G164,0)</f>
        <v>0</v>
      </c>
      <c r="BD164" s="127">
        <f>IF(AZ164=4,G164,0)</f>
        <v>0</v>
      </c>
      <c r="BE164" s="127">
        <f>IF(AZ164=5,G164,0)</f>
        <v>0</v>
      </c>
      <c r="CA164" s="158">
        <v>7</v>
      </c>
      <c r="CB164" s="158">
        <v>1002</v>
      </c>
      <c r="CZ164" s="127">
        <v>0</v>
      </c>
    </row>
    <row r="165" spans="1:104" x14ac:dyDescent="0.2">
      <c r="A165" s="165"/>
      <c r="B165" s="166" t="s">
        <v>68</v>
      </c>
      <c r="C165" s="167" t="str">
        <f>CONCATENATE(B123," ",C123)</f>
        <v>721 Vnitřní kanalizace</v>
      </c>
      <c r="D165" s="168"/>
      <c r="E165" s="169"/>
      <c r="F165" s="170"/>
      <c r="G165" s="171">
        <f>SUM(G123:G164)</f>
        <v>0</v>
      </c>
      <c r="O165" s="151">
        <v>4</v>
      </c>
      <c r="BA165" s="172">
        <f>SUM(BA123:BA164)</f>
        <v>0</v>
      </c>
      <c r="BB165" s="172">
        <f>SUM(BB123:BB164)</f>
        <v>0</v>
      </c>
      <c r="BC165" s="172">
        <f>SUM(BC123:BC164)</f>
        <v>0</v>
      </c>
      <c r="BD165" s="172">
        <f>SUM(BD123:BD164)</f>
        <v>0</v>
      </c>
      <c r="BE165" s="172">
        <f>SUM(BE123:BE164)</f>
        <v>0</v>
      </c>
    </row>
    <row r="166" spans="1:104" x14ac:dyDescent="0.2">
      <c r="A166" s="144" t="s">
        <v>64</v>
      </c>
      <c r="B166" s="145" t="s">
        <v>259</v>
      </c>
      <c r="C166" s="146" t="s">
        <v>260</v>
      </c>
      <c r="D166" s="147"/>
      <c r="E166" s="148"/>
      <c r="F166" s="148"/>
      <c r="G166" s="149"/>
      <c r="H166" s="150"/>
      <c r="I166" s="150"/>
      <c r="O166" s="151">
        <v>1</v>
      </c>
    </row>
    <row r="167" spans="1:104" x14ac:dyDescent="0.2">
      <c r="A167" s="152">
        <v>46</v>
      </c>
      <c r="B167" s="153" t="s">
        <v>261</v>
      </c>
      <c r="C167" s="154" t="s">
        <v>262</v>
      </c>
      <c r="D167" s="155" t="s">
        <v>150</v>
      </c>
      <c r="E167" s="156">
        <v>40</v>
      </c>
      <c r="F167" s="186">
        <v>0</v>
      </c>
      <c r="G167" s="157">
        <f t="shared" ref="G167:G176" si="6">E167*F167</f>
        <v>0</v>
      </c>
      <c r="O167" s="151">
        <v>2</v>
      </c>
      <c r="AA167" s="127">
        <v>1</v>
      </c>
      <c r="AB167" s="127">
        <v>7</v>
      </c>
      <c r="AC167" s="127">
        <v>7</v>
      </c>
      <c r="AZ167" s="127">
        <v>2</v>
      </c>
      <c r="BA167" s="127">
        <f t="shared" ref="BA167:BA176" si="7">IF(AZ167=1,G167,0)</f>
        <v>0</v>
      </c>
      <c r="BB167" s="127">
        <f t="shared" ref="BB167:BB176" si="8">IF(AZ167=2,G167,0)</f>
        <v>0</v>
      </c>
      <c r="BC167" s="127">
        <f t="shared" ref="BC167:BC176" si="9">IF(AZ167=3,G167,0)</f>
        <v>0</v>
      </c>
      <c r="BD167" s="127">
        <f t="shared" ref="BD167:BD176" si="10">IF(AZ167=4,G167,0)</f>
        <v>0</v>
      </c>
      <c r="BE167" s="127">
        <f t="shared" ref="BE167:BE176" si="11">IF(AZ167=5,G167,0)</f>
        <v>0</v>
      </c>
      <c r="CA167" s="158">
        <v>1</v>
      </c>
      <c r="CB167" s="158">
        <v>7</v>
      </c>
      <c r="CZ167" s="127">
        <v>6.3E-3</v>
      </c>
    </row>
    <row r="168" spans="1:104" x14ac:dyDescent="0.2">
      <c r="A168" s="152">
        <v>47</v>
      </c>
      <c r="B168" s="153" t="s">
        <v>263</v>
      </c>
      <c r="C168" s="154" t="s">
        <v>264</v>
      </c>
      <c r="D168" s="155" t="s">
        <v>150</v>
      </c>
      <c r="E168" s="156">
        <v>42</v>
      </c>
      <c r="F168" s="186">
        <v>0</v>
      </c>
      <c r="G168" s="157">
        <f t="shared" si="6"/>
        <v>0</v>
      </c>
      <c r="O168" s="151">
        <v>2</v>
      </c>
      <c r="AA168" s="127">
        <v>1</v>
      </c>
      <c r="AB168" s="127">
        <v>7</v>
      </c>
      <c r="AC168" s="127">
        <v>7</v>
      </c>
      <c r="AZ168" s="127">
        <v>2</v>
      </c>
      <c r="BA168" s="127">
        <f t="shared" si="7"/>
        <v>0</v>
      </c>
      <c r="BB168" s="127">
        <f t="shared" si="8"/>
        <v>0</v>
      </c>
      <c r="BC168" s="127">
        <f t="shared" si="9"/>
        <v>0</v>
      </c>
      <c r="BD168" s="127">
        <f t="shared" si="10"/>
        <v>0</v>
      </c>
      <c r="BE168" s="127">
        <f t="shared" si="11"/>
        <v>0</v>
      </c>
      <c r="CA168" s="158">
        <v>1</v>
      </c>
      <c r="CB168" s="158">
        <v>7</v>
      </c>
      <c r="CZ168" s="127">
        <v>1.0330000000000001E-2</v>
      </c>
    </row>
    <row r="169" spans="1:104" x14ac:dyDescent="0.2">
      <c r="A169" s="152">
        <v>48</v>
      </c>
      <c r="B169" s="153" t="s">
        <v>265</v>
      </c>
      <c r="C169" s="154" t="s">
        <v>266</v>
      </c>
      <c r="D169" s="155" t="s">
        <v>150</v>
      </c>
      <c r="E169" s="156">
        <v>100</v>
      </c>
      <c r="F169" s="186">
        <v>0</v>
      </c>
      <c r="G169" s="157">
        <f t="shared" si="6"/>
        <v>0</v>
      </c>
      <c r="O169" s="151">
        <v>2</v>
      </c>
      <c r="AA169" s="127">
        <v>1</v>
      </c>
      <c r="AB169" s="127">
        <v>7</v>
      </c>
      <c r="AC169" s="127">
        <v>7</v>
      </c>
      <c r="AZ169" s="127">
        <v>2</v>
      </c>
      <c r="BA169" s="127">
        <f t="shared" si="7"/>
        <v>0</v>
      </c>
      <c r="BB169" s="127">
        <f t="shared" si="8"/>
        <v>0</v>
      </c>
      <c r="BC169" s="127">
        <f t="shared" si="9"/>
        <v>0</v>
      </c>
      <c r="BD169" s="127">
        <f t="shared" si="10"/>
        <v>0</v>
      </c>
      <c r="BE169" s="127">
        <f t="shared" si="11"/>
        <v>0</v>
      </c>
      <c r="CA169" s="158">
        <v>1</v>
      </c>
      <c r="CB169" s="158">
        <v>7</v>
      </c>
      <c r="CZ169" s="127">
        <v>0</v>
      </c>
    </row>
    <row r="170" spans="1:104" ht="22.5" x14ac:dyDescent="0.2">
      <c r="A170" s="152">
        <v>49</v>
      </c>
      <c r="B170" s="153" t="s">
        <v>267</v>
      </c>
      <c r="C170" s="154" t="s">
        <v>268</v>
      </c>
      <c r="D170" s="155" t="s">
        <v>150</v>
      </c>
      <c r="E170" s="156">
        <v>200</v>
      </c>
      <c r="F170" s="186">
        <v>0</v>
      </c>
      <c r="G170" s="157">
        <f t="shared" si="6"/>
        <v>0</v>
      </c>
      <c r="O170" s="151">
        <v>2</v>
      </c>
      <c r="AA170" s="127">
        <v>1</v>
      </c>
      <c r="AB170" s="127">
        <v>7</v>
      </c>
      <c r="AC170" s="127">
        <v>7</v>
      </c>
      <c r="AZ170" s="127">
        <v>2</v>
      </c>
      <c r="BA170" s="127">
        <f t="shared" si="7"/>
        <v>0</v>
      </c>
      <c r="BB170" s="127">
        <f t="shared" si="8"/>
        <v>0</v>
      </c>
      <c r="BC170" s="127">
        <f t="shared" si="9"/>
        <v>0</v>
      </c>
      <c r="BD170" s="127">
        <f t="shared" si="10"/>
        <v>0</v>
      </c>
      <c r="BE170" s="127">
        <f t="shared" si="11"/>
        <v>0</v>
      </c>
      <c r="CA170" s="158">
        <v>1</v>
      </c>
      <c r="CB170" s="158">
        <v>7</v>
      </c>
      <c r="CZ170" s="127">
        <v>4.2999999999999999E-4</v>
      </c>
    </row>
    <row r="171" spans="1:104" ht="22.5" x14ac:dyDescent="0.2">
      <c r="A171" s="152">
        <v>50</v>
      </c>
      <c r="B171" s="153" t="s">
        <v>269</v>
      </c>
      <c r="C171" s="154" t="s">
        <v>270</v>
      </c>
      <c r="D171" s="155" t="s">
        <v>150</v>
      </c>
      <c r="E171" s="156">
        <v>146</v>
      </c>
      <c r="F171" s="186">
        <v>0</v>
      </c>
      <c r="G171" s="157">
        <f t="shared" si="6"/>
        <v>0</v>
      </c>
      <c r="O171" s="151">
        <v>2</v>
      </c>
      <c r="AA171" s="127">
        <v>1</v>
      </c>
      <c r="AB171" s="127">
        <v>7</v>
      </c>
      <c r="AC171" s="127">
        <v>7</v>
      </c>
      <c r="AZ171" s="127">
        <v>2</v>
      </c>
      <c r="BA171" s="127">
        <f t="shared" si="7"/>
        <v>0</v>
      </c>
      <c r="BB171" s="127">
        <f t="shared" si="8"/>
        <v>0</v>
      </c>
      <c r="BC171" s="127">
        <f t="shared" si="9"/>
        <v>0</v>
      </c>
      <c r="BD171" s="127">
        <f t="shared" si="10"/>
        <v>0</v>
      </c>
      <c r="BE171" s="127">
        <f t="shared" si="11"/>
        <v>0</v>
      </c>
      <c r="CA171" s="158">
        <v>1</v>
      </c>
      <c r="CB171" s="158">
        <v>7</v>
      </c>
      <c r="CZ171" s="127">
        <v>5.2999999999999998E-4</v>
      </c>
    </row>
    <row r="172" spans="1:104" ht="22.5" x14ac:dyDescent="0.2">
      <c r="A172" s="152">
        <v>51</v>
      </c>
      <c r="B172" s="153" t="s">
        <v>271</v>
      </c>
      <c r="C172" s="154" t="s">
        <v>272</v>
      </c>
      <c r="D172" s="155" t="s">
        <v>150</v>
      </c>
      <c r="E172" s="156">
        <v>20</v>
      </c>
      <c r="F172" s="186">
        <v>0</v>
      </c>
      <c r="G172" s="157">
        <f t="shared" si="6"/>
        <v>0</v>
      </c>
      <c r="O172" s="151">
        <v>2</v>
      </c>
      <c r="AA172" s="127">
        <v>1</v>
      </c>
      <c r="AB172" s="127">
        <v>7</v>
      </c>
      <c r="AC172" s="127">
        <v>7</v>
      </c>
      <c r="AZ172" s="127">
        <v>2</v>
      </c>
      <c r="BA172" s="127">
        <f t="shared" si="7"/>
        <v>0</v>
      </c>
      <c r="BB172" s="127">
        <f t="shared" si="8"/>
        <v>0</v>
      </c>
      <c r="BC172" s="127">
        <f t="shared" si="9"/>
        <v>0</v>
      </c>
      <c r="BD172" s="127">
        <f t="shared" si="10"/>
        <v>0</v>
      </c>
      <c r="BE172" s="127">
        <f t="shared" si="11"/>
        <v>0</v>
      </c>
      <c r="CA172" s="158">
        <v>1</v>
      </c>
      <c r="CB172" s="158">
        <v>7</v>
      </c>
      <c r="CZ172" s="127">
        <v>6.2E-4</v>
      </c>
    </row>
    <row r="173" spans="1:104" ht="22.5" x14ac:dyDescent="0.2">
      <c r="A173" s="152">
        <v>52</v>
      </c>
      <c r="B173" s="153" t="s">
        <v>273</v>
      </c>
      <c r="C173" s="154" t="s">
        <v>274</v>
      </c>
      <c r="D173" s="155" t="s">
        <v>150</v>
      </c>
      <c r="E173" s="156">
        <v>64</v>
      </c>
      <c r="F173" s="186">
        <v>0</v>
      </c>
      <c r="G173" s="157">
        <f t="shared" si="6"/>
        <v>0</v>
      </c>
      <c r="O173" s="151">
        <v>2</v>
      </c>
      <c r="AA173" s="127">
        <v>1</v>
      </c>
      <c r="AB173" s="127">
        <v>7</v>
      </c>
      <c r="AC173" s="127">
        <v>7</v>
      </c>
      <c r="AZ173" s="127">
        <v>2</v>
      </c>
      <c r="BA173" s="127">
        <f t="shared" si="7"/>
        <v>0</v>
      </c>
      <c r="BB173" s="127">
        <f t="shared" si="8"/>
        <v>0</v>
      </c>
      <c r="BC173" s="127">
        <f t="shared" si="9"/>
        <v>0</v>
      </c>
      <c r="BD173" s="127">
        <f t="shared" si="10"/>
        <v>0</v>
      </c>
      <c r="BE173" s="127">
        <f t="shared" si="11"/>
        <v>0</v>
      </c>
      <c r="CA173" s="158">
        <v>1</v>
      </c>
      <c r="CB173" s="158">
        <v>7</v>
      </c>
      <c r="CZ173" s="127">
        <v>3.2799999999999999E-3</v>
      </c>
    </row>
    <row r="174" spans="1:104" ht="22.5" x14ac:dyDescent="0.2">
      <c r="A174" s="152">
        <v>53</v>
      </c>
      <c r="B174" s="153" t="s">
        <v>275</v>
      </c>
      <c r="C174" s="154" t="s">
        <v>276</v>
      </c>
      <c r="D174" s="155" t="s">
        <v>150</v>
      </c>
      <c r="E174" s="156">
        <v>26</v>
      </c>
      <c r="F174" s="186">
        <v>0</v>
      </c>
      <c r="G174" s="157">
        <f t="shared" si="6"/>
        <v>0</v>
      </c>
      <c r="O174" s="151">
        <v>2</v>
      </c>
      <c r="AA174" s="127">
        <v>1</v>
      </c>
      <c r="AB174" s="127">
        <v>7</v>
      </c>
      <c r="AC174" s="127">
        <v>7</v>
      </c>
      <c r="AZ174" s="127">
        <v>2</v>
      </c>
      <c r="BA174" s="127">
        <f t="shared" si="7"/>
        <v>0</v>
      </c>
      <c r="BB174" s="127">
        <f t="shared" si="8"/>
        <v>0</v>
      </c>
      <c r="BC174" s="127">
        <f t="shared" si="9"/>
        <v>0</v>
      </c>
      <c r="BD174" s="127">
        <f t="shared" si="10"/>
        <v>0</v>
      </c>
      <c r="BE174" s="127">
        <f t="shared" si="11"/>
        <v>0</v>
      </c>
      <c r="CA174" s="158">
        <v>1</v>
      </c>
      <c r="CB174" s="158">
        <v>7</v>
      </c>
      <c r="CZ174" s="127">
        <v>4.8199999999999996E-3</v>
      </c>
    </row>
    <row r="175" spans="1:104" ht="22.5" x14ac:dyDescent="0.2">
      <c r="A175" s="152">
        <v>54</v>
      </c>
      <c r="B175" s="153" t="s">
        <v>277</v>
      </c>
      <c r="C175" s="154" t="s">
        <v>278</v>
      </c>
      <c r="D175" s="155" t="s">
        <v>150</v>
      </c>
      <c r="E175" s="156">
        <v>30</v>
      </c>
      <c r="F175" s="186">
        <v>0</v>
      </c>
      <c r="G175" s="157">
        <f t="shared" si="6"/>
        <v>0</v>
      </c>
      <c r="O175" s="151">
        <v>2</v>
      </c>
      <c r="AA175" s="127">
        <v>1</v>
      </c>
      <c r="AB175" s="127">
        <v>7</v>
      </c>
      <c r="AC175" s="127">
        <v>7</v>
      </c>
      <c r="AZ175" s="127">
        <v>2</v>
      </c>
      <c r="BA175" s="127">
        <f t="shared" si="7"/>
        <v>0</v>
      </c>
      <c r="BB175" s="127">
        <f t="shared" si="8"/>
        <v>0</v>
      </c>
      <c r="BC175" s="127">
        <f t="shared" si="9"/>
        <v>0</v>
      </c>
      <c r="BD175" s="127">
        <f t="shared" si="10"/>
        <v>0</v>
      </c>
      <c r="BE175" s="127">
        <f t="shared" si="11"/>
        <v>0</v>
      </c>
      <c r="CA175" s="158">
        <v>1</v>
      </c>
      <c r="CB175" s="158">
        <v>7</v>
      </c>
      <c r="CZ175" s="127">
        <v>7.0800000000000004E-3</v>
      </c>
    </row>
    <row r="176" spans="1:104" x14ac:dyDescent="0.2">
      <c r="A176" s="152">
        <v>55</v>
      </c>
      <c r="B176" s="153" t="s">
        <v>279</v>
      </c>
      <c r="C176" s="154" t="s">
        <v>280</v>
      </c>
      <c r="D176" s="155" t="s">
        <v>150</v>
      </c>
      <c r="E176" s="156">
        <v>366</v>
      </c>
      <c r="F176" s="186">
        <v>0</v>
      </c>
      <c r="G176" s="157">
        <f t="shared" si="6"/>
        <v>0</v>
      </c>
      <c r="O176" s="151">
        <v>2</v>
      </c>
      <c r="AA176" s="127">
        <v>1</v>
      </c>
      <c r="AB176" s="127">
        <v>7</v>
      </c>
      <c r="AC176" s="127">
        <v>7</v>
      </c>
      <c r="AZ176" s="127">
        <v>2</v>
      </c>
      <c r="BA176" s="127">
        <f t="shared" si="7"/>
        <v>0</v>
      </c>
      <c r="BB176" s="127">
        <f t="shared" si="8"/>
        <v>0</v>
      </c>
      <c r="BC176" s="127">
        <f t="shared" si="9"/>
        <v>0</v>
      </c>
      <c r="BD176" s="127">
        <f t="shared" si="10"/>
        <v>0</v>
      </c>
      <c r="BE176" s="127">
        <f t="shared" si="11"/>
        <v>0</v>
      </c>
      <c r="CA176" s="158">
        <v>1</v>
      </c>
      <c r="CB176" s="158">
        <v>7</v>
      </c>
      <c r="CZ176" s="127">
        <v>0</v>
      </c>
    </row>
    <row r="177" spans="1:104" x14ac:dyDescent="0.2">
      <c r="A177" s="159"/>
      <c r="B177" s="161"/>
      <c r="C177" s="211" t="s">
        <v>281</v>
      </c>
      <c r="D177" s="212"/>
      <c r="E177" s="162">
        <v>366</v>
      </c>
      <c r="F177" s="163"/>
      <c r="G177" s="164"/>
      <c r="M177" s="160" t="s">
        <v>281</v>
      </c>
      <c r="O177" s="151"/>
    </row>
    <row r="178" spans="1:104" x14ac:dyDescent="0.2">
      <c r="A178" s="152">
        <v>56</v>
      </c>
      <c r="B178" s="153" t="s">
        <v>282</v>
      </c>
      <c r="C178" s="154" t="s">
        <v>283</v>
      </c>
      <c r="D178" s="155" t="s">
        <v>150</v>
      </c>
      <c r="E178" s="156">
        <v>90</v>
      </c>
      <c r="F178" s="186">
        <v>0</v>
      </c>
      <c r="G178" s="157">
        <f>E178*F178</f>
        <v>0</v>
      </c>
      <c r="O178" s="151">
        <v>2</v>
      </c>
      <c r="AA178" s="127">
        <v>1</v>
      </c>
      <c r="AB178" s="127">
        <v>7</v>
      </c>
      <c r="AC178" s="127">
        <v>7</v>
      </c>
      <c r="AZ178" s="127">
        <v>2</v>
      </c>
      <c r="BA178" s="127">
        <f>IF(AZ178=1,G178,0)</f>
        <v>0</v>
      </c>
      <c r="BB178" s="127">
        <f>IF(AZ178=2,G178,0)</f>
        <v>0</v>
      </c>
      <c r="BC178" s="127">
        <f>IF(AZ178=3,G178,0)</f>
        <v>0</v>
      </c>
      <c r="BD178" s="127">
        <f>IF(AZ178=4,G178,0)</f>
        <v>0</v>
      </c>
      <c r="BE178" s="127">
        <f>IF(AZ178=5,G178,0)</f>
        <v>0</v>
      </c>
      <c r="CA178" s="158">
        <v>1</v>
      </c>
      <c r="CB178" s="158">
        <v>7</v>
      </c>
      <c r="CZ178" s="127">
        <v>0</v>
      </c>
    </row>
    <row r="179" spans="1:104" x14ac:dyDescent="0.2">
      <c r="A179" s="159"/>
      <c r="B179" s="161"/>
      <c r="C179" s="211" t="s">
        <v>284</v>
      </c>
      <c r="D179" s="212"/>
      <c r="E179" s="162">
        <v>90</v>
      </c>
      <c r="F179" s="163"/>
      <c r="G179" s="164"/>
      <c r="M179" s="160" t="s">
        <v>284</v>
      </c>
      <c r="O179" s="151"/>
    </row>
    <row r="180" spans="1:104" x14ac:dyDescent="0.2">
      <c r="A180" s="152">
        <v>57</v>
      </c>
      <c r="B180" s="153" t="s">
        <v>285</v>
      </c>
      <c r="C180" s="154" t="s">
        <v>286</v>
      </c>
      <c r="D180" s="155" t="s">
        <v>150</v>
      </c>
      <c r="E180" s="156">
        <v>30</v>
      </c>
      <c r="F180" s="186">
        <v>0</v>
      </c>
      <c r="G180" s="157">
        <f>E180*F180</f>
        <v>0</v>
      </c>
      <c r="O180" s="151">
        <v>2</v>
      </c>
      <c r="AA180" s="127">
        <v>1</v>
      </c>
      <c r="AB180" s="127">
        <v>7</v>
      </c>
      <c r="AC180" s="127">
        <v>7</v>
      </c>
      <c r="AZ180" s="127">
        <v>2</v>
      </c>
      <c r="BA180" s="127">
        <f>IF(AZ180=1,G180,0)</f>
        <v>0</v>
      </c>
      <c r="BB180" s="127">
        <f>IF(AZ180=2,G180,0)</f>
        <v>0</v>
      </c>
      <c r="BC180" s="127">
        <f>IF(AZ180=3,G180,0)</f>
        <v>0</v>
      </c>
      <c r="BD180" s="127">
        <f>IF(AZ180=4,G180,0)</f>
        <v>0</v>
      </c>
      <c r="BE180" s="127">
        <f>IF(AZ180=5,G180,0)</f>
        <v>0</v>
      </c>
      <c r="CA180" s="158">
        <v>1</v>
      </c>
      <c r="CB180" s="158">
        <v>7</v>
      </c>
      <c r="CZ180" s="127">
        <v>0</v>
      </c>
    </row>
    <row r="181" spans="1:104" x14ac:dyDescent="0.2">
      <c r="A181" s="152">
        <v>58</v>
      </c>
      <c r="B181" s="153" t="s">
        <v>287</v>
      </c>
      <c r="C181" s="154" t="s">
        <v>288</v>
      </c>
      <c r="D181" s="155" t="s">
        <v>182</v>
      </c>
      <c r="E181" s="156">
        <v>52</v>
      </c>
      <c r="F181" s="186">
        <v>0</v>
      </c>
      <c r="G181" s="157">
        <f>E181*F181</f>
        <v>0</v>
      </c>
      <c r="O181" s="151">
        <v>2</v>
      </c>
      <c r="AA181" s="127">
        <v>1</v>
      </c>
      <c r="AB181" s="127">
        <v>7</v>
      </c>
      <c r="AC181" s="127">
        <v>7</v>
      </c>
      <c r="AZ181" s="127">
        <v>2</v>
      </c>
      <c r="BA181" s="127">
        <f>IF(AZ181=1,G181,0)</f>
        <v>0</v>
      </c>
      <c r="BB181" s="127">
        <f>IF(AZ181=2,G181,0)</f>
        <v>0</v>
      </c>
      <c r="BC181" s="127">
        <f>IF(AZ181=3,G181,0)</f>
        <v>0</v>
      </c>
      <c r="BD181" s="127">
        <f>IF(AZ181=4,G181,0)</f>
        <v>0</v>
      </c>
      <c r="BE181" s="127">
        <f>IF(AZ181=5,G181,0)</f>
        <v>0</v>
      </c>
      <c r="CA181" s="158">
        <v>1</v>
      </c>
      <c r="CB181" s="158">
        <v>7</v>
      </c>
      <c r="CZ181" s="127">
        <v>0</v>
      </c>
    </row>
    <row r="182" spans="1:104" x14ac:dyDescent="0.2">
      <c r="A182" s="159"/>
      <c r="B182" s="161"/>
      <c r="C182" s="211" t="s">
        <v>289</v>
      </c>
      <c r="D182" s="212"/>
      <c r="E182" s="162">
        <v>34</v>
      </c>
      <c r="F182" s="163"/>
      <c r="G182" s="164"/>
      <c r="M182" s="160" t="s">
        <v>289</v>
      </c>
      <c r="O182" s="151"/>
    </row>
    <row r="183" spans="1:104" x14ac:dyDescent="0.2">
      <c r="A183" s="159"/>
      <c r="B183" s="161"/>
      <c r="C183" s="211" t="s">
        <v>290</v>
      </c>
      <c r="D183" s="212"/>
      <c r="E183" s="162">
        <v>5</v>
      </c>
      <c r="F183" s="163"/>
      <c r="G183" s="164"/>
      <c r="M183" s="160" t="s">
        <v>290</v>
      </c>
      <c r="O183" s="151"/>
    </row>
    <row r="184" spans="1:104" x14ac:dyDescent="0.2">
      <c r="A184" s="159"/>
      <c r="B184" s="161"/>
      <c r="C184" s="211" t="s">
        <v>224</v>
      </c>
      <c r="D184" s="212"/>
      <c r="E184" s="162">
        <v>13</v>
      </c>
      <c r="F184" s="163"/>
      <c r="G184" s="164"/>
      <c r="M184" s="160" t="s">
        <v>224</v>
      </c>
      <c r="O184" s="151"/>
    </row>
    <row r="185" spans="1:104" x14ac:dyDescent="0.2">
      <c r="A185" s="152">
        <v>59</v>
      </c>
      <c r="B185" s="153" t="s">
        <v>291</v>
      </c>
      <c r="C185" s="154" t="s">
        <v>292</v>
      </c>
      <c r="D185" s="155" t="s">
        <v>182</v>
      </c>
      <c r="E185" s="156">
        <v>2</v>
      </c>
      <c r="F185" s="186">
        <v>0</v>
      </c>
      <c r="G185" s="157">
        <f>E185*F185</f>
        <v>0</v>
      </c>
      <c r="O185" s="151">
        <v>2</v>
      </c>
      <c r="AA185" s="127">
        <v>1</v>
      </c>
      <c r="AB185" s="127">
        <v>0</v>
      </c>
      <c r="AC185" s="127">
        <v>0</v>
      </c>
      <c r="AZ185" s="127">
        <v>2</v>
      </c>
      <c r="BA185" s="127">
        <f>IF(AZ185=1,G185,0)</f>
        <v>0</v>
      </c>
      <c r="BB185" s="127">
        <f>IF(AZ185=2,G185,0)</f>
        <v>0</v>
      </c>
      <c r="BC185" s="127">
        <f>IF(AZ185=3,G185,0)</f>
        <v>0</v>
      </c>
      <c r="BD185" s="127">
        <f>IF(AZ185=4,G185,0)</f>
        <v>0</v>
      </c>
      <c r="BE185" s="127">
        <f>IF(AZ185=5,G185,0)</f>
        <v>0</v>
      </c>
      <c r="CA185" s="158">
        <v>1</v>
      </c>
      <c r="CB185" s="158">
        <v>0</v>
      </c>
      <c r="CZ185" s="127">
        <v>0</v>
      </c>
    </row>
    <row r="186" spans="1:104" x14ac:dyDescent="0.2">
      <c r="A186" s="152">
        <v>60</v>
      </c>
      <c r="B186" s="153" t="s">
        <v>293</v>
      </c>
      <c r="C186" s="154" t="s">
        <v>294</v>
      </c>
      <c r="D186" s="155" t="s">
        <v>182</v>
      </c>
      <c r="E186" s="156">
        <v>4</v>
      </c>
      <c r="F186" s="186">
        <v>0</v>
      </c>
      <c r="G186" s="157">
        <f>E186*F186</f>
        <v>0</v>
      </c>
      <c r="O186" s="151">
        <v>2</v>
      </c>
      <c r="AA186" s="127">
        <v>1</v>
      </c>
      <c r="AB186" s="127">
        <v>7</v>
      </c>
      <c r="AC186" s="127">
        <v>7</v>
      </c>
      <c r="AZ186" s="127">
        <v>2</v>
      </c>
      <c r="BA186" s="127">
        <f>IF(AZ186=1,G186,0)</f>
        <v>0</v>
      </c>
      <c r="BB186" s="127">
        <f>IF(AZ186=2,G186,0)</f>
        <v>0</v>
      </c>
      <c r="BC186" s="127">
        <f>IF(AZ186=3,G186,0)</f>
        <v>0</v>
      </c>
      <c r="BD186" s="127">
        <f>IF(AZ186=4,G186,0)</f>
        <v>0</v>
      </c>
      <c r="BE186" s="127">
        <f>IF(AZ186=5,G186,0)</f>
        <v>0</v>
      </c>
      <c r="CA186" s="158">
        <v>1</v>
      </c>
      <c r="CB186" s="158">
        <v>7</v>
      </c>
      <c r="CZ186" s="127">
        <v>0</v>
      </c>
    </row>
    <row r="187" spans="1:104" x14ac:dyDescent="0.2">
      <c r="A187" s="152">
        <v>61</v>
      </c>
      <c r="B187" s="153" t="s">
        <v>295</v>
      </c>
      <c r="C187" s="154" t="s">
        <v>296</v>
      </c>
      <c r="D187" s="155" t="s">
        <v>182</v>
      </c>
      <c r="E187" s="156">
        <v>2</v>
      </c>
      <c r="F187" s="186">
        <v>0</v>
      </c>
      <c r="G187" s="157">
        <f>E187*F187</f>
        <v>0</v>
      </c>
      <c r="O187" s="151">
        <v>2</v>
      </c>
      <c r="AA187" s="127">
        <v>1</v>
      </c>
      <c r="AB187" s="127">
        <v>7</v>
      </c>
      <c r="AC187" s="127">
        <v>7</v>
      </c>
      <c r="AZ187" s="127">
        <v>2</v>
      </c>
      <c r="BA187" s="127">
        <f>IF(AZ187=1,G187,0)</f>
        <v>0</v>
      </c>
      <c r="BB187" s="127">
        <f>IF(AZ187=2,G187,0)</f>
        <v>0</v>
      </c>
      <c r="BC187" s="127">
        <f>IF(AZ187=3,G187,0)</f>
        <v>0</v>
      </c>
      <c r="BD187" s="127">
        <f>IF(AZ187=4,G187,0)</f>
        <v>0</v>
      </c>
      <c r="BE187" s="127">
        <f>IF(AZ187=5,G187,0)</f>
        <v>0</v>
      </c>
      <c r="CA187" s="158">
        <v>1</v>
      </c>
      <c r="CB187" s="158">
        <v>7</v>
      </c>
      <c r="CZ187" s="127">
        <v>6.7000000000000002E-4</v>
      </c>
    </row>
    <row r="188" spans="1:104" x14ac:dyDescent="0.2">
      <c r="A188" s="152">
        <v>62</v>
      </c>
      <c r="B188" s="153" t="s">
        <v>297</v>
      </c>
      <c r="C188" s="154" t="s">
        <v>298</v>
      </c>
      <c r="D188" s="155" t="s">
        <v>299</v>
      </c>
      <c r="E188" s="156">
        <v>55</v>
      </c>
      <c r="F188" s="186">
        <v>0</v>
      </c>
      <c r="G188" s="157">
        <f>E188*F188</f>
        <v>0</v>
      </c>
      <c r="O188" s="151">
        <v>2</v>
      </c>
      <c r="AA188" s="127">
        <v>1</v>
      </c>
      <c r="AB188" s="127">
        <v>7</v>
      </c>
      <c r="AC188" s="127">
        <v>7</v>
      </c>
      <c r="AZ188" s="127">
        <v>2</v>
      </c>
      <c r="BA188" s="127">
        <f>IF(AZ188=1,G188,0)</f>
        <v>0</v>
      </c>
      <c r="BB188" s="127">
        <f>IF(AZ188=2,G188,0)</f>
        <v>0</v>
      </c>
      <c r="BC188" s="127">
        <f>IF(AZ188=3,G188,0)</f>
        <v>0</v>
      </c>
      <c r="BD188" s="127">
        <f>IF(AZ188=4,G188,0)</f>
        <v>0</v>
      </c>
      <c r="BE188" s="127">
        <f>IF(AZ188=5,G188,0)</f>
        <v>0</v>
      </c>
      <c r="CA188" s="158">
        <v>1</v>
      </c>
      <c r="CB188" s="158">
        <v>7</v>
      </c>
      <c r="CZ188" s="127">
        <v>1.56E-3</v>
      </c>
    </row>
    <row r="189" spans="1:104" x14ac:dyDescent="0.2">
      <c r="A189" s="159"/>
      <c r="B189" s="161"/>
      <c r="C189" s="211" t="s">
        <v>223</v>
      </c>
      <c r="D189" s="212"/>
      <c r="E189" s="162">
        <v>1</v>
      </c>
      <c r="F189" s="163"/>
      <c r="G189" s="164"/>
      <c r="M189" s="160" t="s">
        <v>223</v>
      </c>
      <c r="O189" s="151"/>
    </row>
    <row r="190" spans="1:104" x14ac:dyDescent="0.2">
      <c r="A190" s="159"/>
      <c r="B190" s="161"/>
      <c r="C190" s="211" t="s">
        <v>300</v>
      </c>
      <c r="D190" s="212"/>
      <c r="E190" s="162">
        <v>34</v>
      </c>
      <c r="F190" s="163"/>
      <c r="G190" s="164"/>
      <c r="M190" s="160" t="s">
        <v>300</v>
      </c>
      <c r="O190" s="151"/>
    </row>
    <row r="191" spans="1:104" x14ac:dyDescent="0.2">
      <c r="A191" s="159"/>
      <c r="B191" s="161"/>
      <c r="C191" s="211" t="s">
        <v>301</v>
      </c>
      <c r="D191" s="212"/>
      <c r="E191" s="162">
        <v>5</v>
      </c>
      <c r="F191" s="163"/>
      <c r="G191" s="164"/>
      <c r="M191" s="160" t="s">
        <v>301</v>
      </c>
      <c r="O191" s="151"/>
    </row>
    <row r="192" spans="1:104" x14ac:dyDescent="0.2">
      <c r="A192" s="159"/>
      <c r="B192" s="161"/>
      <c r="C192" s="211" t="s">
        <v>232</v>
      </c>
      <c r="D192" s="212"/>
      <c r="E192" s="162">
        <v>2</v>
      </c>
      <c r="F192" s="163"/>
      <c r="G192" s="164"/>
      <c r="M192" s="160" t="s">
        <v>232</v>
      </c>
      <c r="O192" s="151"/>
    </row>
    <row r="193" spans="1:104" x14ac:dyDescent="0.2">
      <c r="A193" s="159"/>
      <c r="B193" s="161"/>
      <c r="C193" s="211" t="s">
        <v>226</v>
      </c>
      <c r="D193" s="212"/>
      <c r="E193" s="162">
        <v>5</v>
      </c>
      <c r="F193" s="163"/>
      <c r="G193" s="164"/>
      <c r="M193" s="160" t="s">
        <v>226</v>
      </c>
      <c r="O193" s="151"/>
    </row>
    <row r="194" spans="1:104" x14ac:dyDescent="0.2">
      <c r="A194" s="159"/>
      <c r="B194" s="161"/>
      <c r="C194" s="211" t="s">
        <v>227</v>
      </c>
      <c r="D194" s="212"/>
      <c r="E194" s="162">
        <v>2</v>
      </c>
      <c r="F194" s="163"/>
      <c r="G194" s="164"/>
      <c r="M194" s="160" t="s">
        <v>227</v>
      </c>
      <c r="O194" s="151"/>
    </row>
    <row r="195" spans="1:104" x14ac:dyDescent="0.2">
      <c r="A195" s="159"/>
      <c r="B195" s="161"/>
      <c r="C195" s="211" t="s">
        <v>302</v>
      </c>
      <c r="D195" s="212"/>
      <c r="E195" s="162">
        <v>6</v>
      </c>
      <c r="F195" s="163"/>
      <c r="G195" s="164"/>
      <c r="M195" s="160" t="s">
        <v>302</v>
      </c>
      <c r="O195" s="151"/>
    </row>
    <row r="196" spans="1:104" x14ac:dyDescent="0.2">
      <c r="A196" s="152">
        <v>63</v>
      </c>
      <c r="B196" s="153" t="s">
        <v>303</v>
      </c>
      <c r="C196" s="154" t="s">
        <v>304</v>
      </c>
      <c r="D196" s="155" t="s">
        <v>182</v>
      </c>
      <c r="E196" s="156">
        <v>12</v>
      </c>
      <c r="F196" s="186">
        <v>0</v>
      </c>
      <c r="G196" s="157">
        <f t="shared" ref="G196:G204" si="12">E196*F196</f>
        <v>0</v>
      </c>
      <c r="O196" s="151">
        <v>2</v>
      </c>
      <c r="AA196" s="127">
        <v>1</v>
      </c>
      <c r="AB196" s="127">
        <v>7</v>
      </c>
      <c r="AC196" s="127">
        <v>7</v>
      </c>
      <c r="AZ196" s="127">
        <v>2</v>
      </c>
      <c r="BA196" s="127">
        <f t="shared" ref="BA196:BA204" si="13">IF(AZ196=1,G196,0)</f>
        <v>0</v>
      </c>
      <c r="BB196" s="127">
        <f t="shared" ref="BB196:BB204" si="14">IF(AZ196=2,G196,0)</f>
        <v>0</v>
      </c>
      <c r="BC196" s="127">
        <f t="shared" ref="BC196:BC204" si="15">IF(AZ196=3,G196,0)</f>
        <v>0</v>
      </c>
      <c r="BD196" s="127">
        <f t="shared" ref="BD196:BD204" si="16">IF(AZ196=4,G196,0)</f>
        <v>0</v>
      </c>
      <c r="BE196" s="127">
        <f t="shared" ref="BE196:BE204" si="17">IF(AZ196=5,G196,0)</f>
        <v>0</v>
      </c>
      <c r="CA196" s="158">
        <v>1</v>
      </c>
      <c r="CB196" s="158">
        <v>7</v>
      </c>
      <c r="CZ196" s="127">
        <v>0</v>
      </c>
    </row>
    <row r="197" spans="1:104" x14ac:dyDescent="0.2">
      <c r="A197" s="152">
        <v>64</v>
      </c>
      <c r="B197" s="153" t="s">
        <v>305</v>
      </c>
      <c r="C197" s="154" t="s">
        <v>306</v>
      </c>
      <c r="D197" s="155" t="s">
        <v>307</v>
      </c>
      <c r="E197" s="156">
        <v>2</v>
      </c>
      <c r="F197" s="186">
        <v>0</v>
      </c>
      <c r="G197" s="157">
        <f t="shared" si="12"/>
        <v>0</v>
      </c>
      <c r="O197" s="151">
        <v>2</v>
      </c>
      <c r="AA197" s="127">
        <v>1</v>
      </c>
      <c r="AB197" s="127">
        <v>7</v>
      </c>
      <c r="AC197" s="127">
        <v>7</v>
      </c>
      <c r="AZ197" s="127">
        <v>2</v>
      </c>
      <c r="BA197" s="127">
        <f t="shared" si="13"/>
        <v>0</v>
      </c>
      <c r="BB197" s="127">
        <f t="shared" si="14"/>
        <v>0</v>
      </c>
      <c r="BC197" s="127">
        <f t="shared" si="15"/>
        <v>0</v>
      </c>
      <c r="BD197" s="127">
        <f t="shared" si="16"/>
        <v>0</v>
      </c>
      <c r="BE197" s="127">
        <f t="shared" si="17"/>
        <v>0</v>
      </c>
      <c r="CA197" s="158">
        <v>1</v>
      </c>
      <c r="CB197" s="158">
        <v>7</v>
      </c>
      <c r="CZ197" s="127">
        <v>5.6999999999999998E-4</v>
      </c>
    </row>
    <row r="198" spans="1:104" x14ac:dyDescent="0.2">
      <c r="A198" s="152">
        <v>65</v>
      </c>
      <c r="B198" s="153" t="s">
        <v>308</v>
      </c>
      <c r="C198" s="154" t="s">
        <v>309</v>
      </c>
      <c r="D198" s="155" t="s">
        <v>182</v>
      </c>
      <c r="E198" s="156">
        <v>5</v>
      </c>
      <c r="F198" s="186">
        <v>0</v>
      </c>
      <c r="G198" s="157">
        <f t="shared" si="12"/>
        <v>0</v>
      </c>
      <c r="O198" s="151">
        <v>2</v>
      </c>
      <c r="AA198" s="127">
        <v>1</v>
      </c>
      <c r="AB198" s="127">
        <v>7</v>
      </c>
      <c r="AC198" s="127">
        <v>7</v>
      </c>
      <c r="AZ198" s="127">
        <v>2</v>
      </c>
      <c r="BA198" s="127">
        <f t="shared" si="13"/>
        <v>0</v>
      </c>
      <c r="BB198" s="127">
        <f t="shared" si="14"/>
        <v>0</v>
      </c>
      <c r="BC198" s="127">
        <f t="shared" si="15"/>
        <v>0</v>
      </c>
      <c r="BD198" s="127">
        <f t="shared" si="16"/>
        <v>0</v>
      </c>
      <c r="BE198" s="127">
        <f t="shared" si="17"/>
        <v>0</v>
      </c>
      <c r="CA198" s="158">
        <v>1</v>
      </c>
      <c r="CB198" s="158">
        <v>7</v>
      </c>
      <c r="CZ198" s="127">
        <v>3.8999999999999999E-4</v>
      </c>
    </row>
    <row r="199" spans="1:104" x14ac:dyDescent="0.2">
      <c r="A199" s="152">
        <v>66</v>
      </c>
      <c r="B199" s="153" t="s">
        <v>310</v>
      </c>
      <c r="C199" s="154" t="s">
        <v>311</v>
      </c>
      <c r="D199" s="155" t="s">
        <v>182</v>
      </c>
      <c r="E199" s="156">
        <v>1</v>
      </c>
      <c r="F199" s="186">
        <v>0</v>
      </c>
      <c r="G199" s="157">
        <f t="shared" si="12"/>
        <v>0</v>
      </c>
      <c r="O199" s="151">
        <v>2</v>
      </c>
      <c r="AA199" s="127">
        <v>1</v>
      </c>
      <c r="AB199" s="127">
        <v>7</v>
      </c>
      <c r="AC199" s="127">
        <v>7</v>
      </c>
      <c r="AZ199" s="127">
        <v>2</v>
      </c>
      <c r="BA199" s="127">
        <f t="shared" si="13"/>
        <v>0</v>
      </c>
      <c r="BB199" s="127">
        <f t="shared" si="14"/>
        <v>0</v>
      </c>
      <c r="BC199" s="127">
        <f t="shared" si="15"/>
        <v>0</v>
      </c>
      <c r="BD199" s="127">
        <f t="shared" si="16"/>
        <v>0</v>
      </c>
      <c r="BE199" s="127">
        <f t="shared" si="17"/>
        <v>0</v>
      </c>
      <c r="CA199" s="158">
        <v>1</v>
      </c>
      <c r="CB199" s="158">
        <v>7</v>
      </c>
      <c r="CZ199" s="127">
        <v>2.7E-4</v>
      </c>
    </row>
    <row r="200" spans="1:104" ht="22.5" x14ac:dyDescent="0.2">
      <c r="A200" s="152">
        <v>67</v>
      </c>
      <c r="B200" s="153" t="s">
        <v>312</v>
      </c>
      <c r="C200" s="154" t="s">
        <v>313</v>
      </c>
      <c r="D200" s="155" t="s">
        <v>307</v>
      </c>
      <c r="E200" s="156">
        <v>5</v>
      </c>
      <c r="F200" s="186">
        <v>0</v>
      </c>
      <c r="G200" s="157">
        <f t="shared" si="12"/>
        <v>0</v>
      </c>
      <c r="O200" s="151">
        <v>2</v>
      </c>
      <c r="AA200" s="127">
        <v>1</v>
      </c>
      <c r="AB200" s="127">
        <v>0</v>
      </c>
      <c r="AC200" s="127">
        <v>0</v>
      </c>
      <c r="AZ200" s="127">
        <v>2</v>
      </c>
      <c r="BA200" s="127">
        <f t="shared" si="13"/>
        <v>0</v>
      </c>
      <c r="BB200" s="127">
        <f t="shared" si="14"/>
        <v>0</v>
      </c>
      <c r="BC200" s="127">
        <f t="shared" si="15"/>
        <v>0</v>
      </c>
      <c r="BD200" s="127">
        <f t="shared" si="16"/>
        <v>0</v>
      </c>
      <c r="BE200" s="127">
        <f t="shared" si="17"/>
        <v>0</v>
      </c>
      <c r="CA200" s="158">
        <v>1</v>
      </c>
      <c r="CB200" s="158">
        <v>0</v>
      </c>
      <c r="CZ200" s="127">
        <v>1.6740000000000001E-2</v>
      </c>
    </row>
    <row r="201" spans="1:104" ht="22.5" x14ac:dyDescent="0.2">
      <c r="A201" s="152">
        <v>68</v>
      </c>
      <c r="B201" s="153" t="s">
        <v>314</v>
      </c>
      <c r="C201" s="154" t="s">
        <v>315</v>
      </c>
      <c r="D201" s="155" t="s">
        <v>182</v>
      </c>
      <c r="E201" s="156">
        <v>5</v>
      </c>
      <c r="F201" s="186">
        <v>0</v>
      </c>
      <c r="G201" s="157">
        <f t="shared" si="12"/>
        <v>0</v>
      </c>
      <c r="O201" s="151">
        <v>2</v>
      </c>
      <c r="AA201" s="127">
        <v>1</v>
      </c>
      <c r="AB201" s="127">
        <v>7</v>
      </c>
      <c r="AC201" s="127">
        <v>7</v>
      </c>
      <c r="AZ201" s="127">
        <v>2</v>
      </c>
      <c r="BA201" s="127">
        <f t="shared" si="13"/>
        <v>0</v>
      </c>
      <c r="BB201" s="127">
        <f t="shared" si="14"/>
        <v>0</v>
      </c>
      <c r="BC201" s="127">
        <f t="shared" si="15"/>
        <v>0</v>
      </c>
      <c r="BD201" s="127">
        <f t="shared" si="16"/>
        <v>0</v>
      </c>
      <c r="BE201" s="127">
        <f t="shared" si="17"/>
        <v>0</v>
      </c>
      <c r="CA201" s="158">
        <v>1</v>
      </c>
      <c r="CB201" s="158">
        <v>7</v>
      </c>
      <c r="CZ201" s="127">
        <v>8.9999999999999993E-3</v>
      </c>
    </row>
    <row r="202" spans="1:104" ht="22.5" x14ac:dyDescent="0.2">
      <c r="A202" s="152">
        <v>69</v>
      </c>
      <c r="B202" s="153" t="s">
        <v>316</v>
      </c>
      <c r="C202" s="154" t="s">
        <v>317</v>
      </c>
      <c r="D202" s="155" t="s">
        <v>182</v>
      </c>
      <c r="E202" s="156">
        <v>4</v>
      </c>
      <c r="F202" s="186">
        <v>0</v>
      </c>
      <c r="G202" s="157">
        <f t="shared" si="12"/>
        <v>0</v>
      </c>
      <c r="O202" s="151">
        <v>2</v>
      </c>
      <c r="AA202" s="127">
        <v>1</v>
      </c>
      <c r="AB202" s="127">
        <v>7</v>
      </c>
      <c r="AC202" s="127">
        <v>7</v>
      </c>
      <c r="AZ202" s="127">
        <v>2</v>
      </c>
      <c r="BA202" s="127">
        <f t="shared" si="13"/>
        <v>0</v>
      </c>
      <c r="BB202" s="127">
        <f t="shared" si="14"/>
        <v>0</v>
      </c>
      <c r="BC202" s="127">
        <f t="shared" si="15"/>
        <v>0</v>
      </c>
      <c r="BD202" s="127">
        <f t="shared" si="16"/>
        <v>0</v>
      </c>
      <c r="BE202" s="127">
        <f t="shared" si="17"/>
        <v>0</v>
      </c>
      <c r="CA202" s="158">
        <v>1</v>
      </c>
      <c r="CB202" s="158">
        <v>7</v>
      </c>
      <c r="CZ202" s="127">
        <v>3.2000000000000003E-4</v>
      </c>
    </row>
    <row r="203" spans="1:104" ht="22.5" x14ac:dyDescent="0.2">
      <c r="A203" s="152">
        <v>70</v>
      </c>
      <c r="B203" s="153" t="s">
        <v>318</v>
      </c>
      <c r="C203" s="154" t="s">
        <v>319</v>
      </c>
      <c r="D203" s="155" t="s">
        <v>182</v>
      </c>
      <c r="E203" s="156">
        <v>1</v>
      </c>
      <c r="F203" s="186">
        <v>0</v>
      </c>
      <c r="G203" s="157">
        <f t="shared" si="12"/>
        <v>0</v>
      </c>
      <c r="O203" s="151">
        <v>2</v>
      </c>
      <c r="AA203" s="127">
        <v>1</v>
      </c>
      <c r="AB203" s="127">
        <v>7</v>
      </c>
      <c r="AC203" s="127">
        <v>7</v>
      </c>
      <c r="AZ203" s="127">
        <v>2</v>
      </c>
      <c r="BA203" s="127">
        <f t="shared" si="13"/>
        <v>0</v>
      </c>
      <c r="BB203" s="127">
        <f t="shared" si="14"/>
        <v>0</v>
      </c>
      <c r="BC203" s="127">
        <f t="shared" si="15"/>
        <v>0</v>
      </c>
      <c r="BD203" s="127">
        <f t="shared" si="16"/>
        <v>0</v>
      </c>
      <c r="BE203" s="127">
        <f t="shared" si="17"/>
        <v>0</v>
      </c>
      <c r="CA203" s="158">
        <v>1</v>
      </c>
      <c r="CB203" s="158">
        <v>7</v>
      </c>
      <c r="CZ203" s="127">
        <v>3.2000000000000003E-4</v>
      </c>
    </row>
    <row r="204" spans="1:104" x14ac:dyDescent="0.2">
      <c r="A204" s="152">
        <v>71</v>
      </c>
      <c r="B204" s="153" t="s">
        <v>320</v>
      </c>
      <c r="C204" s="154" t="s">
        <v>321</v>
      </c>
      <c r="D204" s="155" t="s">
        <v>150</v>
      </c>
      <c r="E204" s="156">
        <v>526</v>
      </c>
      <c r="F204" s="186">
        <v>0</v>
      </c>
      <c r="G204" s="157">
        <f t="shared" si="12"/>
        <v>0</v>
      </c>
      <c r="O204" s="151">
        <v>2</v>
      </c>
      <c r="AA204" s="127">
        <v>1</v>
      </c>
      <c r="AB204" s="127">
        <v>7</v>
      </c>
      <c r="AC204" s="127">
        <v>7</v>
      </c>
      <c r="AZ204" s="127">
        <v>2</v>
      </c>
      <c r="BA204" s="127">
        <f t="shared" si="13"/>
        <v>0</v>
      </c>
      <c r="BB204" s="127">
        <f t="shared" si="14"/>
        <v>0</v>
      </c>
      <c r="BC204" s="127">
        <f t="shared" si="15"/>
        <v>0</v>
      </c>
      <c r="BD204" s="127">
        <f t="shared" si="16"/>
        <v>0</v>
      </c>
      <c r="BE204" s="127">
        <f t="shared" si="17"/>
        <v>0</v>
      </c>
      <c r="CA204" s="158">
        <v>1</v>
      </c>
      <c r="CB204" s="158">
        <v>7</v>
      </c>
      <c r="CZ204" s="127">
        <v>1.8000000000000001E-4</v>
      </c>
    </row>
    <row r="205" spans="1:104" x14ac:dyDescent="0.2">
      <c r="A205" s="159"/>
      <c r="B205" s="161"/>
      <c r="C205" s="211" t="s">
        <v>322</v>
      </c>
      <c r="D205" s="212"/>
      <c r="E205" s="162">
        <v>486</v>
      </c>
      <c r="F205" s="163"/>
      <c r="G205" s="164"/>
      <c r="M205" s="160" t="s">
        <v>322</v>
      </c>
      <c r="O205" s="151"/>
    </row>
    <row r="206" spans="1:104" x14ac:dyDescent="0.2">
      <c r="A206" s="159"/>
      <c r="B206" s="161"/>
      <c r="C206" s="211" t="s">
        <v>323</v>
      </c>
      <c r="D206" s="212"/>
      <c r="E206" s="162">
        <v>40</v>
      </c>
      <c r="F206" s="163"/>
      <c r="G206" s="164"/>
      <c r="M206" s="160" t="s">
        <v>323</v>
      </c>
      <c r="O206" s="151"/>
    </row>
    <row r="207" spans="1:104" x14ac:dyDescent="0.2">
      <c r="A207" s="152">
        <v>72</v>
      </c>
      <c r="B207" s="153" t="s">
        <v>324</v>
      </c>
      <c r="C207" s="154" t="s">
        <v>325</v>
      </c>
      <c r="D207" s="155" t="s">
        <v>150</v>
      </c>
      <c r="E207" s="156">
        <v>42</v>
      </c>
      <c r="F207" s="186">
        <v>0</v>
      </c>
      <c r="G207" s="157">
        <f>E207*F207</f>
        <v>0</v>
      </c>
      <c r="O207" s="151">
        <v>2</v>
      </c>
      <c r="AA207" s="127">
        <v>1</v>
      </c>
      <c r="AB207" s="127">
        <v>7</v>
      </c>
      <c r="AC207" s="127">
        <v>7</v>
      </c>
      <c r="AZ207" s="127">
        <v>2</v>
      </c>
      <c r="BA207" s="127">
        <f>IF(AZ207=1,G207,0)</f>
        <v>0</v>
      </c>
      <c r="BB207" s="127">
        <f>IF(AZ207=2,G207,0)</f>
        <v>0</v>
      </c>
      <c r="BC207" s="127">
        <f>IF(AZ207=3,G207,0)</f>
        <v>0</v>
      </c>
      <c r="BD207" s="127">
        <f>IF(AZ207=4,G207,0)</f>
        <v>0</v>
      </c>
      <c r="BE207" s="127">
        <f>IF(AZ207=5,G207,0)</f>
        <v>0</v>
      </c>
      <c r="CA207" s="158">
        <v>1</v>
      </c>
      <c r="CB207" s="158">
        <v>7</v>
      </c>
      <c r="CZ207" s="127">
        <v>3.4000000000000002E-4</v>
      </c>
    </row>
    <row r="208" spans="1:104" x14ac:dyDescent="0.2">
      <c r="A208" s="152">
        <v>73</v>
      </c>
      <c r="B208" s="153" t="s">
        <v>326</v>
      </c>
      <c r="C208" s="154" t="s">
        <v>327</v>
      </c>
      <c r="D208" s="155" t="s">
        <v>150</v>
      </c>
      <c r="E208" s="156">
        <v>568</v>
      </c>
      <c r="F208" s="186">
        <v>0</v>
      </c>
      <c r="G208" s="157">
        <f>E208*F208</f>
        <v>0</v>
      </c>
      <c r="O208" s="151">
        <v>2</v>
      </c>
      <c r="AA208" s="127">
        <v>1</v>
      </c>
      <c r="AB208" s="127">
        <v>7</v>
      </c>
      <c r="AC208" s="127">
        <v>7</v>
      </c>
      <c r="AZ208" s="127">
        <v>2</v>
      </c>
      <c r="BA208" s="127">
        <f>IF(AZ208=1,G208,0)</f>
        <v>0</v>
      </c>
      <c r="BB208" s="127">
        <f>IF(AZ208=2,G208,0)</f>
        <v>0</v>
      </c>
      <c r="BC208" s="127">
        <f>IF(AZ208=3,G208,0)</f>
        <v>0</v>
      </c>
      <c r="BD208" s="127">
        <f>IF(AZ208=4,G208,0)</f>
        <v>0</v>
      </c>
      <c r="BE208" s="127">
        <f>IF(AZ208=5,G208,0)</f>
        <v>0</v>
      </c>
      <c r="CA208" s="158">
        <v>1</v>
      </c>
      <c r="CB208" s="158">
        <v>7</v>
      </c>
      <c r="CZ208" s="127">
        <v>1.0000000000000001E-5</v>
      </c>
    </row>
    <row r="209" spans="1:104" x14ac:dyDescent="0.2">
      <c r="A209" s="159"/>
      <c r="B209" s="161"/>
      <c r="C209" s="211" t="s">
        <v>322</v>
      </c>
      <c r="D209" s="212"/>
      <c r="E209" s="162">
        <v>486</v>
      </c>
      <c r="F209" s="163"/>
      <c r="G209" s="164"/>
      <c r="M209" s="160" t="s">
        <v>322</v>
      </c>
      <c r="O209" s="151"/>
    </row>
    <row r="210" spans="1:104" x14ac:dyDescent="0.2">
      <c r="A210" s="159"/>
      <c r="B210" s="161"/>
      <c r="C210" s="211" t="s">
        <v>328</v>
      </c>
      <c r="D210" s="212"/>
      <c r="E210" s="162">
        <v>82</v>
      </c>
      <c r="F210" s="163"/>
      <c r="G210" s="164"/>
      <c r="M210" s="160" t="s">
        <v>328</v>
      </c>
      <c r="O210" s="151"/>
    </row>
    <row r="211" spans="1:104" x14ac:dyDescent="0.2">
      <c r="A211" s="152">
        <v>74</v>
      </c>
      <c r="B211" s="153" t="s">
        <v>329</v>
      </c>
      <c r="C211" s="154" t="s">
        <v>330</v>
      </c>
      <c r="D211" s="155" t="s">
        <v>182</v>
      </c>
      <c r="E211" s="156">
        <v>1</v>
      </c>
      <c r="F211" s="186">
        <v>0</v>
      </c>
      <c r="G211" s="157">
        <f t="shared" ref="G211:G221" si="18">E211*F211</f>
        <v>0</v>
      </c>
      <c r="O211" s="151">
        <v>2</v>
      </c>
      <c r="AA211" s="127">
        <v>12</v>
      </c>
      <c r="AB211" s="127">
        <v>0</v>
      </c>
      <c r="AC211" s="127">
        <v>1</v>
      </c>
      <c r="AZ211" s="127">
        <v>2</v>
      </c>
      <c r="BA211" s="127">
        <f t="shared" ref="BA211:BA221" si="19">IF(AZ211=1,G211,0)</f>
        <v>0</v>
      </c>
      <c r="BB211" s="127">
        <f t="shared" ref="BB211:BB221" si="20">IF(AZ211=2,G211,0)</f>
        <v>0</v>
      </c>
      <c r="BC211" s="127">
        <f t="shared" ref="BC211:BC221" si="21">IF(AZ211=3,G211,0)</f>
        <v>0</v>
      </c>
      <c r="BD211" s="127">
        <f t="shared" ref="BD211:BD221" si="22">IF(AZ211=4,G211,0)</f>
        <v>0</v>
      </c>
      <c r="BE211" s="127">
        <f t="shared" ref="BE211:BE221" si="23">IF(AZ211=5,G211,0)</f>
        <v>0</v>
      </c>
      <c r="CA211" s="158">
        <v>12</v>
      </c>
      <c r="CB211" s="158">
        <v>0</v>
      </c>
      <c r="CZ211" s="127">
        <v>0</v>
      </c>
    </row>
    <row r="212" spans="1:104" x14ac:dyDescent="0.2">
      <c r="A212" s="152">
        <v>75</v>
      </c>
      <c r="B212" s="153" t="s">
        <v>331</v>
      </c>
      <c r="C212" s="154" t="s">
        <v>332</v>
      </c>
      <c r="D212" s="155" t="s">
        <v>182</v>
      </c>
      <c r="E212" s="156">
        <v>1</v>
      </c>
      <c r="F212" s="186">
        <v>0</v>
      </c>
      <c r="G212" s="157">
        <f t="shared" si="18"/>
        <v>0</v>
      </c>
      <c r="O212" s="151">
        <v>2</v>
      </c>
      <c r="AA212" s="127">
        <v>12</v>
      </c>
      <c r="AB212" s="127">
        <v>0</v>
      </c>
      <c r="AC212" s="127">
        <v>2</v>
      </c>
      <c r="AZ212" s="127">
        <v>2</v>
      </c>
      <c r="BA212" s="127">
        <f t="shared" si="19"/>
        <v>0</v>
      </c>
      <c r="BB212" s="127">
        <f t="shared" si="20"/>
        <v>0</v>
      </c>
      <c r="BC212" s="127">
        <f t="shared" si="21"/>
        <v>0</v>
      </c>
      <c r="BD212" s="127">
        <f t="shared" si="22"/>
        <v>0</v>
      </c>
      <c r="BE212" s="127">
        <f t="shared" si="23"/>
        <v>0</v>
      </c>
      <c r="CA212" s="158">
        <v>12</v>
      </c>
      <c r="CB212" s="158">
        <v>0</v>
      </c>
      <c r="CZ212" s="127">
        <v>0</v>
      </c>
    </row>
    <row r="213" spans="1:104" ht="22.5" x14ac:dyDescent="0.2">
      <c r="A213" s="152">
        <v>76</v>
      </c>
      <c r="B213" s="153" t="s">
        <v>333</v>
      </c>
      <c r="C213" s="154" t="s">
        <v>334</v>
      </c>
      <c r="D213" s="155" t="s">
        <v>335</v>
      </c>
      <c r="E213" s="156">
        <v>1</v>
      </c>
      <c r="F213" s="186">
        <v>0</v>
      </c>
      <c r="G213" s="157">
        <f t="shared" si="18"/>
        <v>0</v>
      </c>
      <c r="O213" s="151">
        <v>2</v>
      </c>
      <c r="AA213" s="127">
        <v>12</v>
      </c>
      <c r="AB213" s="127">
        <v>0</v>
      </c>
      <c r="AC213" s="127">
        <v>7</v>
      </c>
      <c r="AZ213" s="127">
        <v>2</v>
      </c>
      <c r="BA213" s="127">
        <f t="shared" si="19"/>
        <v>0</v>
      </c>
      <c r="BB213" s="127">
        <f t="shared" si="20"/>
        <v>0</v>
      </c>
      <c r="BC213" s="127">
        <f t="shared" si="21"/>
        <v>0</v>
      </c>
      <c r="BD213" s="127">
        <f t="shared" si="22"/>
        <v>0</v>
      </c>
      <c r="BE213" s="127">
        <f t="shared" si="23"/>
        <v>0</v>
      </c>
      <c r="CA213" s="158">
        <v>12</v>
      </c>
      <c r="CB213" s="158">
        <v>0</v>
      </c>
      <c r="CZ213" s="127">
        <v>0</v>
      </c>
    </row>
    <row r="214" spans="1:104" x14ac:dyDescent="0.2">
      <c r="A214" s="152">
        <v>77</v>
      </c>
      <c r="B214" s="153" t="s">
        <v>336</v>
      </c>
      <c r="C214" s="154" t="s">
        <v>337</v>
      </c>
      <c r="D214" s="155" t="s">
        <v>182</v>
      </c>
      <c r="E214" s="156">
        <v>6</v>
      </c>
      <c r="F214" s="186">
        <v>0</v>
      </c>
      <c r="G214" s="157">
        <f t="shared" si="18"/>
        <v>0</v>
      </c>
      <c r="O214" s="151">
        <v>2</v>
      </c>
      <c r="AA214" s="127">
        <v>12</v>
      </c>
      <c r="AB214" s="127">
        <v>0</v>
      </c>
      <c r="AC214" s="127">
        <v>132</v>
      </c>
      <c r="AZ214" s="127">
        <v>2</v>
      </c>
      <c r="BA214" s="127">
        <f t="shared" si="19"/>
        <v>0</v>
      </c>
      <c r="BB214" s="127">
        <f t="shared" si="20"/>
        <v>0</v>
      </c>
      <c r="BC214" s="127">
        <f t="shared" si="21"/>
        <v>0</v>
      </c>
      <c r="BD214" s="127">
        <f t="shared" si="22"/>
        <v>0</v>
      </c>
      <c r="BE214" s="127">
        <f t="shared" si="23"/>
        <v>0</v>
      </c>
      <c r="CA214" s="158">
        <v>12</v>
      </c>
      <c r="CB214" s="158">
        <v>0</v>
      </c>
      <c r="CZ214" s="127">
        <v>0</v>
      </c>
    </row>
    <row r="215" spans="1:104" x14ac:dyDescent="0.2">
      <c r="A215" s="152">
        <v>78</v>
      </c>
      <c r="B215" s="153" t="s">
        <v>338</v>
      </c>
      <c r="C215" s="154" t="s">
        <v>339</v>
      </c>
      <c r="D215" s="155" t="s">
        <v>150</v>
      </c>
      <c r="E215" s="156">
        <v>200</v>
      </c>
      <c r="F215" s="186">
        <v>0</v>
      </c>
      <c r="G215" s="157">
        <f t="shared" si="18"/>
        <v>0</v>
      </c>
      <c r="O215" s="151">
        <v>2</v>
      </c>
      <c r="AA215" s="127">
        <v>3</v>
      </c>
      <c r="AB215" s="127">
        <v>7</v>
      </c>
      <c r="AC215" s="127">
        <v>283771350</v>
      </c>
      <c r="AZ215" s="127">
        <v>2</v>
      </c>
      <c r="BA215" s="127">
        <f t="shared" si="19"/>
        <v>0</v>
      </c>
      <c r="BB215" s="127">
        <f t="shared" si="20"/>
        <v>0</v>
      </c>
      <c r="BC215" s="127">
        <f t="shared" si="21"/>
        <v>0</v>
      </c>
      <c r="BD215" s="127">
        <f t="shared" si="22"/>
        <v>0</v>
      </c>
      <c r="BE215" s="127">
        <f t="shared" si="23"/>
        <v>0</v>
      </c>
      <c r="CA215" s="158">
        <v>3</v>
      </c>
      <c r="CB215" s="158">
        <v>7</v>
      </c>
      <c r="CZ215" s="127">
        <v>0</v>
      </c>
    </row>
    <row r="216" spans="1:104" x14ac:dyDescent="0.2">
      <c r="A216" s="152">
        <v>79</v>
      </c>
      <c r="B216" s="153" t="s">
        <v>340</v>
      </c>
      <c r="C216" s="154" t="s">
        <v>341</v>
      </c>
      <c r="D216" s="155" t="s">
        <v>150</v>
      </c>
      <c r="E216" s="156">
        <v>146</v>
      </c>
      <c r="F216" s="186">
        <v>0</v>
      </c>
      <c r="G216" s="157">
        <f t="shared" si="18"/>
        <v>0</v>
      </c>
      <c r="O216" s="151">
        <v>2</v>
      </c>
      <c r="AA216" s="127">
        <v>3</v>
      </c>
      <c r="AB216" s="127">
        <v>7</v>
      </c>
      <c r="AC216" s="127">
        <v>283771352</v>
      </c>
      <c r="AZ216" s="127">
        <v>2</v>
      </c>
      <c r="BA216" s="127">
        <f t="shared" si="19"/>
        <v>0</v>
      </c>
      <c r="BB216" s="127">
        <f t="shared" si="20"/>
        <v>0</v>
      </c>
      <c r="BC216" s="127">
        <f t="shared" si="21"/>
        <v>0</v>
      </c>
      <c r="BD216" s="127">
        <f t="shared" si="22"/>
        <v>0</v>
      </c>
      <c r="BE216" s="127">
        <f t="shared" si="23"/>
        <v>0</v>
      </c>
      <c r="CA216" s="158">
        <v>3</v>
      </c>
      <c r="CB216" s="158">
        <v>7</v>
      </c>
      <c r="CZ216" s="127">
        <v>0</v>
      </c>
    </row>
    <row r="217" spans="1:104" x14ac:dyDescent="0.2">
      <c r="A217" s="152">
        <v>80</v>
      </c>
      <c r="B217" s="153" t="s">
        <v>342</v>
      </c>
      <c r="C217" s="154" t="s">
        <v>343</v>
      </c>
      <c r="D217" s="155" t="s">
        <v>150</v>
      </c>
      <c r="E217" s="156">
        <v>20</v>
      </c>
      <c r="F217" s="186">
        <v>0</v>
      </c>
      <c r="G217" s="157">
        <f t="shared" si="18"/>
        <v>0</v>
      </c>
      <c r="O217" s="151">
        <v>2</v>
      </c>
      <c r="AA217" s="127">
        <v>3</v>
      </c>
      <c r="AB217" s="127">
        <v>10</v>
      </c>
      <c r="AC217" s="127">
        <v>283771354</v>
      </c>
      <c r="AZ217" s="127">
        <v>2</v>
      </c>
      <c r="BA217" s="127">
        <f t="shared" si="19"/>
        <v>0</v>
      </c>
      <c r="BB217" s="127">
        <f t="shared" si="20"/>
        <v>0</v>
      </c>
      <c r="BC217" s="127">
        <f t="shared" si="21"/>
        <v>0</v>
      </c>
      <c r="BD217" s="127">
        <f t="shared" si="22"/>
        <v>0</v>
      </c>
      <c r="BE217" s="127">
        <f t="shared" si="23"/>
        <v>0</v>
      </c>
      <c r="CA217" s="158">
        <v>3</v>
      </c>
      <c r="CB217" s="158">
        <v>10</v>
      </c>
      <c r="CZ217" s="127">
        <v>0</v>
      </c>
    </row>
    <row r="218" spans="1:104" x14ac:dyDescent="0.2">
      <c r="A218" s="152">
        <v>81</v>
      </c>
      <c r="B218" s="153" t="s">
        <v>344</v>
      </c>
      <c r="C218" s="154" t="s">
        <v>345</v>
      </c>
      <c r="D218" s="155" t="s">
        <v>150</v>
      </c>
      <c r="E218" s="156">
        <v>64</v>
      </c>
      <c r="F218" s="186">
        <v>0</v>
      </c>
      <c r="G218" s="157">
        <f t="shared" si="18"/>
        <v>0</v>
      </c>
      <c r="O218" s="151">
        <v>2</v>
      </c>
      <c r="AA218" s="127">
        <v>3</v>
      </c>
      <c r="AB218" s="127">
        <v>10</v>
      </c>
      <c r="AC218" s="127">
        <v>2837713603</v>
      </c>
      <c r="AZ218" s="127">
        <v>2</v>
      </c>
      <c r="BA218" s="127">
        <f t="shared" si="19"/>
        <v>0</v>
      </c>
      <c r="BB218" s="127">
        <f t="shared" si="20"/>
        <v>0</v>
      </c>
      <c r="BC218" s="127">
        <f t="shared" si="21"/>
        <v>0</v>
      </c>
      <c r="BD218" s="127">
        <f t="shared" si="22"/>
        <v>0</v>
      </c>
      <c r="BE218" s="127">
        <f t="shared" si="23"/>
        <v>0</v>
      </c>
      <c r="CA218" s="158">
        <v>3</v>
      </c>
      <c r="CB218" s="158">
        <v>10</v>
      </c>
      <c r="CZ218" s="127">
        <v>0</v>
      </c>
    </row>
    <row r="219" spans="1:104" x14ac:dyDescent="0.2">
      <c r="A219" s="152">
        <v>82</v>
      </c>
      <c r="B219" s="153" t="s">
        <v>346</v>
      </c>
      <c r="C219" s="154" t="s">
        <v>347</v>
      </c>
      <c r="D219" s="155" t="s">
        <v>150</v>
      </c>
      <c r="E219" s="156">
        <v>26</v>
      </c>
      <c r="F219" s="186">
        <v>0</v>
      </c>
      <c r="G219" s="157">
        <f t="shared" si="18"/>
        <v>0</v>
      </c>
      <c r="O219" s="151">
        <v>2</v>
      </c>
      <c r="AA219" s="127">
        <v>3</v>
      </c>
      <c r="AB219" s="127">
        <v>10</v>
      </c>
      <c r="AC219" s="127">
        <v>2837713606</v>
      </c>
      <c r="AZ219" s="127">
        <v>2</v>
      </c>
      <c r="BA219" s="127">
        <f t="shared" si="19"/>
        <v>0</v>
      </c>
      <c r="BB219" s="127">
        <f t="shared" si="20"/>
        <v>0</v>
      </c>
      <c r="BC219" s="127">
        <f t="shared" si="21"/>
        <v>0</v>
      </c>
      <c r="BD219" s="127">
        <f t="shared" si="22"/>
        <v>0</v>
      </c>
      <c r="BE219" s="127">
        <f t="shared" si="23"/>
        <v>0</v>
      </c>
      <c r="CA219" s="158">
        <v>3</v>
      </c>
      <c r="CB219" s="158">
        <v>10</v>
      </c>
      <c r="CZ219" s="127">
        <v>0</v>
      </c>
    </row>
    <row r="220" spans="1:104" x14ac:dyDescent="0.2">
      <c r="A220" s="152">
        <v>83</v>
      </c>
      <c r="B220" s="153" t="s">
        <v>348</v>
      </c>
      <c r="C220" s="154" t="s">
        <v>349</v>
      </c>
      <c r="D220" s="155" t="s">
        <v>150</v>
      </c>
      <c r="E220" s="156">
        <v>30</v>
      </c>
      <c r="F220" s="186">
        <v>0</v>
      </c>
      <c r="G220" s="157">
        <f t="shared" si="18"/>
        <v>0</v>
      </c>
      <c r="O220" s="151">
        <v>2</v>
      </c>
      <c r="AA220" s="127">
        <v>3</v>
      </c>
      <c r="AB220" s="127">
        <v>10</v>
      </c>
      <c r="AC220" s="127" t="s">
        <v>348</v>
      </c>
      <c r="AZ220" s="127">
        <v>2</v>
      </c>
      <c r="BA220" s="127">
        <f t="shared" si="19"/>
        <v>0</v>
      </c>
      <c r="BB220" s="127">
        <f t="shared" si="20"/>
        <v>0</v>
      </c>
      <c r="BC220" s="127">
        <f t="shared" si="21"/>
        <v>0</v>
      </c>
      <c r="BD220" s="127">
        <f t="shared" si="22"/>
        <v>0</v>
      </c>
      <c r="BE220" s="127">
        <f t="shared" si="23"/>
        <v>0</v>
      </c>
      <c r="CA220" s="158">
        <v>3</v>
      </c>
      <c r="CB220" s="158">
        <v>10</v>
      </c>
      <c r="CZ220" s="127">
        <v>1.8000000000000001E-4</v>
      </c>
    </row>
    <row r="221" spans="1:104" x14ac:dyDescent="0.2">
      <c r="A221" s="152">
        <v>84</v>
      </c>
      <c r="B221" s="153" t="s">
        <v>350</v>
      </c>
      <c r="C221" s="154" t="s">
        <v>351</v>
      </c>
      <c r="D221" s="155" t="s">
        <v>182</v>
      </c>
      <c r="E221" s="156">
        <v>25</v>
      </c>
      <c r="F221" s="186">
        <v>0</v>
      </c>
      <c r="G221" s="157">
        <f t="shared" si="18"/>
        <v>0</v>
      </c>
      <c r="O221" s="151">
        <v>2</v>
      </c>
      <c r="AA221" s="127">
        <v>3</v>
      </c>
      <c r="AB221" s="127">
        <v>7</v>
      </c>
      <c r="AC221" s="127">
        <v>551100010</v>
      </c>
      <c r="AZ221" s="127">
        <v>2</v>
      </c>
      <c r="BA221" s="127">
        <f t="shared" si="19"/>
        <v>0</v>
      </c>
      <c r="BB221" s="127">
        <f t="shared" si="20"/>
        <v>0</v>
      </c>
      <c r="BC221" s="127">
        <f t="shared" si="21"/>
        <v>0</v>
      </c>
      <c r="BD221" s="127">
        <f t="shared" si="22"/>
        <v>0</v>
      </c>
      <c r="BE221" s="127">
        <f t="shared" si="23"/>
        <v>0</v>
      </c>
      <c r="CA221" s="158">
        <v>3</v>
      </c>
      <c r="CB221" s="158">
        <v>7</v>
      </c>
      <c r="CZ221" s="127">
        <v>1.3999999999999999E-4</v>
      </c>
    </row>
    <row r="222" spans="1:104" x14ac:dyDescent="0.2">
      <c r="A222" s="159"/>
      <c r="B222" s="161"/>
      <c r="C222" s="211" t="s">
        <v>352</v>
      </c>
      <c r="D222" s="212"/>
      <c r="E222" s="162">
        <v>22</v>
      </c>
      <c r="F222" s="163"/>
      <c r="G222" s="164"/>
      <c r="M222" s="160" t="s">
        <v>352</v>
      </c>
      <c r="O222" s="151"/>
    </row>
    <row r="223" spans="1:104" x14ac:dyDescent="0.2">
      <c r="A223" s="159"/>
      <c r="B223" s="161"/>
      <c r="C223" s="211" t="s">
        <v>353</v>
      </c>
      <c r="D223" s="212"/>
      <c r="E223" s="162">
        <v>2</v>
      </c>
      <c r="F223" s="163"/>
      <c r="G223" s="164"/>
      <c r="M223" s="160" t="s">
        <v>353</v>
      </c>
      <c r="O223" s="151"/>
    </row>
    <row r="224" spans="1:104" x14ac:dyDescent="0.2">
      <c r="A224" s="159"/>
      <c r="B224" s="161"/>
      <c r="C224" s="211" t="s">
        <v>65</v>
      </c>
      <c r="D224" s="212"/>
      <c r="E224" s="162">
        <v>1</v>
      </c>
      <c r="F224" s="163"/>
      <c r="G224" s="164"/>
      <c r="M224" s="160">
        <v>1</v>
      </c>
      <c r="O224" s="151"/>
    </row>
    <row r="225" spans="1:104" x14ac:dyDescent="0.2">
      <c r="A225" s="152">
        <v>85</v>
      </c>
      <c r="B225" s="153" t="s">
        <v>354</v>
      </c>
      <c r="C225" s="154" t="s">
        <v>355</v>
      </c>
      <c r="D225" s="155" t="s">
        <v>182</v>
      </c>
      <c r="E225" s="156">
        <v>4</v>
      </c>
      <c r="F225" s="186">
        <v>0</v>
      </c>
      <c r="G225" s="157">
        <f>E225*F225</f>
        <v>0</v>
      </c>
      <c r="O225" s="151">
        <v>2</v>
      </c>
      <c r="AA225" s="127">
        <v>3</v>
      </c>
      <c r="AB225" s="127">
        <v>7</v>
      </c>
      <c r="AC225" s="127">
        <v>551100011</v>
      </c>
      <c r="AZ225" s="127">
        <v>2</v>
      </c>
      <c r="BA225" s="127">
        <f>IF(AZ225=1,G225,0)</f>
        <v>0</v>
      </c>
      <c r="BB225" s="127">
        <f>IF(AZ225=2,G225,0)</f>
        <v>0</v>
      </c>
      <c r="BC225" s="127">
        <f>IF(AZ225=3,G225,0)</f>
        <v>0</v>
      </c>
      <c r="BD225" s="127">
        <f>IF(AZ225=4,G225,0)</f>
        <v>0</v>
      </c>
      <c r="BE225" s="127">
        <f>IF(AZ225=5,G225,0)</f>
        <v>0</v>
      </c>
      <c r="CA225" s="158">
        <v>3</v>
      </c>
      <c r="CB225" s="158">
        <v>7</v>
      </c>
      <c r="CZ225" s="127">
        <v>2.0000000000000001E-4</v>
      </c>
    </row>
    <row r="226" spans="1:104" x14ac:dyDescent="0.2">
      <c r="A226" s="159"/>
      <c r="B226" s="161"/>
      <c r="C226" s="211" t="s">
        <v>356</v>
      </c>
      <c r="D226" s="212"/>
      <c r="E226" s="162">
        <v>2</v>
      </c>
      <c r="F226" s="163"/>
      <c r="G226" s="164"/>
      <c r="M226" s="160" t="s">
        <v>356</v>
      </c>
      <c r="O226" s="151"/>
    </row>
    <row r="227" spans="1:104" x14ac:dyDescent="0.2">
      <c r="A227" s="159"/>
      <c r="B227" s="161"/>
      <c r="C227" s="211" t="s">
        <v>357</v>
      </c>
      <c r="D227" s="212"/>
      <c r="E227" s="162">
        <v>2</v>
      </c>
      <c r="F227" s="163"/>
      <c r="G227" s="164"/>
      <c r="M227" s="160" t="s">
        <v>357</v>
      </c>
      <c r="O227" s="151"/>
    </row>
    <row r="228" spans="1:104" x14ac:dyDescent="0.2">
      <c r="A228" s="152">
        <v>86</v>
      </c>
      <c r="B228" s="153" t="s">
        <v>358</v>
      </c>
      <c r="C228" s="154" t="s">
        <v>359</v>
      </c>
      <c r="D228" s="155" t="s">
        <v>182</v>
      </c>
      <c r="E228" s="156">
        <v>8</v>
      </c>
      <c r="F228" s="186">
        <v>0</v>
      </c>
      <c r="G228" s="157">
        <f>E228*F228</f>
        <v>0</v>
      </c>
      <c r="O228" s="151">
        <v>2</v>
      </c>
      <c r="AA228" s="127">
        <v>3</v>
      </c>
      <c r="AB228" s="127">
        <v>7</v>
      </c>
      <c r="AC228" s="127">
        <v>551100012</v>
      </c>
      <c r="AZ228" s="127">
        <v>2</v>
      </c>
      <c r="BA228" s="127">
        <f>IF(AZ228=1,G228,0)</f>
        <v>0</v>
      </c>
      <c r="BB228" s="127">
        <f>IF(AZ228=2,G228,0)</f>
        <v>0</v>
      </c>
      <c r="BC228" s="127">
        <f>IF(AZ228=3,G228,0)</f>
        <v>0</v>
      </c>
      <c r="BD228" s="127">
        <f>IF(AZ228=4,G228,0)</f>
        <v>0</v>
      </c>
      <c r="BE228" s="127">
        <f>IF(AZ228=5,G228,0)</f>
        <v>0</v>
      </c>
      <c r="CA228" s="158">
        <v>3</v>
      </c>
      <c r="CB228" s="158">
        <v>7</v>
      </c>
      <c r="CZ228" s="127">
        <v>3.2000000000000003E-4</v>
      </c>
    </row>
    <row r="229" spans="1:104" x14ac:dyDescent="0.2">
      <c r="A229" s="159"/>
      <c r="B229" s="161"/>
      <c r="C229" s="211" t="s">
        <v>360</v>
      </c>
      <c r="D229" s="212"/>
      <c r="E229" s="162">
        <v>4</v>
      </c>
      <c r="F229" s="163"/>
      <c r="G229" s="164"/>
      <c r="M229" s="160" t="s">
        <v>360</v>
      </c>
      <c r="O229" s="151"/>
    </row>
    <row r="230" spans="1:104" x14ac:dyDescent="0.2">
      <c r="A230" s="159"/>
      <c r="B230" s="161"/>
      <c r="C230" s="211" t="s">
        <v>361</v>
      </c>
      <c r="D230" s="212"/>
      <c r="E230" s="162">
        <v>4</v>
      </c>
      <c r="F230" s="163"/>
      <c r="G230" s="164"/>
      <c r="M230" s="160" t="s">
        <v>361</v>
      </c>
      <c r="O230" s="151"/>
    </row>
    <row r="231" spans="1:104" x14ac:dyDescent="0.2">
      <c r="A231" s="152">
        <v>87</v>
      </c>
      <c r="B231" s="153" t="s">
        <v>362</v>
      </c>
      <c r="C231" s="154" t="s">
        <v>363</v>
      </c>
      <c r="D231" s="155" t="s">
        <v>182</v>
      </c>
      <c r="E231" s="156">
        <v>2</v>
      </c>
      <c r="F231" s="186">
        <v>0</v>
      </c>
      <c r="G231" s="157">
        <f t="shared" ref="G231:G246" si="24">E231*F231</f>
        <v>0</v>
      </c>
      <c r="O231" s="151">
        <v>2</v>
      </c>
      <c r="AA231" s="127">
        <v>3</v>
      </c>
      <c r="AB231" s="127">
        <v>7</v>
      </c>
      <c r="AC231" s="127">
        <v>551100014</v>
      </c>
      <c r="AZ231" s="127">
        <v>2</v>
      </c>
      <c r="BA231" s="127">
        <f t="shared" ref="BA231:BA246" si="25">IF(AZ231=1,G231,0)</f>
        <v>0</v>
      </c>
      <c r="BB231" s="127">
        <f t="shared" ref="BB231:BB246" si="26">IF(AZ231=2,G231,0)</f>
        <v>0</v>
      </c>
      <c r="BC231" s="127">
        <f t="shared" ref="BC231:BC246" si="27">IF(AZ231=3,G231,0)</f>
        <v>0</v>
      </c>
      <c r="BD231" s="127">
        <f t="shared" ref="BD231:BD246" si="28">IF(AZ231=4,G231,0)</f>
        <v>0</v>
      </c>
      <c r="BE231" s="127">
        <f t="shared" ref="BE231:BE246" si="29">IF(AZ231=5,G231,0)</f>
        <v>0</v>
      </c>
      <c r="CA231" s="158">
        <v>3</v>
      </c>
      <c r="CB231" s="158">
        <v>7</v>
      </c>
      <c r="CZ231" s="127">
        <v>7.6999999999999996E-4</v>
      </c>
    </row>
    <row r="232" spans="1:104" x14ac:dyDescent="0.2">
      <c r="A232" s="152">
        <v>88</v>
      </c>
      <c r="B232" s="153" t="s">
        <v>364</v>
      </c>
      <c r="C232" s="154" t="s">
        <v>365</v>
      </c>
      <c r="D232" s="155" t="s">
        <v>182</v>
      </c>
      <c r="E232" s="156">
        <v>5</v>
      </c>
      <c r="F232" s="186">
        <v>0</v>
      </c>
      <c r="G232" s="157">
        <f t="shared" si="24"/>
        <v>0</v>
      </c>
      <c r="O232" s="151">
        <v>2</v>
      </c>
      <c r="AA232" s="127">
        <v>3</v>
      </c>
      <c r="AB232" s="127">
        <v>7</v>
      </c>
      <c r="AC232" s="127">
        <v>551100015</v>
      </c>
      <c r="AZ232" s="127">
        <v>2</v>
      </c>
      <c r="BA232" s="127">
        <f t="shared" si="25"/>
        <v>0</v>
      </c>
      <c r="BB232" s="127">
        <f t="shared" si="26"/>
        <v>0</v>
      </c>
      <c r="BC232" s="127">
        <f t="shared" si="27"/>
        <v>0</v>
      </c>
      <c r="BD232" s="127">
        <f t="shared" si="28"/>
        <v>0</v>
      </c>
      <c r="BE232" s="127">
        <f t="shared" si="29"/>
        <v>0</v>
      </c>
      <c r="CA232" s="158">
        <v>3</v>
      </c>
      <c r="CB232" s="158">
        <v>7</v>
      </c>
      <c r="CZ232" s="127">
        <v>1.24E-3</v>
      </c>
    </row>
    <row r="233" spans="1:104" x14ac:dyDescent="0.2">
      <c r="A233" s="152">
        <v>89</v>
      </c>
      <c r="B233" s="153" t="s">
        <v>366</v>
      </c>
      <c r="C233" s="154" t="s">
        <v>367</v>
      </c>
      <c r="D233" s="155" t="s">
        <v>182</v>
      </c>
      <c r="E233" s="156">
        <v>1</v>
      </c>
      <c r="F233" s="186">
        <v>0</v>
      </c>
      <c r="G233" s="157">
        <f t="shared" si="24"/>
        <v>0</v>
      </c>
      <c r="O233" s="151">
        <v>2</v>
      </c>
      <c r="AA233" s="127">
        <v>12</v>
      </c>
      <c r="AB233" s="127">
        <v>1</v>
      </c>
      <c r="AC233" s="127">
        <v>139</v>
      </c>
      <c r="AZ233" s="127">
        <v>2</v>
      </c>
      <c r="BA233" s="127">
        <f t="shared" si="25"/>
        <v>0</v>
      </c>
      <c r="BB233" s="127">
        <f t="shared" si="26"/>
        <v>0</v>
      </c>
      <c r="BC233" s="127">
        <f t="shared" si="27"/>
        <v>0</v>
      </c>
      <c r="BD233" s="127">
        <f t="shared" si="28"/>
        <v>0</v>
      </c>
      <c r="BE233" s="127">
        <f t="shared" si="29"/>
        <v>0</v>
      </c>
      <c r="CA233" s="158">
        <v>12</v>
      </c>
      <c r="CB233" s="158">
        <v>1</v>
      </c>
      <c r="CZ233" s="127">
        <v>0</v>
      </c>
    </row>
    <row r="234" spans="1:104" x14ac:dyDescent="0.2">
      <c r="A234" s="152">
        <v>90</v>
      </c>
      <c r="B234" s="153" t="s">
        <v>368</v>
      </c>
      <c r="C234" s="154" t="s">
        <v>369</v>
      </c>
      <c r="D234" s="155" t="s">
        <v>182</v>
      </c>
      <c r="E234" s="156">
        <v>1</v>
      </c>
      <c r="F234" s="186">
        <v>0</v>
      </c>
      <c r="G234" s="157">
        <f t="shared" si="24"/>
        <v>0</v>
      </c>
      <c r="O234" s="151">
        <v>2</v>
      </c>
      <c r="AA234" s="127">
        <v>12</v>
      </c>
      <c r="AB234" s="127">
        <v>1</v>
      </c>
      <c r="AC234" s="127">
        <v>147</v>
      </c>
      <c r="AZ234" s="127">
        <v>2</v>
      </c>
      <c r="BA234" s="127">
        <f t="shared" si="25"/>
        <v>0</v>
      </c>
      <c r="BB234" s="127">
        <f t="shared" si="26"/>
        <v>0</v>
      </c>
      <c r="BC234" s="127">
        <f t="shared" si="27"/>
        <v>0</v>
      </c>
      <c r="BD234" s="127">
        <f t="shared" si="28"/>
        <v>0</v>
      </c>
      <c r="BE234" s="127">
        <f t="shared" si="29"/>
        <v>0</v>
      </c>
      <c r="CA234" s="158">
        <v>12</v>
      </c>
      <c r="CB234" s="158">
        <v>1</v>
      </c>
      <c r="CZ234" s="127">
        <v>0</v>
      </c>
    </row>
    <row r="235" spans="1:104" x14ac:dyDescent="0.2">
      <c r="A235" s="152">
        <v>91</v>
      </c>
      <c r="B235" s="153" t="s">
        <v>370</v>
      </c>
      <c r="C235" s="154" t="s">
        <v>371</v>
      </c>
      <c r="D235" s="155" t="s">
        <v>182</v>
      </c>
      <c r="E235" s="156">
        <v>1</v>
      </c>
      <c r="F235" s="186">
        <v>0</v>
      </c>
      <c r="G235" s="157">
        <f t="shared" si="24"/>
        <v>0</v>
      </c>
      <c r="O235" s="151">
        <v>2</v>
      </c>
      <c r="AA235" s="127">
        <v>12</v>
      </c>
      <c r="AB235" s="127">
        <v>1</v>
      </c>
      <c r="AC235" s="127">
        <v>148</v>
      </c>
      <c r="AZ235" s="127">
        <v>2</v>
      </c>
      <c r="BA235" s="127">
        <f t="shared" si="25"/>
        <v>0</v>
      </c>
      <c r="BB235" s="127">
        <f t="shared" si="26"/>
        <v>0</v>
      </c>
      <c r="BC235" s="127">
        <f t="shared" si="27"/>
        <v>0</v>
      </c>
      <c r="BD235" s="127">
        <f t="shared" si="28"/>
        <v>0</v>
      </c>
      <c r="BE235" s="127">
        <f t="shared" si="29"/>
        <v>0</v>
      </c>
      <c r="CA235" s="158">
        <v>12</v>
      </c>
      <c r="CB235" s="158">
        <v>1</v>
      </c>
      <c r="CZ235" s="127">
        <v>0</v>
      </c>
    </row>
    <row r="236" spans="1:104" x14ac:dyDescent="0.2">
      <c r="A236" s="152">
        <v>92</v>
      </c>
      <c r="B236" s="153" t="s">
        <v>372</v>
      </c>
      <c r="C236" s="154" t="s">
        <v>373</v>
      </c>
      <c r="D236" s="155" t="s">
        <v>182</v>
      </c>
      <c r="E236" s="156">
        <v>1</v>
      </c>
      <c r="F236" s="186">
        <v>0</v>
      </c>
      <c r="G236" s="157">
        <f t="shared" si="24"/>
        <v>0</v>
      </c>
      <c r="O236" s="151">
        <v>2</v>
      </c>
      <c r="AA236" s="127">
        <v>12</v>
      </c>
      <c r="AB236" s="127">
        <v>1</v>
      </c>
      <c r="AC236" s="127">
        <v>149</v>
      </c>
      <c r="AZ236" s="127">
        <v>2</v>
      </c>
      <c r="BA236" s="127">
        <f t="shared" si="25"/>
        <v>0</v>
      </c>
      <c r="BB236" s="127">
        <f t="shared" si="26"/>
        <v>0</v>
      </c>
      <c r="BC236" s="127">
        <f t="shared" si="27"/>
        <v>0</v>
      </c>
      <c r="BD236" s="127">
        <f t="shared" si="28"/>
        <v>0</v>
      </c>
      <c r="BE236" s="127">
        <f t="shared" si="29"/>
        <v>0</v>
      </c>
      <c r="CA236" s="158">
        <v>12</v>
      </c>
      <c r="CB236" s="158">
        <v>1</v>
      </c>
      <c r="CZ236" s="127">
        <v>0</v>
      </c>
    </row>
    <row r="237" spans="1:104" ht="22.5" x14ac:dyDescent="0.2">
      <c r="A237" s="152">
        <v>93</v>
      </c>
      <c r="B237" s="153" t="s">
        <v>374</v>
      </c>
      <c r="C237" s="154" t="s">
        <v>375</v>
      </c>
      <c r="D237" s="155" t="s">
        <v>182</v>
      </c>
      <c r="E237" s="156">
        <v>1</v>
      </c>
      <c r="F237" s="186">
        <v>0</v>
      </c>
      <c r="G237" s="157">
        <f t="shared" si="24"/>
        <v>0</v>
      </c>
      <c r="O237" s="151">
        <v>2</v>
      </c>
      <c r="AA237" s="127">
        <v>12</v>
      </c>
      <c r="AB237" s="127">
        <v>1</v>
      </c>
      <c r="AC237" s="127">
        <v>134</v>
      </c>
      <c r="AZ237" s="127">
        <v>2</v>
      </c>
      <c r="BA237" s="127">
        <f t="shared" si="25"/>
        <v>0</v>
      </c>
      <c r="BB237" s="127">
        <f t="shared" si="26"/>
        <v>0</v>
      </c>
      <c r="BC237" s="127">
        <f t="shared" si="27"/>
        <v>0</v>
      </c>
      <c r="BD237" s="127">
        <f t="shared" si="28"/>
        <v>0</v>
      </c>
      <c r="BE237" s="127">
        <f t="shared" si="29"/>
        <v>0</v>
      </c>
      <c r="CA237" s="158">
        <v>12</v>
      </c>
      <c r="CB237" s="158">
        <v>1</v>
      </c>
      <c r="CZ237" s="127">
        <v>0.02</v>
      </c>
    </row>
    <row r="238" spans="1:104" ht="22.5" x14ac:dyDescent="0.2">
      <c r="A238" s="152">
        <v>94</v>
      </c>
      <c r="B238" s="153" t="s">
        <v>376</v>
      </c>
      <c r="C238" s="154" t="s">
        <v>377</v>
      </c>
      <c r="D238" s="155" t="s">
        <v>182</v>
      </c>
      <c r="E238" s="156">
        <v>1</v>
      </c>
      <c r="F238" s="186">
        <v>0</v>
      </c>
      <c r="G238" s="157">
        <f t="shared" si="24"/>
        <v>0</v>
      </c>
      <c r="O238" s="151">
        <v>2</v>
      </c>
      <c r="AA238" s="127">
        <v>12</v>
      </c>
      <c r="AB238" s="127">
        <v>1</v>
      </c>
      <c r="AC238" s="127">
        <v>133</v>
      </c>
      <c r="AZ238" s="127">
        <v>2</v>
      </c>
      <c r="BA238" s="127">
        <f t="shared" si="25"/>
        <v>0</v>
      </c>
      <c r="BB238" s="127">
        <f t="shared" si="26"/>
        <v>0</v>
      </c>
      <c r="BC238" s="127">
        <f t="shared" si="27"/>
        <v>0</v>
      </c>
      <c r="BD238" s="127">
        <f t="shared" si="28"/>
        <v>0</v>
      </c>
      <c r="BE238" s="127">
        <f t="shared" si="29"/>
        <v>0</v>
      </c>
      <c r="CA238" s="158">
        <v>12</v>
      </c>
      <c r="CB238" s="158">
        <v>1</v>
      </c>
      <c r="CZ238" s="127">
        <v>0.02</v>
      </c>
    </row>
    <row r="239" spans="1:104" ht="22.5" x14ac:dyDescent="0.2">
      <c r="A239" s="152">
        <v>95</v>
      </c>
      <c r="B239" s="153" t="s">
        <v>378</v>
      </c>
      <c r="C239" s="154" t="s">
        <v>379</v>
      </c>
      <c r="D239" s="155" t="s">
        <v>182</v>
      </c>
      <c r="E239" s="156">
        <v>1</v>
      </c>
      <c r="F239" s="186">
        <v>0</v>
      </c>
      <c r="G239" s="157">
        <f t="shared" si="24"/>
        <v>0</v>
      </c>
      <c r="O239" s="151">
        <v>2</v>
      </c>
      <c r="AA239" s="127">
        <v>12</v>
      </c>
      <c r="AB239" s="127">
        <v>1</v>
      </c>
      <c r="AC239" s="127">
        <v>140</v>
      </c>
      <c r="AZ239" s="127">
        <v>2</v>
      </c>
      <c r="BA239" s="127">
        <f t="shared" si="25"/>
        <v>0</v>
      </c>
      <c r="BB239" s="127">
        <f t="shared" si="26"/>
        <v>0</v>
      </c>
      <c r="BC239" s="127">
        <f t="shared" si="27"/>
        <v>0</v>
      </c>
      <c r="BD239" s="127">
        <f t="shared" si="28"/>
        <v>0</v>
      </c>
      <c r="BE239" s="127">
        <f t="shared" si="29"/>
        <v>0</v>
      </c>
      <c r="CA239" s="158">
        <v>12</v>
      </c>
      <c r="CB239" s="158">
        <v>1</v>
      </c>
      <c r="CZ239" s="127">
        <v>0</v>
      </c>
    </row>
    <row r="240" spans="1:104" x14ac:dyDescent="0.2">
      <c r="A240" s="152">
        <v>96</v>
      </c>
      <c r="B240" s="153" t="s">
        <v>380</v>
      </c>
      <c r="C240" s="154" t="s">
        <v>381</v>
      </c>
      <c r="D240" s="155" t="s">
        <v>182</v>
      </c>
      <c r="E240" s="156">
        <v>4</v>
      </c>
      <c r="F240" s="186">
        <v>0</v>
      </c>
      <c r="G240" s="157">
        <f t="shared" si="24"/>
        <v>0</v>
      </c>
      <c r="O240" s="151">
        <v>2</v>
      </c>
      <c r="AA240" s="127">
        <v>12</v>
      </c>
      <c r="AB240" s="127">
        <v>1</v>
      </c>
      <c r="AC240" s="127">
        <v>11</v>
      </c>
      <c r="AZ240" s="127">
        <v>2</v>
      </c>
      <c r="BA240" s="127">
        <f t="shared" si="25"/>
        <v>0</v>
      </c>
      <c r="BB240" s="127">
        <f t="shared" si="26"/>
        <v>0</v>
      </c>
      <c r="BC240" s="127">
        <f t="shared" si="27"/>
        <v>0</v>
      </c>
      <c r="BD240" s="127">
        <f t="shared" si="28"/>
        <v>0</v>
      </c>
      <c r="BE240" s="127">
        <f t="shared" si="29"/>
        <v>0</v>
      </c>
      <c r="CA240" s="158">
        <v>12</v>
      </c>
      <c r="CB240" s="158">
        <v>1</v>
      </c>
      <c r="CZ240" s="127">
        <v>0</v>
      </c>
    </row>
    <row r="241" spans="1:104" x14ac:dyDescent="0.2">
      <c r="A241" s="152">
        <v>97</v>
      </c>
      <c r="B241" s="153" t="s">
        <v>382</v>
      </c>
      <c r="C241" s="154" t="s">
        <v>383</v>
      </c>
      <c r="D241" s="155" t="s">
        <v>182</v>
      </c>
      <c r="E241" s="156">
        <v>22</v>
      </c>
      <c r="F241" s="186">
        <v>0</v>
      </c>
      <c r="G241" s="157">
        <f t="shared" si="24"/>
        <v>0</v>
      </c>
      <c r="O241" s="151">
        <v>2</v>
      </c>
      <c r="AA241" s="127">
        <v>12</v>
      </c>
      <c r="AB241" s="127">
        <v>1</v>
      </c>
      <c r="AC241" s="127">
        <v>12</v>
      </c>
      <c r="AZ241" s="127">
        <v>2</v>
      </c>
      <c r="BA241" s="127">
        <f t="shared" si="25"/>
        <v>0</v>
      </c>
      <c r="BB241" s="127">
        <f t="shared" si="26"/>
        <v>0</v>
      </c>
      <c r="BC241" s="127">
        <f t="shared" si="27"/>
        <v>0</v>
      </c>
      <c r="BD241" s="127">
        <f t="shared" si="28"/>
        <v>0</v>
      </c>
      <c r="BE241" s="127">
        <f t="shared" si="29"/>
        <v>0</v>
      </c>
      <c r="CA241" s="158">
        <v>12</v>
      </c>
      <c r="CB241" s="158">
        <v>1</v>
      </c>
      <c r="CZ241" s="127">
        <v>0</v>
      </c>
    </row>
    <row r="242" spans="1:104" x14ac:dyDescent="0.2">
      <c r="A242" s="152">
        <v>98</v>
      </c>
      <c r="B242" s="153" t="s">
        <v>384</v>
      </c>
      <c r="C242" s="154" t="s">
        <v>385</v>
      </c>
      <c r="D242" s="155" t="s">
        <v>182</v>
      </c>
      <c r="E242" s="156">
        <v>22</v>
      </c>
      <c r="F242" s="186">
        <v>0</v>
      </c>
      <c r="G242" s="157">
        <f t="shared" si="24"/>
        <v>0</v>
      </c>
      <c r="O242" s="151">
        <v>2</v>
      </c>
      <c r="AA242" s="127">
        <v>12</v>
      </c>
      <c r="AB242" s="127">
        <v>1</v>
      </c>
      <c r="AC242" s="127">
        <v>141</v>
      </c>
      <c r="AZ242" s="127">
        <v>2</v>
      </c>
      <c r="BA242" s="127">
        <f t="shared" si="25"/>
        <v>0</v>
      </c>
      <c r="BB242" s="127">
        <f t="shared" si="26"/>
        <v>0</v>
      </c>
      <c r="BC242" s="127">
        <f t="shared" si="27"/>
        <v>0</v>
      </c>
      <c r="BD242" s="127">
        <f t="shared" si="28"/>
        <v>0</v>
      </c>
      <c r="BE242" s="127">
        <f t="shared" si="29"/>
        <v>0</v>
      </c>
      <c r="CA242" s="158">
        <v>12</v>
      </c>
      <c r="CB242" s="158">
        <v>1</v>
      </c>
      <c r="CZ242" s="127">
        <v>0</v>
      </c>
    </row>
    <row r="243" spans="1:104" x14ac:dyDescent="0.2">
      <c r="A243" s="152">
        <v>99</v>
      </c>
      <c r="B243" s="153" t="s">
        <v>386</v>
      </c>
      <c r="C243" s="154" t="s">
        <v>387</v>
      </c>
      <c r="D243" s="155" t="s">
        <v>182</v>
      </c>
      <c r="E243" s="156">
        <v>4</v>
      </c>
      <c r="F243" s="186">
        <v>0</v>
      </c>
      <c r="G243" s="157">
        <f t="shared" si="24"/>
        <v>0</v>
      </c>
      <c r="O243" s="151">
        <v>2</v>
      </c>
      <c r="AA243" s="127">
        <v>12</v>
      </c>
      <c r="AB243" s="127">
        <v>1</v>
      </c>
      <c r="AC243" s="127">
        <v>142</v>
      </c>
      <c r="AZ243" s="127">
        <v>2</v>
      </c>
      <c r="BA243" s="127">
        <f t="shared" si="25"/>
        <v>0</v>
      </c>
      <c r="BB243" s="127">
        <f t="shared" si="26"/>
        <v>0</v>
      </c>
      <c r="BC243" s="127">
        <f t="shared" si="27"/>
        <v>0</v>
      </c>
      <c r="BD243" s="127">
        <f t="shared" si="28"/>
        <v>0</v>
      </c>
      <c r="BE243" s="127">
        <f t="shared" si="29"/>
        <v>0</v>
      </c>
      <c r="CA243" s="158">
        <v>12</v>
      </c>
      <c r="CB243" s="158">
        <v>1</v>
      </c>
      <c r="CZ243" s="127">
        <v>0</v>
      </c>
    </row>
    <row r="244" spans="1:104" ht="22.5" x14ac:dyDescent="0.2">
      <c r="A244" s="152">
        <v>100</v>
      </c>
      <c r="B244" s="153" t="s">
        <v>388</v>
      </c>
      <c r="C244" s="154" t="s">
        <v>389</v>
      </c>
      <c r="D244" s="155" t="s">
        <v>182</v>
      </c>
      <c r="E244" s="156">
        <v>1</v>
      </c>
      <c r="F244" s="186">
        <v>0</v>
      </c>
      <c r="G244" s="157">
        <f t="shared" si="24"/>
        <v>0</v>
      </c>
      <c r="O244" s="151">
        <v>2</v>
      </c>
      <c r="AA244" s="127">
        <v>12</v>
      </c>
      <c r="AB244" s="127">
        <v>1</v>
      </c>
      <c r="AC244" s="127">
        <v>173</v>
      </c>
      <c r="AZ244" s="127">
        <v>2</v>
      </c>
      <c r="BA244" s="127">
        <f t="shared" si="25"/>
        <v>0</v>
      </c>
      <c r="BB244" s="127">
        <f t="shared" si="26"/>
        <v>0</v>
      </c>
      <c r="BC244" s="127">
        <f t="shared" si="27"/>
        <v>0</v>
      </c>
      <c r="BD244" s="127">
        <f t="shared" si="28"/>
        <v>0</v>
      </c>
      <c r="BE244" s="127">
        <f t="shared" si="29"/>
        <v>0</v>
      </c>
      <c r="CA244" s="158">
        <v>12</v>
      </c>
      <c r="CB244" s="158">
        <v>1</v>
      </c>
      <c r="CZ244" s="127">
        <v>0</v>
      </c>
    </row>
    <row r="245" spans="1:104" x14ac:dyDescent="0.2">
      <c r="A245" s="152">
        <v>101</v>
      </c>
      <c r="B245" s="153" t="s">
        <v>390</v>
      </c>
      <c r="C245" s="154" t="s">
        <v>391</v>
      </c>
      <c r="D245" s="155" t="s">
        <v>182</v>
      </c>
      <c r="E245" s="156">
        <v>20</v>
      </c>
      <c r="F245" s="186">
        <v>0</v>
      </c>
      <c r="G245" s="157">
        <f t="shared" si="24"/>
        <v>0</v>
      </c>
      <c r="O245" s="151">
        <v>2</v>
      </c>
      <c r="AA245" s="127">
        <v>12</v>
      </c>
      <c r="AB245" s="127">
        <v>1</v>
      </c>
      <c r="AC245" s="127">
        <v>10</v>
      </c>
      <c r="AZ245" s="127">
        <v>2</v>
      </c>
      <c r="BA245" s="127">
        <f t="shared" si="25"/>
        <v>0</v>
      </c>
      <c r="BB245" s="127">
        <f t="shared" si="26"/>
        <v>0</v>
      </c>
      <c r="BC245" s="127">
        <f t="shared" si="27"/>
        <v>0</v>
      </c>
      <c r="BD245" s="127">
        <f t="shared" si="28"/>
        <v>0</v>
      </c>
      <c r="BE245" s="127">
        <f t="shared" si="29"/>
        <v>0</v>
      </c>
      <c r="CA245" s="158">
        <v>12</v>
      </c>
      <c r="CB245" s="158">
        <v>1</v>
      </c>
      <c r="CZ245" s="127">
        <v>0</v>
      </c>
    </row>
    <row r="246" spans="1:104" x14ac:dyDescent="0.2">
      <c r="A246" s="152">
        <v>102</v>
      </c>
      <c r="B246" s="153" t="s">
        <v>392</v>
      </c>
      <c r="C246" s="154" t="s">
        <v>393</v>
      </c>
      <c r="D246" s="155" t="s">
        <v>55</v>
      </c>
      <c r="E246" s="156">
        <v>1.25</v>
      </c>
      <c r="F246" s="191">
        <f>SUM(G167:G245)*0.001</f>
        <v>0</v>
      </c>
      <c r="G246" s="157">
        <f t="shared" si="24"/>
        <v>0</v>
      </c>
      <c r="O246" s="151">
        <v>2</v>
      </c>
      <c r="AA246" s="127">
        <v>7</v>
      </c>
      <c r="AB246" s="127">
        <v>1002</v>
      </c>
      <c r="AC246" s="127">
        <v>5</v>
      </c>
      <c r="AZ246" s="127">
        <v>2</v>
      </c>
      <c r="BA246" s="127">
        <f t="shared" si="25"/>
        <v>0</v>
      </c>
      <c r="BB246" s="127">
        <f t="shared" si="26"/>
        <v>0</v>
      </c>
      <c r="BC246" s="127">
        <f t="shared" si="27"/>
        <v>0</v>
      </c>
      <c r="BD246" s="127">
        <f t="shared" si="28"/>
        <v>0</v>
      </c>
      <c r="BE246" s="127">
        <f t="shared" si="29"/>
        <v>0</v>
      </c>
      <c r="CA246" s="158">
        <v>7</v>
      </c>
      <c r="CB246" s="158">
        <v>1002</v>
      </c>
      <c r="CZ246" s="127">
        <v>0</v>
      </c>
    </row>
    <row r="247" spans="1:104" x14ac:dyDescent="0.2">
      <c r="A247" s="165"/>
      <c r="B247" s="166" t="s">
        <v>68</v>
      </c>
      <c r="C247" s="167" t="str">
        <f>CONCATENATE(B166," ",C166)</f>
        <v>722 Vnitřní vodovod</v>
      </c>
      <c r="D247" s="168"/>
      <c r="E247" s="169"/>
      <c r="F247" s="170"/>
      <c r="G247" s="171">
        <f>SUM(G166:G246)</f>
        <v>0</v>
      </c>
      <c r="O247" s="151">
        <v>4</v>
      </c>
      <c r="BA247" s="172">
        <f>SUM(BA166:BA246)</f>
        <v>0</v>
      </c>
      <c r="BB247" s="172">
        <f>SUM(BB166:BB246)</f>
        <v>0</v>
      </c>
      <c r="BC247" s="172">
        <f>SUM(BC166:BC246)</f>
        <v>0</v>
      </c>
      <c r="BD247" s="172">
        <f>SUM(BD166:BD246)</f>
        <v>0</v>
      </c>
      <c r="BE247" s="172">
        <f>SUM(BE166:BE246)</f>
        <v>0</v>
      </c>
    </row>
    <row r="248" spans="1:104" x14ac:dyDescent="0.2">
      <c r="A248" s="144" t="s">
        <v>64</v>
      </c>
      <c r="B248" s="145" t="s">
        <v>394</v>
      </c>
      <c r="C248" s="146" t="s">
        <v>395</v>
      </c>
      <c r="D248" s="147"/>
      <c r="E248" s="148"/>
      <c r="F248" s="148"/>
      <c r="G248" s="149"/>
      <c r="H248" s="150"/>
      <c r="I248" s="150"/>
      <c r="O248" s="151">
        <v>1</v>
      </c>
    </row>
    <row r="249" spans="1:104" x14ac:dyDescent="0.2">
      <c r="A249" s="152">
        <v>103</v>
      </c>
      <c r="B249" s="153" t="s">
        <v>396</v>
      </c>
      <c r="C249" s="154" t="s">
        <v>397</v>
      </c>
      <c r="D249" s="155" t="s">
        <v>307</v>
      </c>
      <c r="E249" s="156">
        <v>1</v>
      </c>
      <c r="F249" s="186">
        <v>0</v>
      </c>
      <c r="G249" s="157">
        <f>E249*F249</f>
        <v>0</v>
      </c>
      <c r="O249" s="151">
        <v>2</v>
      </c>
      <c r="AA249" s="127">
        <v>1</v>
      </c>
      <c r="AB249" s="127">
        <v>7</v>
      </c>
      <c r="AC249" s="127">
        <v>7</v>
      </c>
      <c r="AZ249" s="127">
        <v>2</v>
      </c>
      <c r="BA249" s="127">
        <f>IF(AZ249=1,G249,0)</f>
        <v>0</v>
      </c>
      <c r="BB249" s="127">
        <f>IF(AZ249=2,G249,0)</f>
        <v>0</v>
      </c>
      <c r="BC249" s="127">
        <f>IF(AZ249=3,G249,0)</f>
        <v>0</v>
      </c>
      <c r="BD249" s="127">
        <f>IF(AZ249=4,G249,0)</f>
        <v>0</v>
      </c>
      <c r="BE249" s="127">
        <f>IF(AZ249=5,G249,0)</f>
        <v>0</v>
      </c>
      <c r="CA249" s="158">
        <v>1</v>
      </c>
      <c r="CB249" s="158">
        <v>7</v>
      </c>
      <c r="CZ249" s="127">
        <v>0</v>
      </c>
    </row>
    <row r="250" spans="1:104" x14ac:dyDescent="0.2">
      <c r="A250" s="152">
        <v>104</v>
      </c>
      <c r="B250" s="153" t="s">
        <v>398</v>
      </c>
      <c r="C250" s="154" t="s">
        <v>399</v>
      </c>
      <c r="D250" s="155" t="s">
        <v>307</v>
      </c>
      <c r="E250" s="156">
        <v>1</v>
      </c>
      <c r="F250" s="186">
        <v>0</v>
      </c>
      <c r="G250" s="157">
        <f>E250*F250</f>
        <v>0</v>
      </c>
      <c r="O250" s="151">
        <v>2</v>
      </c>
      <c r="AA250" s="127">
        <v>1</v>
      </c>
      <c r="AB250" s="127">
        <v>7</v>
      </c>
      <c r="AC250" s="127">
        <v>7</v>
      </c>
      <c r="AZ250" s="127">
        <v>2</v>
      </c>
      <c r="BA250" s="127">
        <f>IF(AZ250=1,G250,0)</f>
        <v>0</v>
      </c>
      <c r="BB250" s="127">
        <f>IF(AZ250=2,G250,0)</f>
        <v>0</v>
      </c>
      <c r="BC250" s="127">
        <f>IF(AZ250=3,G250,0)</f>
        <v>0</v>
      </c>
      <c r="BD250" s="127">
        <f>IF(AZ250=4,G250,0)</f>
        <v>0</v>
      </c>
      <c r="BE250" s="127">
        <f>IF(AZ250=5,G250,0)</f>
        <v>0</v>
      </c>
      <c r="CA250" s="158">
        <v>1</v>
      </c>
      <c r="CB250" s="158">
        <v>7</v>
      </c>
      <c r="CZ250" s="127">
        <v>0</v>
      </c>
    </row>
    <row r="251" spans="1:104" x14ac:dyDescent="0.2">
      <c r="A251" s="152">
        <v>105</v>
      </c>
      <c r="B251" s="153" t="s">
        <v>400</v>
      </c>
      <c r="C251" s="154" t="s">
        <v>401</v>
      </c>
      <c r="D251" s="155" t="s">
        <v>182</v>
      </c>
      <c r="E251" s="156">
        <v>2</v>
      </c>
      <c r="F251" s="186">
        <v>0</v>
      </c>
      <c r="G251" s="157">
        <f>E251*F251</f>
        <v>0</v>
      </c>
      <c r="O251" s="151">
        <v>2</v>
      </c>
      <c r="AA251" s="127">
        <v>1</v>
      </c>
      <c r="AB251" s="127">
        <v>7</v>
      </c>
      <c r="AC251" s="127">
        <v>7</v>
      </c>
      <c r="AZ251" s="127">
        <v>2</v>
      </c>
      <c r="BA251" s="127">
        <f>IF(AZ251=1,G251,0)</f>
        <v>0</v>
      </c>
      <c r="BB251" s="127">
        <f>IF(AZ251=2,G251,0)</f>
        <v>0</v>
      </c>
      <c r="BC251" s="127">
        <f>IF(AZ251=3,G251,0)</f>
        <v>0</v>
      </c>
      <c r="BD251" s="127">
        <f>IF(AZ251=4,G251,0)</f>
        <v>0</v>
      </c>
      <c r="BE251" s="127">
        <f>IF(AZ251=5,G251,0)</f>
        <v>0</v>
      </c>
      <c r="CA251" s="158">
        <v>1</v>
      </c>
      <c r="CB251" s="158">
        <v>7</v>
      </c>
      <c r="CZ251" s="127">
        <v>3.0000000000000001E-5</v>
      </c>
    </row>
    <row r="252" spans="1:104" ht="22.5" x14ac:dyDescent="0.2">
      <c r="A252" s="152">
        <v>106</v>
      </c>
      <c r="B252" s="153" t="s">
        <v>402</v>
      </c>
      <c r="C252" s="154" t="s">
        <v>403</v>
      </c>
      <c r="D252" s="155" t="s">
        <v>182</v>
      </c>
      <c r="E252" s="156">
        <v>2</v>
      </c>
      <c r="F252" s="186">
        <v>0</v>
      </c>
      <c r="G252" s="157">
        <f>E252*F252</f>
        <v>0</v>
      </c>
      <c r="O252" s="151">
        <v>2</v>
      </c>
      <c r="AA252" s="127">
        <v>12</v>
      </c>
      <c r="AB252" s="127">
        <v>1</v>
      </c>
      <c r="AC252" s="127">
        <v>13</v>
      </c>
      <c r="AZ252" s="127">
        <v>2</v>
      </c>
      <c r="BA252" s="127">
        <f>IF(AZ252=1,G252,0)</f>
        <v>0</v>
      </c>
      <c r="BB252" s="127">
        <f>IF(AZ252=2,G252,0)</f>
        <v>0</v>
      </c>
      <c r="BC252" s="127">
        <f>IF(AZ252=3,G252,0)</f>
        <v>0</v>
      </c>
      <c r="BD252" s="127">
        <f>IF(AZ252=4,G252,0)</f>
        <v>0</v>
      </c>
      <c r="BE252" s="127">
        <f>IF(AZ252=5,G252,0)</f>
        <v>0</v>
      </c>
      <c r="CA252" s="158">
        <v>12</v>
      </c>
      <c r="CB252" s="158">
        <v>1</v>
      </c>
      <c r="CZ252" s="127">
        <v>1.9400000000000001E-3</v>
      </c>
    </row>
    <row r="253" spans="1:104" x14ac:dyDescent="0.2">
      <c r="A253" s="152">
        <v>107</v>
      </c>
      <c r="B253" s="153" t="s">
        <v>404</v>
      </c>
      <c r="C253" s="154" t="s">
        <v>405</v>
      </c>
      <c r="D253" s="155" t="s">
        <v>55</v>
      </c>
      <c r="E253" s="156">
        <v>0.72</v>
      </c>
      <c r="F253" s="191">
        <f>SUM(G249:G252)*0.001</f>
        <v>0</v>
      </c>
      <c r="G253" s="157">
        <f>E253*F253</f>
        <v>0</v>
      </c>
      <c r="O253" s="151">
        <v>2</v>
      </c>
      <c r="AA253" s="127">
        <v>7</v>
      </c>
      <c r="AB253" s="127">
        <v>1002</v>
      </c>
      <c r="AC253" s="127">
        <v>5</v>
      </c>
      <c r="AZ253" s="127">
        <v>2</v>
      </c>
      <c r="BA253" s="127">
        <f>IF(AZ253=1,G253,0)</f>
        <v>0</v>
      </c>
      <c r="BB253" s="127">
        <f>IF(AZ253=2,G253,0)</f>
        <v>0</v>
      </c>
      <c r="BC253" s="127">
        <f>IF(AZ253=3,G253,0)</f>
        <v>0</v>
      </c>
      <c r="BD253" s="127">
        <f>IF(AZ253=4,G253,0)</f>
        <v>0</v>
      </c>
      <c r="BE253" s="127">
        <f>IF(AZ253=5,G253,0)</f>
        <v>0</v>
      </c>
      <c r="CA253" s="158">
        <v>7</v>
      </c>
      <c r="CB253" s="158">
        <v>1002</v>
      </c>
      <c r="CZ253" s="127">
        <v>0</v>
      </c>
    </row>
    <row r="254" spans="1:104" x14ac:dyDescent="0.2">
      <c r="A254" s="165"/>
      <c r="B254" s="166" t="s">
        <v>68</v>
      </c>
      <c r="C254" s="167" t="str">
        <f>CONCATENATE(B248," ",C248)</f>
        <v>724 Strojní vybavení</v>
      </c>
      <c r="D254" s="168"/>
      <c r="E254" s="169"/>
      <c r="F254" s="170"/>
      <c r="G254" s="171">
        <f>SUM(G248:G253)</f>
        <v>0</v>
      </c>
      <c r="O254" s="151">
        <v>4</v>
      </c>
      <c r="BA254" s="172">
        <f>SUM(BA248:BA253)</f>
        <v>0</v>
      </c>
      <c r="BB254" s="172">
        <f>SUM(BB248:BB253)</f>
        <v>0</v>
      </c>
      <c r="BC254" s="172">
        <f>SUM(BC248:BC253)</f>
        <v>0</v>
      </c>
      <c r="BD254" s="172">
        <f>SUM(BD248:BD253)</f>
        <v>0</v>
      </c>
      <c r="BE254" s="172">
        <f>SUM(BE248:BE253)</f>
        <v>0</v>
      </c>
    </row>
    <row r="255" spans="1:104" x14ac:dyDescent="0.2">
      <c r="A255" s="144" t="s">
        <v>64</v>
      </c>
      <c r="B255" s="145" t="s">
        <v>406</v>
      </c>
      <c r="C255" s="146" t="s">
        <v>407</v>
      </c>
      <c r="D255" s="147"/>
      <c r="E255" s="148"/>
      <c r="F255" s="148"/>
      <c r="G255" s="149"/>
      <c r="H255" s="150"/>
      <c r="I255" s="150"/>
      <c r="O255" s="151">
        <v>1</v>
      </c>
    </row>
    <row r="256" spans="1:104" x14ac:dyDescent="0.2">
      <c r="A256" s="152">
        <v>108</v>
      </c>
      <c r="B256" s="153" t="s">
        <v>408</v>
      </c>
      <c r="C256" s="154" t="s">
        <v>409</v>
      </c>
      <c r="D256" s="155" t="s">
        <v>307</v>
      </c>
      <c r="E256" s="156">
        <v>15</v>
      </c>
      <c r="F256" s="186">
        <v>0</v>
      </c>
      <c r="G256" s="157">
        <f>E256*F256</f>
        <v>0</v>
      </c>
      <c r="O256" s="151">
        <v>2</v>
      </c>
      <c r="AA256" s="127">
        <v>1</v>
      </c>
      <c r="AB256" s="127">
        <v>0</v>
      </c>
      <c r="AC256" s="127">
        <v>0</v>
      </c>
      <c r="AZ256" s="127">
        <v>2</v>
      </c>
      <c r="BA256" s="127">
        <f>IF(AZ256=1,G256,0)</f>
        <v>0</v>
      </c>
      <c r="BB256" s="127">
        <f>IF(AZ256=2,G256,0)</f>
        <v>0</v>
      </c>
      <c r="BC256" s="127">
        <f>IF(AZ256=3,G256,0)</f>
        <v>0</v>
      </c>
      <c r="BD256" s="127">
        <f>IF(AZ256=4,G256,0)</f>
        <v>0</v>
      </c>
      <c r="BE256" s="127">
        <f>IF(AZ256=5,G256,0)</f>
        <v>0</v>
      </c>
      <c r="CA256" s="158">
        <v>1</v>
      </c>
      <c r="CB256" s="158">
        <v>0</v>
      </c>
      <c r="CZ256" s="127">
        <v>0</v>
      </c>
    </row>
    <row r="257" spans="1:104" x14ac:dyDescent="0.2">
      <c r="A257" s="152">
        <v>109</v>
      </c>
      <c r="B257" s="153" t="s">
        <v>410</v>
      </c>
      <c r="C257" s="154" t="s">
        <v>411</v>
      </c>
      <c r="D257" s="155" t="s">
        <v>307</v>
      </c>
      <c r="E257" s="156">
        <v>2</v>
      </c>
      <c r="F257" s="186">
        <v>0</v>
      </c>
      <c r="G257" s="157">
        <f>E257*F257</f>
        <v>0</v>
      </c>
      <c r="O257" s="151">
        <v>2</v>
      </c>
      <c r="AA257" s="127">
        <v>1</v>
      </c>
      <c r="AB257" s="127">
        <v>7</v>
      </c>
      <c r="AC257" s="127">
        <v>7</v>
      </c>
      <c r="AZ257" s="127">
        <v>2</v>
      </c>
      <c r="BA257" s="127">
        <f>IF(AZ257=1,G257,0)</f>
        <v>0</v>
      </c>
      <c r="BB257" s="127">
        <f>IF(AZ257=2,G257,0)</f>
        <v>0</v>
      </c>
      <c r="BC257" s="127">
        <f>IF(AZ257=3,G257,0)</f>
        <v>0</v>
      </c>
      <c r="BD257" s="127">
        <f>IF(AZ257=4,G257,0)</f>
        <v>0</v>
      </c>
      <c r="BE257" s="127">
        <f>IF(AZ257=5,G257,0)</f>
        <v>0</v>
      </c>
      <c r="CA257" s="158">
        <v>1</v>
      </c>
      <c r="CB257" s="158">
        <v>7</v>
      </c>
      <c r="CZ257" s="127">
        <v>3.62E-3</v>
      </c>
    </row>
    <row r="258" spans="1:104" x14ac:dyDescent="0.2">
      <c r="A258" s="152">
        <v>110</v>
      </c>
      <c r="B258" s="153" t="s">
        <v>412</v>
      </c>
      <c r="C258" s="154" t="s">
        <v>413</v>
      </c>
      <c r="D258" s="155" t="s">
        <v>307</v>
      </c>
      <c r="E258" s="156">
        <v>39</v>
      </c>
      <c r="F258" s="186">
        <v>0</v>
      </c>
      <c r="G258" s="157">
        <f>E258*F258</f>
        <v>0</v>
      </c>
      <c r="O258" s="151">
        <v>2</v>
      </c>
      <c r="AA258" s="127">
        <v>1</v>
      </c>
      <c r="AB258" s="127">
        <v>7</v>
      </c>
      <c r="AC258" s="127">
        <v>7</v>
      </c>
      <c r="AZ258" s="127">
        <v>2</v>
      </c>
      <c r="BA258" s="127">
        <f>IF(AZ258=1,G258,0)</f>
        <v>0</v>
      </c>
      <c r="BB258" s="127">
        <f>IF(AZ258=2,G258,0)</f>
        <v>0</v>
      </c>
      <c r="BC258" s="127">
        <f>IF(AZ258=3,G258,0)</f>
        <v>0</v>
      </c>
      <c r="BD258" s="127">
        <f>IF(AZ258=4,G258,0)</f>
        <v>0</v>
      </c>
      <c r="BE258" s="127">
        <f>IF(AZ258=5,G258,0)</f>
        <v>0</v>
      </c>
      <c r="CA258" s="158">
        <v>1</v>
      </c>
      <c r="CB258" s="158">
        <v>7</v>
      </c>
      <c r="CZ258" s="127">
        <v>8.8999999999999995E-4</v>
      </c>
    </row>
    <row r="259" spans="1:104" x14ac:dyDescent="0.2">
      <c r="A259" s="159"/>
      <c r="B259" s="161"/>
      <c r="C259" s="211" t="s">
        <v>289</v>
      </c>
      <c r="D259" s="212"/>
      <c r="E259" s="162">
        <v>34</v>
      </c>
      <c r="F259" s="163"/>
      <c r="G259" s="164"/>
      <c r="M259" s="160" t="s">
        <v>289</v>
      </c>
      <c r="O259" s="151"/>
    </row>
    <row r="260" spans="1:104" x14ac:dyDescent="0.2">
      <c r="A260" s="159"/>
      <c r="B260" s="161"/>
      <c r="C260" s="211" t="s">
        <v>290</v>
      </c>
      <c r="D260" s="212"/>
      <c r="E260" s="162">
        <v>5</v>
      </c>
      <c r="F260" s="163"/>
      <c r="G260" s="164"/>
      <c r="M260" s="160" t="s">
        <v>290</v>
      </c>
      <c r="O260" s="151"/>
    </row>
    <row r="261" spans="1:104" x14ac:dyDescent="0.2">
      <c r="A261" s="152">
        <v>111</v>
      </c>
      <c r="B261" s="153" t="s">
        <v>414</v>
      </c>
      <c r="C261" s="154" t="s">
        <v>415</v>
      </c>
      <c r="D261" s="155" t="s">
        <v>307</v>
      </c>
      <c r="E261" s="156">
        <v>39</v>
      </c>
      <c r="F261" s="186">
        <v>0</v>
      </c>
      <c r="G261" s="157">
        <f>E261*F261</f>
        <v>0</v>
      </c>
      <c r="O261" s="151">
        <v>2</v>
      </c>
      <c r="AA261" s="127">
        <v>1</v>
      </c>
      <c r="AB261" s="127">
        <v>7</v>
      </c>
      <c r="AC261" s="127">
        <v>7</v>
      </c>
      <c r="AZ261" s="127">
        <v>2</v>
      </c>
      <c r="BA261" s="127">
        <f>IF(AZ261=1,G261,0)</f>
        <v>0</v>
      </c>
      <c r="BB261" s="127">
        <f>IF(AZ261=2,G261,0)</f>
        <v>0</v>
      </c>
      <c r="BC261" s="127">
        <f>IF(AZ261=3,G261,0)</f>
        <v>0</v>
      </c>
      <c r="BD261" s="127">
        <f>IF(AZ261=4,G261,0)</f>
        <v>0</v>
      </c>
      <c r="BE261" s="127">
        <f>IF(AZ261=5,G261,0)</f>
        <v>0</v>
      </c>
      <c r="CA261" s="158">
        <v>1</v>
      </c>
      <c r="CB261" s="158">
        <v>7</v>
      </c>
      <c r="CZ261" s="127">
        <v>0</v>
      </c>
    </row>
    <row r="262" spans="1:104" x14ac:dyDescent="0.2">
      <c r="A262" s="152">
        <v>112</v>
      </c>
      <c r="B262" s="153" t="s">
        <v>416</v>
      </c>
      <c r="C262" s="154" t="s">
        <v>417</v>
      </c>
      <c r="D262" s="155" t="s">
        <v>307</v>
      </c>
      <c r="E262" s="156">
        <v>1</v>
      </c>
      <c r="F262" s="186">
        <v>0</v>
      </c>
      <c r="G262" s="157">
        <f>E262*F262</f>
        <v>0</v>
      </c>
      <c r="O262" s="151">
        <v>2</v>
      </c>
      <c r="AA262" s="127">
        <v>1</v>
      </c>
      <c r="AB262" s="127">
        <v>0</v>
      </c>
      <c r="AC262" s="127">
        <v>0</v>
      </c>
      <c r="AZ262" s="127">
        <v>2</v>
      </c>
      <c r="BA262" s="127">
        <f>IF(AZ262=1,G262,0)</f>
        <v>0</v>
      </c>
      <c r="BB262" s="127">
        <f>IF(AZ262=2,G262,0)</f>
        <v>0</v>
      </c>
      <c r="BC262" s="127">
        <f>IF(AZ262=3,G262,0)</f>
        <v>0</v>
      </c>
      <c r="BD262" s="127">
        <f>IF(AZ262=4,G262,0)</f>
        <v>0</v>
      </c>
      <c r="BE262" s="127">
        <f>IF(AZ262=5,G262,0)</f>
        <v>0</v>
      </c>
      <c r="CA262" s="158">
        <v>1</v>
      </c>
      <c r="CB262" s="158">
        <v>0</v>
      </c>
      <c r="CZ262" s="127">
        <v>0</v>
      </c>
    </row>
    <row r="263" spans="1:104" x14ac:dyDescent="0.2">
      <c r="A263" s="152">
        <v>113</v>
      </c>
      <c r="B263" s="153" t="s">
        <v>418</v>
      </c>
      <c r="C263" s="154" t="s">
        <v>419</v>
      </c>
      <c r="D263" s="155" t="s">
        <v>307</v>
      </c>
      <c r="E263" s="156">
        <v>33</v>
      </c>
      <c r="F263" s="186">
        <v>0</v>
      </c>
      <c r="G263" s="157">
        <f>E263*F263</f>
        <v>0</v>
      </c>
      <c r="O263" s="151">
        <v>2</v>
      </c>
      <c r="AA263" s="127">
        <v>1</v>
      </c>
      <c r="AB263" s="127">
        <v>7</v>
      </c>
      <c r="AC263" s="127">
        <v>7</v>
      </c>
      <c r="AZ263" s="127">
        <v>2</v>
      </c>
      <c r="BA263" s="127">
        <f>IF(AZ263=1,G263,0)</f>
        <v>0</v>
      </c>
      <c r="BB263" s="127">
        <f>IF(AZ263=2,G263,0)</f>
        <v>0</v>
      </c>
      <c r="BC263" s="127">
        <f>IF(AZ263=3,G263,0)</f>
        <v>0</v>
      </c>
      <c r="BD263" s="127">
        <f>IF(AZ263=4,G263,0)</f>
        <v>0</v>
      </c>
      <c r="BE263" s="127">
        <f>IF(AZ263=5,G263,0)</f>
        <v>0</v>
      </c>
      <c r="CA263" s="158">
        <v>1</v>
      </c>
      <c r="CB263" s="158">
        <v>7</v>
      </c>
      <c r="CZ263" s="127">
        <v>0</v>
      </c>
    </row>
    <row r="264" spans="1:104" x14ac:dyDescent="0.2">
      <c r="A264" s="152">
        <v>114</v>
      </c>
      <c r="B264" s="153" t="s">
        <v>420</v>
      </c>
      <c r="C264" s="154" t="s">
        <v>421</v>
      </c>
      <c r="D264" s="155" t="s">
        <v>307</v>
      </c>
      <c r="E264" s="156">
        <v>11</v>
      </c>
      <c r="F264" s="186">
        <v>0</v>
      </c>
      <c r="G264" s="157">
        <f>E264*F264</f>
        <v>0</v>
      </c>
      <c r="O264" s="151">
        <v>2</v>
      </c>
      <c r="AA264" s="127">
        <v>1</v>
      </c>
      <c r="AB264" s="127">
        <v>7</v>
      </c>
      <c r="AC264" s="127">
        <v>7</v>
      </c>
      <c r="AZ264" s="127">
        <v>2</v>
      </c>
      <c r="BA264" s="127">
        <f>IF(AZ264=1,G264,0)</f>
        <v>0</v>
      </c>
      <c r="BB264" s="127">
        <f>IF(AZ264=2,G264,0)</f>
        <v>0</v>
      </c>
      <c r="BC264" s="127">
        <f>IF(AZ264=3,G264,0)</f>
        <v>0</v>
      </c>
      <c r="BD264" s="127">
        <f>IF(AZ264=4,G264,0)</f>
        <v>0</v>
      </c>
      <c r="BE264" s="127">
        <f>IF(AZ264=5,G264,0)</f>
        <v>0</v>
      </c>
      <c r="CA264" s="158">
        <v>1</v>
      </c>
      <c r="CB264" s="158">
        <v>7</v>
      </c>
      <c r="CZ264" s="127">
        <v>1.4E-3</v>
      </c>
    </row>
    <row r="265" spans="1:104" x14ac:dyDescent="0.2">
      <c r="A265" s="159"/>
      <c r="B265" s="161"/>
      <c r="C265" s="211" t="s">
        <v>422</v>
      </c>
      <c r="D265" s="212"/>
      <c r="E265" s="162">
        <v>11</v>
      </c>
      <c r="F265" s="163"/>
      <c r="G265" s="164"/>
      <c r="M265" s="160" t="s">
        <v>422</v>
      </c>
      <c r="O265" s="151"/>
    </row>
    <row r="266" spans="1:104" x14ac:dyDescent="0.2">
      <c r="A266" s="152">
        <v>115</v>
      </c>
      <c r="B266" s="153" t="s">
        <v>423</v>
      </c>
      <c r="C266" s="154" t="s">
        <v>424</v>
      </c>
      <c r="D266" s="155" t="s">
        <v>307</v>
      </c>
      <c r="E266" s="156">
        <v>1</v>
      </c>
      <c r="F266" s="186">
        <v>0</v>
      </c>
      <c r="G266" s="157">
        <f t="shared" ref="G266:G277" si="30">E266*F266</f>
        <v>0</v>
      </c>
      <c r="O266" s="151">
        <v>2</v>
      </c>
      <c r="AA266" s="127">
        <v>1</v>
      </c>
      <c r="AB266" s="127">
        <v>7</v>
      </c>
      <c r="AC266" s="127">
        <v>7</v>
      </c>
      <c r="AZ266" s="127">
        <v>2</v>
      </c>
      <c r="BA266" s="127">
        <f t="shared" ref="BA266:BA277" si="31">IF(AZ266=1,G266,0)</f>
        <v>0</v>
      </c>
      <c r="BB266" s="127">
        <f t="shared" ref="BB266:BB277" si="32">IF(AZ266=2,G266,0)</f>
        <v>0</v>
      </c>
      <c r="BC266" s="127">
        <f t="shared" ref="BC266:BC277" si="33">IF(AZ266=3,G266,0)</f>
        <v>0</v>
      </c>
      <c r="BD266" s="127">
        <f t="shared" ref="BD266:BD277" si="34">IF(AZ266=4,G266,0)</f>
        <v>0</v>
      </c>
      <c r="BE266" s="127">
        <f t="shared" ref="BE266:BE277" si="35">IF(AZ266=5,G266,0)</f>
        <v>0</v>
      </c>
      <c r="CA266" s="158">
        <v>1</v>
      </c>
      <c r="CB266" s="158">
        <v>7</v>
      </c>
      <c r="CZ266" s="127">
        <v>0</v>
      </c>
    </row>
    <row r="267" spans="1:104" x14ac:dyDescent="0.2">
      <c r="A267" s="152">
        <v>116</v>
      </c>
      <c r="B267" s="153" t="s">
        <v>425</v>
      </c>
      <c r="C267" s="154" t="s">
        <v>426</v>
      </c>
      <c r="D267" s="155" t="s">
        <v>307</v>
      </c>
      <c r="E267" s="156">
        <v>1</v>
      </c>
      <c r="F267" s="186">
        <v>0</v>
      </c>
      <c r="G267" s="157">
        <f t="shared" si="30"/>
        <v>0</v>
      </c>
      <c r="O267" s="151">
        <v>2</v>
      </c>
      <c r="AA267" s="127">
        <v>1</v>
      </c>
      <c r="AB267" s="127">
        <v>7</v>
      </c>
      <c r="AC267" s="127">
        <v>7</v>
      </c>
      <c r="AZ267" s="127">
        <v>2</v>
      </c>
      <c r="BA267" s="127">
        <f t="shared" si="31"/>
        <v>0</v>
      </c>
      <c r="BB267" s="127">
        <f t="shared" si="32"/>
        <v>0</v>
      </c>
      <c r="BC267" s="127">
        <f t="shared" si="33"/>
        <v>0</v>
      </c>
      <c r="BD267" s="127">
        <f t="shared" si="34"/>
        <v>0</v>
      </c>
      <c r="BE267" s="127">
        <f t="shared" si="35"/>
        <v>0</v>
      </c>
      <c r="CA267" s="158">
        <v>1</v>
      </c>
      <c r="CB267" s="158">
        <v>7</v>
      </c>
      <c r="CZ267" s="127">
        <v>0</v>
      </c>
    </row>
    <row r="268" spans="1:104" x14ac:dyDescent="0.2">
      <c r="A268" s="152">
        <v>117</v>
      </c>
      <c r="B268" s="153" t="s">
        <v>427</v>
      </c>
      <c r="C268" s="154" t="s">
        <v>428</v>
      </c>
      <c r="D268" s="155" t="s">
        <v>307</v>
      </c>
      <c r="E268" s="156">
        <v>1</v>
      </c>
      <c r="F268" s="186">
        <v>0</v>
      </c>
      <c r="G268" s="157">
        <f t="shared" si="30"/>
        <v>0</v>
      </c>
      <c r="O268" s="151">
        <v>2</v>
      </c>
      <c r="AA268" s="127">
        <v>1</v>
      </c>
      <c r="AB268" s="127">
        <v>7</v>
      </c>
      <c r="AC268" s="127">
        <v>7</v>
      </c>
      <c r="AZ268" s="127">
        <v>2</v>
      </c>
      <c r="BA268" s="127">
        <f t="shared" si="31"/>
        <v>0</v>
      </c>
      <c r="BB268" s="127">
        <f t="shared" si="32"/>
        <v>0</v>
      </c>
      <c r="BC268" s="127">
        <f t="shared" si="33"/>
        <v>0</v>
      </c>
      <c r="BD268" s="127">
        <f t="shared" si="34"/>
        <v>0</v>
      </c>
      <c r="BE268" s="127">
        <f t="shared" si="35"/>
        <v>0</v>
      </c>
      <c r="CA268" s="158">
        <v>1</v>
      </c>
      <c r="CB268" s="158">
        <v>7</v>
      </c>
      <c r="CZ268" s="127">
        <v>0</v>
      </c>
    </row>
    <row r="269" spans="1:104" x14ac:dyDescent="0.2">
      <c r="A269" s="152">
        <v>118</v>
      </c>
      <c r="B269" s="153" t="s">
        <v>429</v>
      </c>
      <c r="C269" s="154" t="s">
        <v>430</v>
      </c>
      <c r="D269" s="155" t="s">
        <v>307</v>
      </c>
      <c r="E269" s="156">
        <v>2</v>
      </c>
      <c r="F269" s="186">
        <v>0</v>
      </c>
      <c r="G269" s="157">
        <f t="shared" si="30"/>
        <v>0</v>
      </c>
      <c r="O269" s="151">
        <v>2</v>
      </c>
      <c r="AA269" s="127">
        <v>1</v>
      </c>
      <c r="AB269" s="127">
        <v>7</v>
      </c>
      <c r="AC269" s="127">
        <v>7</v>
      </c>
      <c r="AZ269" s="127">
        <v>2</v>
      </c>
      <c r="BA269" s="127">
        <f t="shared" si="31"/>
        <v>0</v>
      </c>
      <c r="BB269" s="127">
        <f t="shared" si="32"/>
        <v>0</v>
      </c>
      <c r="BC269" s="127">
        <f t="shared" si="33"/>
        <v>0</v>
      </c>
      <c r="BD269" s="127">
        <f t="shared" si="34"/>
        <v>0</v>
      </c>
      <c r="BE269" s="127">
        <f t="shared" si="35"/>
        <v>0</v>
      </c>
      <c r="CA269" s="158">
        <v>1</v>
      </c>
      <c r="CB269" s="158">
        <v>7</v>
      </c>
      <c r="CZ269" s="127">
        <v>0</v>
      </c>
    </row>
    <row r="270" spans="1:104" x14ac:dyDescent="0.2">
      <c r="A270" s="152">
        <v>119</v>
      </c>
      <c r="B270" s="153" t="s">
        <v>431</v>
      </c>
      <c r="C270" s="154" t="s">
        <v>432</v>
      </c>
      <c r="D270" s="155" t="s">
        <v>307</v>
      </c>
      <c r="E270" s="156">
        <v>1</v>
      </c>
      <c r="F270" s="186">
        <v>0</v>
      </c>
      <c r="G270" s="157">
        <f t="shared" si="30"/>
        <v>0</v>
      </c>
      <c r="O270" s="151">
        <v>2</v>
      </c>
      <c r="AA270" s="127">
        <v>1</v>
      </c>
      <c r="AB270" s="127">
        <v>7</v>
      </c>
      <c r="AC270" s="127">
        <v>7</v>
      </c>
      <c r="AZ270" s="127">
        <v>2</v>
      </c>
      <c r="BA270" s="127">
        <f t="shared" si="31"/>
        <v>0</v>
      </c>
      <c r="BB270" s="127">
        <f t="shared" si="32"/>
        <v>0</v>
      </c>
      <c r="BC270" s="127">
        <f t="shared" si="33"/>
        <v>0</v>
      </c>
      <c r="BD270" s="127">
        <f t="shared" si="34"/>
        <v>0</v>
      </c>
      <c r="BE270" s="127">
        <f t="shared" si="35"/>
        <v>0</v>
      </c>
      <c r="CA270" s="158">
        <v>1</v>
      </c>
      <c r="CB270" s="158">
        <v>7</v>
      </c>
      <c r="CZ270" s="127">
        <v>0</v>
      </c>
    </row>
    <row r="271" spans="1:104" x14ac:dyDescent="0.2">
      <c r="A271" s="152">
        <v>120</v>
      </c>
      <c r="B271" s="153" t="s">
        <v>433</v>
      </c>
      <c r="C271" s="154" t="s">
        <v>434</v>
      </c>
      <c r="D271" s="155" t="s">
        <v>182</v>
      </c>
      <c r="E271" s="156">
        <v>2</v>
      </c>
      <c r="F271" s="186">
        <v>0</v>
      </c>
      <c r="G271" s="157">
        <f t="shared" si="30"/>
        <v>0</v>
      </c>
      <c r="O271" s="151">
        <v>2</v>
      </c>
      <c r="AA271" s="127">
        <v>1</v>
      </c>
      <c r="AB271" s="127">
        <v>7</v>
      </c>
      <c r="AC271" s="127">
        <v>7</v>
      </c>
      <c r="AZ271" s="127">
        <v>2</v>
      </c>
      <c r="BA271" s="127">
        <f t="shared" si="31"/>
        <v>0</v>
      </c>
      <c r="BB271" s="127">
        <f t="shared" si="32"/>
        <v>0</v>
      </c>
      <c r="BC271" s="127">
        <f t="shared" si="33"/>
        <v>0</v>
      </c>
      <c r="BD271" s="127">
        <f t="shared" si="34"/>
        <v>0</v>
      </c>
      <c r="BE271" s="127">
        <f t="shared" si="35"/>
        <v>0</v>
      </c>
      <c r="CA271" s="158">
        <v>1</v>
      </c>
      <c r="CB271" s="158">
        <v>7</v>
      </c>
      <c r="CZ271" s="127">
        <v>2.2699999999999999E-3</v>
      </c>
    </row>
    <row r="272" spans="1:104" x14ac:dyDescent="0.2">
      <c r="A272" s="152">
        <v>121</v>
      </c>
      <c r="B272" s="153" t="s">
        <v>435</v>
      </c>
      <c r="C272" s="154" t="s">
        <v>436</v>
      </c>
      <c r="D272" s="155" t="s">
        <v>307</v>
      </c>
      <c r="E272" s="156">
        <v>2</v>
      </c>
      <c r="F272" s="186">
        <v>0</v>
      </c>
      <c r="G272" s="157">
        <f t="shared" si="30"/>
        <v>0</v>
      </c>
      <c r="O272" s="151">
        <v>2</v>
      </c>
      <c r="AA272" s="127">
        <v>1</v>
      </c>
      <c r="AB272" s="127">
        <v>7</v>
      </c>
      <c r="AC272" s="127">
        <v>7</v>
      </c>
      <c r="AZ272" s="127">
        <v>2</v>
      </c>
      <c r="BA272" s="127">
        <f t="shared" si="31"/>
        <v>0</v>
      </c>
      <c r="BB272" s="127">
        <f t="shared" si="32"/>
        <v>0</v>
      </c>
      <c r="BC272" s="127">
        <f t="shared" si="33"/>
        <v>0</v>
      </c>
      <c r="BD272" s="127">
        <f t="shared" si="34"/>
        <v>0</v>
      </c>
      <c r="BE272" s="127">
        <f t="shared" si="35"/>
        <v>0</v>
      </c>
      <c r="CA272" s="158">
        <v>1</v>
      </c>
      <c r="CB272" s="158">
        <v>7</v>
      </c>
      <c r="CZ272" s="127">
        <v>0</v>
      </c>
    </row>
    <row r="273" spans="1:104" x14ac:dyDescent="0.2">
      <c r="A273" s="152">
        <v>122</v>
      </c>
      <c r="B273" s="153" t="s">
        <v>437</v>
      </c>
      <c r="C273" s="154" t="s">
        <v>438</v>
      </c>
      <c r="D273" s="155" t="s">
        <v>307</v>
      </c>
      <c r="E273" s="156">
        <v>1</v>
      </c>
      <c r="F273" s="186">
        <v>0</v>
      </c>
      <c r="G273" s="157">
        <f t="shared" si="30"/>
        <v>0</v>
      </c>
      <c r="O273" s="151">
        <v>2</v>
      </c>
      <c r="AA273" s="127">
        <v>1</v>
      </c>
      <c r="AB273" s="127">
        <v>7</v>
      </c>
      <c r="AC273" s="127">
        <v>7</v>
      </c>
      <c r="AZ273" s="127">
        <v>2</v>
      </c>
      <c r="BA273" s="127">
        <f t="shared" si="31"/>
        <v>0</v>
      </c>
      <c r="BB273" s="127">
        <f t="shared" si="32"/>
        <v>0</v>
      </c>
      <c r="BC273" s="127">
        <f t="shared" si="33"/>
        <v>0</v>
      </c>
      <c r="BD273" s="127">
        <f t="shared" si="34"/>
        <v>0</v>
      </c>
      <c r="BE273" s="127">
        <f t="shared" si="35"/>
        <v>0</v>
      </c>
      <c r="CA273" s="158">
        <v>1</v>
      </c>
      <c r="CB273" s="158">
        <v>7</v>
      </c>
      <c r="CZ273" s="127">
        <v>0</v>
      </c>
    </row>
    <row r="274" spans="1:104" x14ac:dyDescent="0.2">
      <c r="A274" s="152">
        <v>123</v>
      </c>
      <c r="B274" s="153" t="s">
        <v>439</v>
      </c>
      <c r="C274" s="154" t="s">
        <v>440</v>
      </c>
      <c r="D274" s="155" t="s">
        <v>307</v>
      </c>
      <c r="E274" s="156">
        <v>22</v>
      </c>
      <c r="F274" s="186">
        <v>0</v>
      </c>
      <c r="G274" s="157">
        <f t="shared" si="30"/>
        <v>0</v>
      </c>
      <c r="O274" s="151">
        <v>2</v>
      </c>
      <c r="AA274" s="127">
        <v>1</v>
      </c>
      <c r="AB274" s="127">
        <v>7</v>
      </c>
      <c r="AC274" s="127">
        <v>7</v>
      </c>
      <c r="AZ274" s="127">
        <v>2</v>
      </c>
      <c r="BA274" s="127">
        <f t="shared" si="31"/>
        <v>0</v>
      </c>
      <c r="BB274" s="127">
        <f t="shared" si="32"/>
        <v>0</v>
      </c>
      <c r="BC274" s="127">
        <f t="shared" si="33"/>
        <v>0</v>
      </c>
      <c r="BD274" s="127">
        <f t="shared" si="34"/>
        <v>0</v>
      </c>
      <c r="BE274" s="127">
        <f t="shared" si="35"/>
        <v>0</v>
      </c>
      <c r="CA274" s="158">
        <v>1</v>
      </c>
      <c r="CB274" s="158">
        <v>7</v>
      </c>
      <c r="CZ274" s="127">
        <v>1.0659999999999999E-2</v>
      </c>
    </row>
    <row r="275" spans="1:104" x14ac:dyDescent="0.2">
      <c r="A275" s="152">
        <v>124</v>
      </c>
      <c r="B275" s="153" t="s">
        <v>441</v>
      </c>
      <c r="C275" s="154" t="s">
        <v>442</v>
      </c>
      <c r="D275" s="155" t="s">
        <v>307</v>
      </c>
      <c r="E275" s="156">
        <v>3</v>
      </c>
      <c r="F275" s="186">
        <v>0</v>
      </c>
      <c r="G275" s="157">
        <f t="shared" si="30"/>
        <v>0</v>
      </c>
      <c r="O275" s="151">
        <v>2</v>
      </c>
      <c r="AA275" s="127">
        <v>1</v>
      </c>
      <c r="AB275" s="127">
        <v>7</v>
      </c>
      <c r="AC275" s="127">
        <v>7</v>
      </c>
      <c r="AZ275" s="127">
        <v>2</v>
      </c>
      <c r="BA275" s="127">
        <f t="shared" si="31"/>
        <v>0</v>
      </c>
      <c r="BB275" s="127">
        <f t="shared" si="32"/>
        <v>0</v>
      </c>
      <c r="BC275" s="127">
        <f t="shared" si="33"/>
        <v>0</v>
      </c>
      <c r="BD275" s="127">
        <f t="shared" si="34"/>
        <v>0</v>
      </c>
      <c r="BE275" s="127">
        <f t="shared" si="35"/>
        <v>0</v>
      </c>
      <c r="CA275" s="158">
        <v>1</v>
      </c>
      <c r="CB275" s="158">
        <v>7</v>
      </c>
      <c r="CZ275" s="127">
        <v>4.5260000000000002E-2</v>
      </c>
    </row>
    <row r="276" spans="1:104" x14ac:dyDescent="0.2">
      <c r="A276" s="152">
        <v>125</v>
      </c>
      <c r="B276" s="153" t="s">
        <v>443</v>
      </c>
      <c r="C276" s="154" t="s">
        <v>444</v>
      </c>
      <c r="D276" s="155" t="s">
        <v>307</v>
      </c>
      <c r="E276" s="156">
        <v>1</v>
      </c>
      <c r="F276" s="186">
        <v>0</v>
      </c>
      <c r="G276" s="157">
        <f t="shared" si="30"/>
        <v>0</v>
      </c>
      <c r="O276" s="151">
        <v>2</v>
      </c>
      <c r="AA276" s="127">
        <v>1</v>
      </c>
      <c r="AB276" s="127">
        <v>7</v>
      </c>
      <c r="AC276" s="127">
        <v>7</v>
      </c>
      <c r="AZ276" s="127">
        <v>2</v>
      </c>
      <c r="BA276" s="127">
        <f t="shared" si="31"/>
        <v>0</v>
      </c>
      <c r="BB276" s="127">
        <f t="shared" si="32"/>
        <v>0</v>
      </c>
      <c r="BC276" s="127">
        <f t="shared" si="33"/>
        <v>0</v>
      </c>
      <c r="BD276" s="127">
        <f t="shared" si="34"/>
        <v>0</v>
      </c>
      <c r="BE276" s="127">
        <f t="shared" si="35"/>
        <v>0</v>
      </c>
      <c r="CA276" s="158">
        <v>1</v>
      </c>
      <c r="CB276" s="158">
        <v>7</v>
      </c>
      <c r="CZ276" s="127">
        <v>6.7250000000000004E-2</v>
      </c>
    </row>
    <row r="277" spans="1:104" x14ac:dyDescent="0.2">
      <c r="A277" s="152">
        <v>126</v>
      </c>
      <c r="B277" s="153" t="s">
        <v>445</v>
      </c>
      <c r="C277" s="154" t="s">
        <v>446</v>
      </c>
      <c r="D277" s="155" t="s">
        <v>307</v>
      </c>
      <c r="E277" s="156">
        <v>92</v>
      </c>
      <c r="F277" s="186">
        <v>0</v>
      </c>
      <c r="G277" s="157">
        <f t="shared" si="30"/>
        <v>0</v>
      </c>
      <c r="O277" s="151">
        <v>2</v>
      </c>
      <c r="AA277" s="127">
        <v>1</v>
      </c>
      <c r="AB277" s="127">
        <v>7</v>
      </c>
      <c r="AC277" s="127">
        <v>7</v>
      </c>
      <c r="AZ277" s="127">
        <v>2</v>
      </c>
      <c r="BA277" s="127">
        <f t="shared" si="31"/>
        <v>0</v>
      </c>
      <c r="BB277" s="127">
        <f t="shared" si="32"/>
        <v>0</v>
      </c>
      <c r="BC277" s="127">
        <f t="shared" si="33"/>
        <v>0</v>
      </c>
      <c r="BD277" s="127">
        <f t="shared" si="34"/>
        <v>0</v>
      </c>
      <c r="BE277" s="127">
        <f t="shared" si="35"/>
        <v>0</v>
      </c>
      <c r="CA277" s="158">
        <v>1</v>
      </c>
      <c r="CB277" s="158">
        <v>7</v>
      </c>
      <c r="CZ277" s="127">
        <v>2.4000000000000001E-4</v>
      </c>
    </row>
    <row r="278" spans="1:104" x14ac:dyDescent="0.2">
      <c r="A278" s="159"/>
      <c r="B278" s="161"/>
      <c r="C278" s="211" t="s">
        <v>447</v>
      </c>
      <c r="D278" s="212"/>
      <c r="E278" s="162">
        <v>2</v>
      </c>
      <c r="F278" s="163"/>
      <c r="G278" s="164"/>
      <c r="M278" s="160" t="s">
        <v>447</v>
      </c>
      <c r="O278" s="151"/>
    </row>
    <row r="279" spans="1:104" x14ac:dyDescent="0.2">
      <c r="A279" s="159"/>
      <c r="B279" s="161"/>
      <c r="C279" s="211" t="s">
        <v>448</v>
      </c>
      <c r="D279" s="212"/>
      <c r="E279" s="162">
        <v>68</v>
      </c>
      <c r="F279" s="163"/>
      <c r="G279" s="164"/>
      <c r="M279" s="160" t="s">
        <v>448</v>
      </c>
      <c r="O279" s="151"/>
    </row>
    <row r="280" spans="1:104" x14ac:dyDescent="0.2">
      <c r="A280" s="159"/>
      <c r="B280" s="161"/>
      <c r="C280" s="211" t="s">
        <v>449</v>
      </c>
      <c r="D280" s="212"/>
      <c r="E280" s="162">
        <v>10</v>
      </c>
      <c r="F280" s="163"/>
      <c r="G280" s="164"/>
      <c r="M280" s="160" t="s">
        <v>449</v>
      </c>
      <c r="O280" s="151"/>
    </row>
    <row r="281" spans="1:104" x14ac:dyDescent="0.2">
      <c r="A281" s="159"/>
      <c r="B281" s="161"/>
      <c r="C281" s="211" t="s">
        <v>450</v>
      </c>
      <c r="D281" s="212"/>
      <c r="E281" s="162">
        <v>10</v>
      </c>
      <c r="F281" s="163"/>
      <c r="G281" s="164"/>
      <c r="M281" s="160" t="s">
        <v>450</v>
      </c>
      <c r="O281" s="151"/>
    </row>
    <row r="282" spans="1:104" x14ac:dyDescent="0.2">
      <c r="A282" s="159"/>
      <c r="B282" s="161"/>
      <c r="C282" s="211" t="s">
        <v>232</v>
      </c>
      <c r="D282" s="212"/>
      <c r="E282" s="162">
        <v>2</v>
      </c>
      <c r="F282" s="163"/>
      <c r="G282" s="164"/>
      <c r="M282" s="160" t="s">
        <v>232</v>
      </c>
      <c r="O282" s="151"/>
    </row>
    <row r="283" spans="1:104" x14ac:dyDescent="0.2">
      <c r="A283" s="152">
        <v>127</v>
      </c>
      <c r="B283" s="153" t="s">
        <v>451</v>
      </c>
      <c r="C283" s="154" t="s">
        <v>452</v>
      </c>
      <c r="D283" s="155" t="s">
        <v>307</v>
      </c>
      <c r="E283" s="156">
        <v>92</v>
      </c>
      <c r="F283" s="186">
        <v>0</v>
      </c>
      <c r="G283" s="157">
        <f>E283*F283</f>
        <v>0</v>
      </c>
      <c r="O283" s="151">
        <v>2</v>
      </c>
      <c r="AA283" s="127">
        <v>1</v>
      </c>
      <c r="AB283" s="127">
        <v>7</v>
      </c>
      <c r="AC283" s="127">
        <v>7</v>
      </c>
      <c r="AZ283" s="127">
        <v>2</v>
      </c>
      <c r="BA283" s="127">
        <f>IF(AZ283=1,G283,0)</f>
        <v>0</v>
      </c>
      <c r="BB283" s="127">
        <f>IF(AZ283=2,G283,0)</f>
        <v>0</v>
      </c>
      <c r="BC283" s="127">
        <f>IF(AZ283=3,G283,0)</f>
        <v>0</v>
      </c>
      <c r="BD283" s="127">
        <f>IF(AZ283=4,G283,0)</f>
        <v>0</v>
      </c>
      <c r="BE283" s="127">
        <f>IF(AZ283=5,G283,0)</f>
        <v>0</v>
      </c>
      <c r="CA283" s="158">
        <v>1</v>
      </c>
      <c r="CB283" s="158">
        <v>7</v>
      </c>
      <c r="CZ283" s="127">
        <v>8.0000000000000007E-5</v>
      </c>
    </row>
    <row r="284" spans="1:104" x14ac:dyDescent="0.2">
      <c r="A284" s="152">
        <v>128</v>
      </c>
      <c r="B284" s="153" t="s">
        <v>453</v>
      </c>
      <c r="C284" s="154" t="s">
        <v>454</v>
      </c>
      <c r="D284" s="155" t="s">
        <v>307</v>
      </c>
      <c r="E284" s="156">
        <v>37</v>
      </c>
      <c r="F284" s="186">
        <v>0</v>
      </c>
      <c r="G284" s="157">
        <f>E284*F284</f>
        <v>0</v>
      </c>
      <c r="O284" s="151">
        <v>2</v>
      </c>
      <c r="AA284" s="127">
        <v>1</v>
      </c>
      <c r="AB284" s="127">
        <v>7</v>
      </c>
      <c r="AC284" s="127">
        <v>7</v>
      </c>
      <c r="AZ284" s="127">
        <v>2</v>
      </c>
      <c r="BA284" s="127">
        <f>IF(AZ284=1,G284,0)</f>
        <v>0</v>
      </c>
      <c r="BB284" s="127">
        <f>IF(AZ284=2,G284,0)</f>
        <v>0</v>
      </c>
      <c r="BC284" s="127">
        <f>IF(AZ284=3,G284,0)</f>
        <v>0</v>
      </c>
      <c r="BD284" s="127">
        <f>IF(AZ284=4,G284,0)</f>
        <v>0</v>
      </c>
      <c r="BE284" s="127">
        <f>IF(AZ284=5,G284,0)</f>
        <v>0</v>
      </c>
      <c r="CA284" s="158">
        <v>1</v>
      </c>
      <c r="CB284" s="158">
        <v>7</v>
      </c>
      <c r="CZ284" s="127">
        <v>0</v>
      </c>
    </row>
    <row r="285" spans="1:104" x14ac:dyDescent="0.2">
      <c r="A285" s="159"/>
      <c r="B285" s="161"/>
      <c r="C285" s="211" t="s">
        <v>455</v>
      </c>
      <c r="D285" s="212"/>
      <c r="E285" s="162">
        <v>33</v>
      </c>
      <c r="F285" s="163"/>
      <c r="G285" s="164"/>
      <c r="M285" s="160" t="s">
        <v>455</v>
      </c>
      <c r="O285" s="151"/>
    </row>
    <row r="286" spans="1:104" x14ac:dyDescent="0.2">
      <c r="A286" s="159"/>
      <c r="B286" s="161"/>
      <c r="C286" s="211" t="s">
        <v>456</v>
      </c>
      <c r="D286" s="212"/>
      <c r="E286" s="162">
        <v>1</v>
      </c>
      <c r="F286" s="163"/>
      <c r="G286" s="164"/>
      <c r="M286" s="160" t="s">
        <v>456</v>
      </c>
      <c r="O286" s="151"/>
    </row>
    <row r="287" spans="1:104" x14ac:dyDescent="0.2">
      <c r="A287" s="159"/>
      <c r="B287" s="161"/>
      <c r="C287" s="211" t="s">
        <v>356</v>
      </c>
      <c r="D287" s="212"/>
      <c r="E287" s="162">
        <v>2</v>
      </c>
      <c r="F287" s="163"/>
      <c r="G287" s="164"/>
      <c r="M287" s="160" t="s">
        <v>356</v>
      </c>
      <c r="O287" s="151"/>
    </row>
    <row r="288" spans="1:104" x14ac:dyDescent="0.2">
      <c r="A288" s="159"/>
      <c r="B288" s="161"/>
      <c r="C288" s="211" t="s">
        <v>457</v>
      </c>
      <c r="D288" s="212"/>
      <c r="E288" s="162">
        <v>1</v>
      </c>
      <c r="F288" s="163"/>
      <c r="G288" s="164"/>
      <c r="M288" s="160" t="s">
        <v>457</v>
      </c>
      <c r="O288" s="151"/>
    </row>
    <row r="289" spans="1:104" x14ac:dyDescent="0.2">
      <c r="A289" s="152">
        <v>129</v>
      </c>
      <c r="B289" s="153" t="s">
        <v>458</v>
      </c>
      <c r="C289" s="154" t="s">
        <v>459</v>
      </c>
      <c r="D289" s="155" t="s">
        <v>182</v>
      </c>
      <c r="E289" s="156">
        <v>8</v>
      </c>
      <c r="F289" s="186">
        <v>0</v>
      </c>
      <c r="G289" s="157">
        <f>E289*F289</f>
        <v>0</v>
      </c>
      <c r="O289" s="151">
        <v>2</v>
      </c>
      <c r="AA289" s="127">
        <v>1</v>
      </c>
      <c r="AB289" s="127">
        <v>7</v>
      </c>
      <c r="AC289" s="127">
        <v>7</v>
      </c>
      <c r="AZ289" s="127">
        <v>2</v>
      </c>
      <c r="BA289" s="127">
        <f>IF(AZ289=1,G289,0)</f>
        <v>0</v>
      </c>
      <c r="BB289" s="127">
        <f>IF(AZ289=2,G289,0)</f>
        <v>0</v>
      </c>
      <c r="BC289" s="127">
        <f>IF(AZ289=3,G289,0)</f>
        <v>0</v>
      </c>
      <c r="BD289" s="127">
        <f>IF(AZ289=4,G289,0)</f>
        <v>0</v>
      </c>
      <c r="BE289" s="127">
        <f>IF(AZ289=5,G289,0)</f>
        <v>0</v>
      </c>
      <c r="CA289" s="158">
        <v>1</v>
      </c>
      <c r="CB289" s="158">
        <v>7</v>
      </c>
      <c r="CZ289" s="127">
        <v>2.4000000000000001E-4</v>
      </c>
    </row>
    <row r="290" spans="1:104" x14ac:dyDescent="0.2">
      <c r="A290" s="152">
        <v>130</v>
      </c>
      <c r="B290" s="153" t="s">
        <v>460</v>
      </c>
      <c r="C290" s="154" t="s">
        <v>461</v>
      </c>
      <c r="D290" s="155" t="s">
        <v>182</v>
      </c>
      <c r="E290" s="156">
        <v>45</v>
      </c>
      <c r="F290" s="186">
        <v>0</v>
      </c>
      <c r="G290" s="157">
        <f>E290*F290</f>
        <v>0</v>
      </c>
      <c r="O290" s="151">
        <v>2</v>
      </c>
      <c r="AA290" s="127">
        <v>1</v>
      </c>
      <c r="AB290" s="127">
        <v>7</v>
      </c>
      <c r="AC290" s="127">
        <v>7</v>
      </c>
      <c r="AZ290" s="127">
        <v>2</v>
      </c>
      <c r="BA290" s="127">
        <f>IF(AZ290=1,G290,0)</f>
        <v>0</v>
      </c>
      <c r="BB290" s="127">
        <f>IF(AZ290=2,G290,0)</f>
        <v>0</v>
      </c>
      <c r="BC290" s="127">
        <f>IF(AZ290=3,G290,0)</f>
        <v>0</v>
      </c>
      <c r="BD290" s="127">
        <f>IF(AZ290=4,G290,0)</f>
        <v>0</v>
      </c>
      <c r="BE290" s="127">
        <f>IF(AZ290=5,G290,0)</f>
        <v>0</v>
      </c>
      <c r="CA290" s="158">
        <v>1</v>
      </c>
      <c r="CB290" s="158">
        <v>7</v>
      </c>
      <c r="CZ290" s="127">
        <v>4.0000000000000003E-5</v>
      </c>
    </row>
    <row r="291" spans="1:104" x14ac:dyDescent="0.2">
      <c r="A291" s="159"/>
      <c r="B291" s="161"/>
      <c r="C291" s="211" t="s">
        <v>223</v>
      </c>
      <c r="D291" s="212"/>
      <c r="E291" s="162">
        <v>1</v>
      </c>
      <c r="F291" s="163"/>
      <c r="G291" s="164"/>
      <c r="M291" s="160" t="s">
        <v>223</v>
      </c>
      <c r="O291" s="151"/>
    </row>
    <row r="292" spans="1:104" x14ac:dyDescent="0.2">
      <c r="A292" s="159"/>
      <c r="B292" s="161"/>
      <c r="C292" s="211" t="s">
        <v>462</v>
      </c>
      <c r="D292" s="212"/>
      <c r="E292" s="162">
        <v>34</v>
      </c>
      <c r="F292" s="163"/>
      <c r="G292" s="164"/>
      <c r="M292" s="160" t="s">
        <v>462</v>
      </c>
      <c r="O292" s="151"/>
    </row>
    <row r="293" spans="1:104" x14ac:dyDescent="0.2">
      <c r="A293" s="159"/>
      <c r="B293" s="161"/>
      <c r="C293" s="211" t="s">
        <v>301</v>
      </c>
      <c r="D293" s="212"/>
      <c r="E293" s="162">
        <v>5</v>
      </c>
      <c r="F293" s="163"/>
      <c r="G293" s="164"/>
      <c r="M293" s="160" t="s">
        <v>301</v>
      </c>
      <c r="O293" s="151"/>
    </row>
    <row r="294" spans="1:104" x14ac:dyDescent="0.2">
      <c r="A294" s="159"/>
      <c r="B294" s="161"/>
      <c r="C294" s="211" t="s">
        <v>226</v>
      </c>
      <c r="D294" s="212"/>
      <c r="E294" s="162">
        <v>5</v>
      </c>
      <c r="F294" s="163"/>
      <c r="G294" s="164"/>
      <c r="M294" s="160" t="s">
        <v>226</v>
      </c>
      <c r="O294" s="151"/>
    </row>
    <row r="295" spans="1:104" x14ac:dyDescent="0.2">
      <c r="A295" s="152">
        <v>131</v>
      </c>
      <c r="B295" s="153" t="s">
        <v>463</v>
      </c>
      <c r="C295" s="154" t="s">
        <v>464</v>
      </c>
      <c r="D295" s="155" t="s">
        <v>182</v>
      </c>
      <c r="E295" s="156">
        <v>2</v>
      </c>
      <c r="F295" s="186">
        <v>0</v>
      </c>
      <c r="G295" s="157">
        <f>E295*F295</f>
        <v>0</v>
      </c>
      <c r="O295" s="151">
        <v>2</v>
      </c>
      <c r="AA295" s="127">
        <v>1</v>
      </c>
      <c r="AB295" s="127">
        <v>7</v>
      </c>
      <c r="AC295" s="127">
        <v>7</v>
      </c>
      <c r="AZ295" s="127">
        <v>2</v>
      </c>
      <c r="BA295" s="127">
        <f>IF(AZ295=1,G295,0)</f>
        <v>0</v>
      </c>
      <c r="BB295" s="127">
        <f>IF(AZ295=2,G295,0)</f>
        <v>0</v>
      </c>
      <c r="BC295" s="127">
        <f>IF(AZ295=3,G295,0)</f>
        <v>0</v>
      </c>
      <c r="BD295" s="127">
        <f>IF(AZ295=4,G295,0)</f>
        <v>0</v>
      </c>
      <c r="BE295" s="127">
        <f>IF(AZ295=5,G295,0)</f>
        <v>0</v>
      </c>
      <c r="CA295" s="158">
        <v>1</v>
      </c>
      <c r="CB295" s="158">
        <v>7</v>
      </c>
      <c r="CZ295" s="127">
        <v>0</v>
      </c>
    </row>
    <row r="296" spans="1:104" x14ac:dyDescent="0.2">
      <c r="A296" s="159"/>
      <c r="B296" s="161"/>
      <c r="C296" s="211" t="s">
        <v>465</v>
      </c>
      <c r="D296" s="212"/>
      <c r="E296" s="162">
        <v>1</v>
      </c>
      <c r="F296" s="163"/>
      <c r="G296" s="164"/>
      <c r="M296" s="160" t="s">
        <v>465</v>
      </c>
      <c r="O296" s="151"/>
    </row>
    <row r="297" spans="1:104" x14ac:dyDescent="0.2">
      <c r="A297" s="159"/>
      <c r="B297" s="161"/>
      <c r="C297" s="211" t="s">
        <v>466</v>
      </c>
      <c r="D297" s="212"/>
      <c r="E297" s="162">
        <v>1</v>
      </c>
      <c r="F297" s="163"/>
      <c r="G297" s="164"/>
      <c r="M297" s="160" t="s">
        <v>466</v>
      </c>
      <c r="O297" s="151"/>
    </row>
    <row r="298" spans="1:104" x14ac:dyDescent="0.2">
      <c r="A298" s="152">
        <v>132</v>
      </c>
      <c r="B298" s="153" t="s">
        <v>467</v>
      </c>
      <c r="C298" s="154" t="s">
        <v>468</v>
      </c>
      <c r="D298" s="155" t="s">
        <v>182</v>
      </c>
      <c r="E298" s="156">
        <v>1</v>
      </c>
      <c r="F298" s="186">
        <v>0</v>
      </c>
      <c r="G298" s="157">
        <f t="shared" ref="G298:G307" si="36">E298*F298</f>
        <v>0</v>
      </c>
      <c r="O298" s="151">
        <v>2</v>
      </c>
      <c r="AA298" s="127">
        <v>1</v>
      </c>
      <c r="AB298" s="127">
        <v>0</v>
      </c>
      <c r="AC298" s="127">
        <v>0</v>
      </c>
      <c r="AZ298" s="127">
        <v>2</v>
      </c>
      <c r="BA298" s="127">
        <f t="shared" ref="BA298:BA307" si="37">IF(AZ298=1,G298,0)</f>
        <v>0</v>
      </c>
      <c r="BB298" s="127">
        <f t="shared" ref="BB298:BB307" si="38">IF(AZ298=2,G298,0)</f>
        <v>0</v>
      </c>
      <c r="BC298" s="127">
        <f t="shared" ref="BC298:BC307" si="39">IF(AZ298=3,G298,0)</f>
        <v>0</v>
      </c>
      <c r="BD298" s="127">
        <f t="shared" ref="BD298:BD307" si="40">IF(AZ298=4,G298,0)</f>
        <v>0</v>
      </c>
      <c r="BE298" s="127">
        <f t="shared" ref="BE298:BE307" si="41">IF(AZ298=5,G298,0)</f>
        <v>0</v>
      </c>
      <c r="CA298" s="158">
        <v>1</v>
      </c>
      <c r="CB298" s="158">
        <v>0</v>
      </c>
      <c r="CZ298" s="127">
        <v>0</v>
      </c>
    </row>
    <row r="299" spans="1:104" x14ac:dyDescent="0.2">
      <c r="A299" s="152">
        <v>133</v>
      </c>
      <c r="B299" s="153" t="s">
        <v>469</v>
      </c>
      <c r="C299" s="154" t="s">
        <v>470</v>
      </c>
      <c r="D299" s="155" t="s">
        <v>182</v>
      </c>
      <c r="E299" s="156">
        <v>2</v>
      </c>
      <c r="F299" s="186">
        <v>0</v>
      </c>
      <c r="G299" s="157">
        <f t="shared" si="36"/>
        <v>0</v>
      </c>
      <c r="O299" s="151">
        <v>2</v>
      </c>
      <c r="AA299" s="127">
        <v>1</v>
      </c>
      <c r="AB299" s="127">
        <v>7</v>
      </c>
      <c r="AC299" s="127">
        <v>7</v>
      </c>
      <c r="AZ299" s="127">
        <v>2</v>
      </c>
      <c r="BA299" s="127">
        <f t="shared" si="37"/>
        <v>0</v>
      </c>
      <c r="BB299" s="127">
        <f t="shared" si="38"/>
        <v>0</v>
      </c>
      <c r="BC299" s="127">
        <f t="shared" si="39"/>
        <v>0</v>
      </c>
      <c r="BD299" s="127">
        <f t="shared" si="40"/>
        <v>0</v>
      </c>
      <c r="BE299" s="127">
        <f t="shared" si="41"/>
        <v>0</v>
      </c>
      <c r="CA299" s="158">
        <v>1</v>
      </c>
      <c r="CB299" s="158">
        <v>7</v>
      </c>
      <c r="CZ299" s="127">
        <v>1.2999999999999999E-4</v>
      </c>
    </row>
    <row r="300" spans="1:104" ht="22.5" x14ac:dyDescent="0.2">
      <c r="A300" s="152">
        <v>134</v>
      </c>
      <c r="B300" s="153" t="s">
        <v>471</v>
      </c>
      <c r="C300" s="154" t="s">
        <v>472</v>
      </c>
      <c r="D300" s="155" t="s">
        <v>182</v>
      </c>
      <c r="E300" s="156">
        <v>1</v>
      </c>
      <c r="F300" s="186">
        <v>0</v>
      </c>
      <c r="G300" s="157">
        <f t="shared" si="36"/>
        <v>0</v>
      </c>
      <c r="O300" s="151">
        <v>2</v>
      </c>
      <c r="AA300" s="127">
        <v>1</v>
      </c>
      <c r="AB300" s="127">
        <v>7</v>
      </c>
      <c r="AC300" s="127">
        <v>7</v>
      </c>
      <c r="AZ300" s="127">
        <v>2</v>
      </c>
      <c r="BA300" s="127">
        <f t="shared" si="37"/>
        <v>0</v>
      </c>
      <c r="BB300" s="127">
        <f t="shared" si="38"/>
        <v>0</v>
      </c>
      <c r="BC300" s="127">
        <f t="shared" si="39"/>
        <v>0</v>
      </c>
      <c r="BD300" s="127">
        <f t="shared" si="40"/>
        <v>0</v>
      </c>
      <c r="BE300" s="127">
        <f t="shared" si="41"/>
        <v>0</v>
      </c>
      <c r="CA300" s="158">
        <v>1</v>
      </c>
      <c r="CB300" s="158">
        <v>7</v>
      </c>
      <c r="CZ300" s="127">
        <v>8.0000000000000004E-4</v>
      </c>
    </row>
    <row r="301" spans="1:104" x14ac:dyDescent="0.2">
      <c r="A301" s="152">
        <v>135</v>
      </c>
      <c r="B301" s="153" t="s">
        <v>473</v>
      </c>
      <c r="C301" s="154" t="s">
        <v>474</v>
      </c>
      <c r="D301" s="155" t="s">
        <v>307</v>
      </c>
      <c r="E301" s="156">
        <v>28</v>
      </c>
      <c r="F301" s="186">
        <v>0</v>
      </c>
      <c r="G301" s="157">
        <f t="shared" si="36"/>
        <v>0</v>
      </c>
      <c r="O301" s="151">
        <v>2</v>
      </c>
      <c r="AA301" s="127">
        <v>12</v>
      </c>
      <c r="AB301" s="127">
        <v>0</v>
      </c>
      <c r="AC301" s="127">
        <v>176</v>
      </c>
      <c r="AZ301" s="127">
        <v>2</v>
      </c>
      <c r="BA301" s="127">
        <f t="shared" si="37"/>
        <v>0</v>
      </c>
      <c r="BB301" s="127">
        <f t="shared" si="38"/>
        <v>0</v>
      </c>
      <c r="BC301" s="127">
        <f t="shared" si="39"/>
        <v>0</v>
      </c>
      <c r="BD301" s="127">
        <f t="shared" si="40"/>
        <v>0</v>
      </c>
      <c r="BE301" s="127">
        <f t="shared" si="41"/>
        <v>0</v>
      </c>
      <c r="CA301" s="158">
        <v>12</v>
      </c>
      <c r="CB301" s="158">
        <v>0</v>
      </c>
      <c r="CZ301" s="127">
        <v>1.4E-3</v>
      </c>
    </row>
    <row r="302" spans="1:104" ht="22.5" x14ac:dyDescent="0.2">
      <c r="A302" s="152">
        <v>136</v>
      </c>
      <c r="B302" s="153" t="s">
        <v>475</v>
      </c>
      <c r="C302" s="154" t="s">
        <v>476</v>
      </c>
      <c r="D302" s="155" t="s">
        <v>182</v>
      </c>
      <c r="E302" s="156">
        <v>3</v>
      </c>
      <c r="F302" s="186">
        <v>0</v>
      </c>
      <c r="G302" s="157">
        <f t="shared" si="36"/>
        <v>0</v>
      </c>
      <c r="O302" s="151">
        <v>2</v>
      </c>
      <c r="AA302" s="127">
        <v>12</v>
      </c>
      <c r="AB302" s="127">
        <v>0</v>
      </c>
      <c r="AC302" s="127">
        <v>193</v>
      </c>
      <c r="AZ302" s="127">
        <v>2</v>
      </c>
      <c r="BA302" s="127">
        <f t="shared" si="37"/>
        <v>0</v>
      </c>
      <c r="BB302" s="127">
        <f t="shared" si="38"/>
        <v>0</v>
      </c>
      <c r="BC302" s="127">
        <f t="shared" si="39"/>
        <v>0</v>
      </c>
      <c r="BD302" s="127">
        <f t="shared" si="40"/>
        <v>0</v>
      </c>
      <c r="BE302" s="127">
        <f t="shared" si="41"/>
        <v>0</v>
      </c>
      <c r="CA302" s="158">
        <v>12</v>
      </c>
      <c r="CB302" s="158">
        <v>0</v>
      </c>
      <c r="CZ302" s="127">
        <v>0</v>
      </c>
    </row>
    <row r="303" spans="1:104" x14ac:dyDescent="0.2">
      <c r="A303" s="152">
        <v>137</v>
      </c>
      <c r="B303" s="153" t="s">
        <v>477</v>
      </c>
      <c r="C303" s="154" t="s">
        <v>478</v>
      </c>
      <c r="D303" s="155" t="s">
        <v>182</v>
      </c>
      <c r="E303" s="156">
        <v>28</v>
      </c>
      <c r="F303" s="186">
        <v>0</v>
      </c>
      <c r="G303" s="157">
        <f t="shared" si="36"/>
        <v>0</v>
      </c>
      <c r="O303" s="151">
        <v>2</v>
      </c>
      <c r="AA303" s="127">
        <v>12</v>
      </c>
      <c r="AB303" s="127">
        <v>1</v>
      </c>
      <c r="AC303" s="127">
        <v>14</v>
      </c>
      <c r="AZ303" s="127">
        <v>2</v>
      </c>
      <c r="BA303" s="127">
        <f t="shared" si="37"/>
        <v>0</v>
      </c>
      <c r="BB303" s="127">
        <f t="shared" si="38"/>
        <v>0</v>
      </c>
      <c r="BC303" s="127">
        <f t="shared" si="39"/>
        <v>0</v>
      </c>
      <c r="BD303" s="127">
        <f t="shared" si="40"/>
        <v>0</v>
      </c>
      <c r="BE303" s="127">
        <f t="shared" si="41"/>
        <v>0</v>
      </c>
      <c r="CA303" s="158">
        <v>12</v>
      </c>
      <c r="CB303" s="158">
        <v>1</v>
      </c>
      <c r="CZ303" s="127">
        <v>1E-3</v>
      </c>
    </row>
    <row r="304" spans="1:104" x14ac:dyDescent="0.2">
      <c r="A304" s="152">
        <v>138</v>
      </c>
      <c r="B304" s="153" t="s">
        <v>479</v>
      </c>
      <c r="C304" s="154" t="s">
        <v>480</v>
      </c>
      <c r="D304" s="155" t="s">
        <v>182</v>
      </c>
      <c r="E304" s="156">
        <v>28</v>
      </c>
      <c r="F304" s="186">
        <v>0</v>
      </c>
      <c r="G304" s="157">
        <f t="shared" si="36"/>
        <v>0</v>
      </c>
      <c r="O304" s="151">
        <v>2</v>
      </c>
      <c r="AA304" s="127">
        <v>12</v>
      </c>
      <c r="AB304" s="127">
        <v>1</v>
      </c>
      <c r="AC304" s="127">
        <v>160</v>
      </c>
      <c r="AZ304" s="127">
        <v>2</v>
      </c>
      <c r="BA304" s="127">
        <f t="shared" si="37"/>
        <v>0</v>
      </c>
      <c r="BB304" s="127">
        <f t="shared" si="38"/>
        <v>0</v>
      </c>
      <c r="BC304" s="127">
        <f t="shared" si="39"/>
        <v>0</v>
      </c>
      <c r="BD304" s="127">
        <f t="shared" si="40"/>
        <v>0</v>
      </c>
      <c r="BE304" s="127">
        <f t="shared" si="41"/>
        <v>0</v>
      </c>
      <c r="CA304" s="158">
        <v>12</v>
      </c>
      <c r="CB304" s="158">
        <v>1</v>
      </c>
      <c r="CZ304" s="127">
        <v>1E-3</v>
      </c>
    </row>
    <row r="305" spans="1:104" x14ac:dyDescent="0.2">
      <c r="A305" s="152">
        <v>139</v>
      </c>
      <c r="B305" s="153" t="s">
        <v>481</v>
      </c>
      <c r="C305" s="154" t="s">
        <v>482</v>
      </c>
      <c r="D305" s="155" t="s">
        <v>182</v>
      </c>
      <c r="E305" s="156">
        <v>28</v>
      </c>
      <c r="F305" s="186">
        <v>0</v>
      </c>
      <c r="G305" s="157">
        <f t="shared" si="36"/>
        <v>0</v>
      </c>
      <c r="O305" s="151">
        <v>2</v>
      </c>
      <c r="AA305" s="127">
        <v>12</v>
      </c>
      <c r="AB305" s="127">
        <v>1</v>
      </c>
      <c r="AC305" s="127">
        <v>161</v>
      </c>
      <c r="AZ305" s="127">
        <v>2</v>
      </c>
      <c r="BA305" s="127">
        <f t="shared" si="37"/>
        <v>0</v>
      </c>
      <c r="BB305" s="127">
        <f t="shared" si="38"/>
        <v>0</v>
      </c>
      <c r="BC305" s="127">
        <f t="shared" si="39"/>
        <v>0</v>
      </c>
      <c r="BD305" s="127">
        <f t="shared" si="40"/>
        <v>0</v>
      </c>
      <c r="BE305" s="127">
        <f t="shared" si="41"/>
        <v>0</v>
      </c>
      <c r="CA305" s="158">
        <v>12</v>
      </c>
      <c r="CB305" s="158">
        <v>1</v>
      </c>
      <c r="CZ305" s="127">
        <v>0</v>
      </c>
    </row>
    <row r="306" spans="1:104" x14ac:dyDescent="0.2">
      <c r="A306" s="152">
        <v>140</v>
      </c>
      <c r="B306" s="153" t="s">
        <v>483</v>
      </c>
      <c r="C306" s="154" t="s">
        <v>484</v>
      </c>
      <c r="D306" s="155" t="s">
        <v>182</v>
      </c>
      <c r="E306" s="156">
        <v>6</v>
      </c>
      <c r="F306" s="186">
        <v>0</v>
      </c>
      <c r="G306" s="157">
        <f t="shared" si="36"/>
        <v>0</v>
      </c>
      <c r="O306" s="151">
        <v>2</v>
      </c>
      <c r="AA306" s="127">
        <v>12</v>
      </c>
      <c r="AB306" s="127">
        <v>1</v>
      </c>
      <c r="AC306" s="127">
        <v>159</v>
      </c>
      <c r="AZ306" s="127">
        <v>2</v>
      </c>
      <c r="BA306" s="127">
        <f t="shared" si="37"/>
        <v>0</v>
      </c>
      <c r="BB306" s="127">
        <f t="shared" si="38"/>
        <v>0</v>
      </c>
      <c r="BC306" s="127">
        <f t="shared" si="39"/>
        <v>0</v>
      </c>
      <c r="BD306" s="127">
        <f t="shared" si="40"/>
        <v>0</v>
      </c>
      <c r="BE306" s="127">
        <f t="shared" si="41"/>
        <v>0</v>
      </c>
      <c r="CA306" s="158">
        <v>12</v>
      </c>
      <c r="CB306" s="158">
        <v>1</v>
      </c>
      <c r="CZ306" s="127">
        <v>1E-3</v>
      </c>
    </row>
    <row r="307" spans="1:104" x14ac:dyDescent="0.2">
      <c r="A307" s="152">
        <v>141</v>
      </c>
      <c r="B307" s="153" t="s">
        <v>485</v>
      </c>
      <c r="C307" s="154" t="s">
        <v>486</v>
      </c>
      <c r="D307" s="155" t="s">
        <v>182</v>
      </c>
      <c r="E307" s="156">
        <v>11</v>
      </c>
      <c r="F307" s="186">
        <v>0</v>
      </c>
      <c r="G307" s="157">
        <f t="shared" si="36"/>
        <v>0</v>
      </c>
      <c r="O307" s="151">
        <v>2</v>
      </c>
      <c r="AA307" s="127">
        <v>12</v>
      </c>
      <c r="AB307" s="127">
        <v>1</v>
      </c>
      <c r="AC307" s="127">
        <v>15</v>
      </c>
      <c r="AZ307" s="127">
        <v>2</v>
      </c>
      <c r="BA307" s="127">
        <f t="shared" si="37"/>
        <v>0</v>
      </c>
      <c r="BB307" s="127">
        <f t="shared" si="38"/>
        <v>0</v>
      </c>
      <c r="BC307" s="127">
        <f t="shared" si="39"/>
        <v>0</v>
      </c>
      <c r="BD307" s="127">
        <f t="shared" si="40"/>
        <v>0</v>
      </c>
      <c r="BE307" s="127">
        <f t="shared" si="41"/>
        <v>0</v>
      </c>
      <c r="CA307" s="158">
        <v>12</v>
      </c>
      <c r="CB307" s="158">
        <v>1</v>
      </c>
      <c r="CZ307" s="127">
        <v>0</v>
      </c>
    </row>
    <row r="308" spans="1:104" x14ac:dyDescent="0.2">
      <c r="A308" s="159"/>
      <c r="B308" s="161"/>
      <c r="C308" s="211" t="s">
        <v>422</v>
      </c>
      <c r="D308" s="212"/>
      <c r="E308" s="162">
        <v>11</v>
      </c>
      <c r="F308" s="163"/>
      <c r="G308" s="164"/>
      <c r="M308" s="160" t="s">
        <v>422</v>
      </c>
      <c r="O308" s="151"/>
    </row>
    <row r="309" spans="1:104" ht="22.5" x14ac:dyDescent="0.2">
      <c r="A309" s="152">
        <v>142</v>
      </c>
      <c r="B309" s="153" t="s">
        <v>487</v>
      </c>
      <c r="C309" s="154" t="s">
        <v>488</v>
      </c>
      <c r="D309" s="155" t="s">
        <v>182</v>
      </c>
      <c r="E309" s="156">
        <v>5</v>
      </c>
      <c r="F309" s="186">
        <v>0</v>
      </c>
      <c r="G309" s="157">
        <f t="shared" ref="G309:G328" si="42">E309*F309</f>
        <v>0</v>
      </c>
      <c r="O309" s="151">
        <v>2</v>
      </c>
      <c r="AA309" s="127">
        <v>12</v>
      </c>
      <c r="AB309" s="127">
        <v>1</v>
      </c>
      <c r="AC309" s="127">
        <v>29</v>
      </c>
      <c r="AZ309" s="127">
        <v>2</v>
      </c>
      <c r="BA309" s="127">
        <f t="shared" ref="BA309:BA328" si="43">IF(AZ309=1,G309,0)</f>
        <v>0</v>
      </c>
      <c r="BB309" s="127">
        <f t="shared" ref="BB309:BB328" si="44">IF(AZ309=2,G309,0)</f>
        <v>0</v>
      </c>
      <c r="BC309" s="127">
        <f t="shared" ref="BC309:BC328" si="45">IF(AZ309=3,G309,0)</f>
        <v>0</v>
      </c>
      <c r="BD309" s="127">
        <f t="shared" ref="BD309:BD328" si="46">IF(AZ309=4,G309,0)</f>
        <v>0</v>
      </c>
      <c r="BE309" s="127">
        <f t="shared" ref="BE309:BE328" si="47">IF(AZ309=5,G309,0)</f>
        <v>0</v>
      </c>
      <c r="CA309" s="158">
        <v>12</v>
      </c>
      <c r="CB309" s="158">
        <v>1</v>
      </c>
      <c r="CZ309" s="127">
        <v>1E-3</v>
      </c>
    </row>
    <row r="310" spans="1:104" x14ac:dyDescent="0.2">
      <c r="A310" s="152">
        <v>143</v>
      </c>
      <c r="B310" s="153" t="s">
        <v>489</v>
      </c>
      <c r="C310" s="154" t="s">
        <v>490</v>
      </c>
      <c r="D310" s="155" t="s">
        <v>182</v>
      </c>
      <c r="E310" s="156">
        <v>5</v>
      </c>
      <c r="F310" s="186">
        <v>0</v>
      </c>
      <c r="G310" s="157">
        <f t="shared" si="42"/>
        <v>0</v>
      </c>
      <c r="O310" s="151">
        <v>2</v>
      </c>
      <c r="AA310" s="127">
        <v>12</v>
      </c>
      <c r="AB310" s="127">
        <v>1</v>
      </c>
      <c r="AC310" s="127">
        <v>163</v>
      </c>
      <c r="AZ310" s="127">
        <v>2</v>
      </c>
      <c r="BA310" s="127">
        <f t="shared" si="43"/>
        <v>0</v>
      </c>
      <c r="BB310" s="127">
        <f t="shared" si="44"/>
        <v>0</v>
      </c>
      <c r="BC310" s="127">
        <f t="shared" si="45"/>
        <v>0</v>
      </c>
      <c r="BD310" s="127">
        <f t="shared" si="46"/>
        <v>0</v>
      </c>
      <c r="BE310" s="127">
        <f t="shared" si="47"/>
        <v>0</v>
      </c>
      <c r="CA310" s="158">
        <v>12</v>
      </c>
      <c r="CB310" s="158">
        <v>1</v>
      </c>
      <c r="CZ310" s="127">
        <v>1E-3</v>
      </c>
    </row>
    <row r="311" spans="1:104" x14ac:dyDescent="0.2">
      <c r="A311" s="152">
        <v>144</v>
      </c>
      <c r="B311" s="153" t="s">
        <v>491</v>
      </c>
      <c r="C311" s="154" t="s">
        <v>492</v>
      </c>
      <c r="D311" s="155" t="s">
        <v>182</v>
      </c>
      <c r="E311" s="156">
        <v>34</v>
      </c>
      <c r="F311" s="186">
        <v>0</v>
      </c>
      <c r="G311" s="157">
        <f t="shared" si="42"/>
        <v>0</v>
      </c>
      <c r="O311" s="151">
        <v>2</v>
      </c>
      <c r="AA311" s="127">
        <v>12</v>
      </c>
      <c r="AB311" s="127">
        <v>1</v>
      </c>
      <c r="AC311" s="127">
        <v>26</v>
      </c>
      <c r="AZ311" s="127">
        <v>2</v>
      </c>
      <c r="BA311" s="127">
        <f t="shared" si="43"/>
        <v>0</v>
      </c>
      <c r="BB311" s="127">
        <f t="shared" si="44"/>
        <v>0</v>
      </c>
      <c r="BC311" s="127">
        <f t="shared" si="45"/>
        <v>0</v>
      </c>
      <c r="BD311" s="127">
        <f t="shared" si="46"/>
        <v>0</v>
      </c>
      <c r="BE311" s="127">
        <f t="shared" si="47"/>
        <v>0</v>
      </c>
      <c r="CA311" s="158">
        <v>12</v>
      </c>
      <c r="CB311" s="158">
        <v>1</v>
      </c>
      <c r="CZ311" s="127">
        <v>1E-3</v>
      </c>
    </row>
    <row r="312" spans="1:104" ht="22.5" x14ac:dyDescent="0.2">
      <c r="A312" s="152">
        <v>145</v>
      </c>
      <c r="B312" s="153" t="s">
        <v>493</v>
      </c>
      <c r="C312" s="154" t="s">
        <v>494</v>
      </c>
      <c r="D312" s="155" t="s">
        <v>182</v>
      </c>
      <c r="E312" s="156">
        <v>34</v>
      </c>
      <c r="F312" s="186">
        <v>0</v>
      </c>
      <c r="G312" s="157">
        <f t="shared" si="42"/>
        <v>0</v>
      </c>
      <c r="O312" s="151">
        <v>2</v>
      </c>
      <c r="AA312" s="127">
        <v>12</v>
      </c>
      <c r="AB312" s="127">
        <v>1</v>
      </c>
      <c r="AC312" s="127">
        <v>24</v>
      </c>
      <c r="AZ312" s="127">
        <v>2</v>
      </c>
      <c r="BA312" s="127">
        <f t="shared" si="43"/>
        <v>0</v>
      </c>
      <c r="BB312" s="127">
        <f t="shared" si="44"/>
        <v>0</v>
      </c>
      <c r="BC312" s="127">
        <f t="shared" si="45"/>
        <v>0</v>
      </c>
      <c r="BD312" s="127">
        <f t="shared" si="46"/>
        <v>0</v>
      </c>
      <c r="BE312" s="127">
        <f t="shared" si="47"/>
        <v>0</v>
      </c>
      <c r="CA312" s="158">
        <v>12</v>
      </c>
      <c r="CB312" s="158">
        <v>1</v>
      </c>
      <c r="CZ312" s="127">
        <v>1E-3</v>
      </c>
    </row>
    <row r="313" spans="1:104" x14ac:dyDescent="0.2">
      <c r="A313" s="152">
        <v>146</v>
      </c>
      <c r="B313" s="153" t="s">
        <v>495</v>
      </c>
      <c r="C313" s="154" t="s">
        <v>496</v>
      </c>
      <c r="D313" s="155" t="s">
        <v>182</v>
      </c>
      <c r="E313" s="156">
        <v>5</v>
      </c>
      <c r="F313" s="186">
        <v>0</v>
      </c>
      <c r="G313" s="157">
        <f t="shared" si="42"/>
        <v>0</v>
      </c>
      <c r="O313" s="151">
        <v>2</v>
      </c>
      <c r="AA313" s="127">
        <v>12</v>
      </c>
      <c r="AB313" s="127">
        <v>1</v>
      </c>
      <c r="AC313" s="127">
        <v>31</v>
      </c>
      <c r="AZ313" s="127">
        <v>2</v>
      </c>
      <c r="BA313" s="127">
        <f t="shared" si="43"/>
        <v>0</v>
      </c>
      <c r="BB313" s="127">
        <f t="shared" si="44"/>
        <v>0</v>
      </c>
      <c r="BC313" s="127">
        <f t="shared" si="45"/>
        <v>0</v>
      </c>
      <c r="BD313" s="127">
        <f t="shared" si="46"/>
        <v>0</v>
      </c>
      <c r="BE313" s="127">
        <f t="shared" si="47"/>
        <v>0</v>
      </c>
      <c r="CA313" s="158">
        <v>12</v>
      </c>
      <c r="CB313" s="158">
        <v>1</v>
      </c>
      <c r="CZ313" s="127">
        <v>1E-3</v>
      </c>
    </row>
    <row r="314" spans="1:104" x14ac:dyDescent="0.2">
      <c r="A314" s="152">
        <v>147</v>
      </c>
      <c r="B314" s="153" t="s">
        <v>497</v>
      </c>
      <c r="C314" s="154" t="s">
        <v>498</v>
      </c>
      <c r="D314" s="155" t="s">
        <v>182</v>
      </c>
      <c r="E314" s="156">
        <v>5</v>
      </c>
      <c r="F314" s="186">
        <v>0</v>
      </c>
      <c r="G314" s="157">
        <f t="shared" si="42"/>
        <v>0</v>
      </c>
      <c r="O314" s="151">
        <v>2</v>
      </c>
      <c r="AA314" s="127">
        <v>12</v>
      </c>
      <c r="AB314" s="127">
        <v>1</v>
      </c>
      <c r="AC314" s="127">
        <v>164</v>
      </c>
      <c r="AZ314" s="127">
        <v>2</v>
      </c>
      <c r="BA314" s="127">
        <f t="shared" si="43"/>
        <v>0</v>
      </c>
      <c r="BB314" s="127">
        <f t="shared" si="44"/>
        <v>0</v>
      </c>
      <c r="BC314" s="127">
        <f t="shared" si="45"/>
        <v>0</v>
      </c>
      <c r="BD314" s="127">
        <f t="shared" si="46"/>
        <v>0</v>
      </c>
      <c r="BE314" s="127">
        <f t="shared" si="47"/>
        <v>0</v>
      </c>
      <c r="CA314" s="158">
        <v>12</v>
      </c>
      <c r="CB314" s="158">
        <v>1</v>
      </c>
      <c r="CZ314" s="127">
        <v>1E-3</v>
      </c>
    </row>
    <row r="315" spans="1:104" x14ac:dyDescent="0.2">
      <c r="A315" s="152">
        <v>148</v>
      </c>
      <c r="B315" s="153" t="s">
        <v>499</v>
      </c>
      <c r="C315" s="154" t="s">
        <v>500</v>
      </c>
      <c r="D315" s="155" t="s">
        <v>182</v>
      </c>
      <c r="E315" s="156">
        <v>1</v>
      </c>
      <c r="F315" s="186">
        <v>0</v>
      </c>
      <c r="G315" s="157">
        <f t="shared" si="42"/>
        <v>0</v>
      </c>
      <c r="O315" s="151">
        <v>2</v>
      </c>
      <c r="AA315" s="127">
        <v>12</v>
      </c>
      <c r="AB315" s="127">
        <v>1</v>
      </c>
      <c r="AC315" s="127">
        <v>165</v>
      </c>
      <c r="AZ315" s="127">
        <v>2</v>
      </c>
      <c r="BA315" s="127">
        <f t="shared" si="43"/>
        <v>0</v>
      </c>
      <c r="BB315" s="127">
        <f t="shared" si="44"/>
        <v>0</v>
      </c>
      <c r="BC315" s="127">
        <f t="shared" si="45"/>
        <v>0</v>
      </c>
      <c r="BD315" s="127">
        <f t="shared" si="46"/>
        <v>0</v>
      </c>
      <c r="BE315" s="127">
        <f t="shared" si="47"/>
        <v>0</v>
      </c>
      <c r="CA315" s="158">
        <v>12</v>
      </c>
      <c r="CB315" s="158">
        <v>1</v>
      </c>
      <c r="CZ315" s="127">
        <v>5.0000000000000001E-3</v>
      </c>
    </row>
    <row r="316" spans="1:104" x14ac:dyDescent="0.2">
      <c r="A316" s="152">
        <v>149</v>
      </c>
      <c r="B316" s="153" t="s">
        <v>501</v>
      </c>
      <c r="C316" s="154" t="s">
        <v>502</v>
      </c>
      <c r="D316" s="155" t="s">
        <v>182</v>
      </c>
      <c r="E316" s="156">
        <v>1</v>
      </c>
      <c r="F316" s="186">
        <v>0</v>
      </c>
      <c r="G316" s="157">
        <f t="shared" si="42"/>
        <v>0</v>
      </c>
      <c r="O316" s="151">
        <v>2</v>
      </c>
      <c r="AA316" s="127">
        <v>12</v>
      </c>
      <c r="AB316" s="127">
        <v>1</v>
      </c>
      <c r="AC316" s="127">
        <v>166</v>
      </c>
      <c r="AZ316" s="127">
        <v>2</v>
      </c>
      <c r="BA316" s="127">
        <f t="shared" si="43"/>
        <v>0</v>
      </c>
      <c r="BB316" s="127">
        <f t="shared" si="44"/>
        <v>0</v>
      </c>
      <c r="BC316" s="127">
        <f t="shared" si="45"/>
        <v>0</v>
      </c>
      <c r="BD316" s="127">
        <f t="shared" si="46"/>
        <v>0</v>
      </c>
      <c r="BE316" s="127">
        <f t="shared" si="47"/>
        <v>0</v>
      </c>
      <c r="CA316" s="158">
        <v>12</v>
      </c>
      <c r="CB316" s="158">
        <v>1</v>
      </c>
      <c r="CZ316" s="127">
        <v>5.0000000000000001E-3</v>
      </c>
    </row>
    <row r="317" spans="1:104" x14ac:dyDescent="0.2">
      <c r="A317" s="152">
        <v>150</v>
      </c>
      <c r="B317" s="153" t="s">
        <v>503</v>
      </c>
      <c r="C317" s="154" t="s">
        <v>504</v>
      </c>
      <c r="D317" s="155" t="s">
        <v>182</v>
      </c>
      <c r="E317" s="156">
        <v>1</v>
      </c>
      <c r="F317" s="186">
        <v>0</v>
      </c>
      <c r="G317" s="157">
        <f t="shared" si="42"/>
        <v>0</v>
      </c>
      <c r="O317" s="151">
        <v>2</v>
      </c>
      <c r="AA317" s="127">
        <v>12</v>
      </c>
      <c r="AB317" s="127">
        <v>1</v>
      </c>
      <c r="AC317" s="127">
        <v>167</v>
      </c>
      <c r="AZ317" s="127">
        <v>2</v>
      </c>
      <c r="BA317" s="127">
        <f t="shared" si="43"/>
        <v>0</v>
      </c>
      <c r="BB317" s="127">
        <f t="shared" si="44"/>
        <v>0</v>
      </c>
      <c r="BC317" s="127">
        <f t="shared" si="45"/>
        <v>0</v>
      </c>
      <c r="BD317" s="127">
        <f t="shared" si="46"/>
        <v>0</v>
      </c>
      <c r="BE317" s="127">
        <f t="shared" si="47"/>
        <v>0</v>
      </c>
      <c r="CA317" s="158">
        <v>12</v>
      </c>
      <c r="CB317" s="158">
        <v>1</v>
      </c>
      <c r="CZ317" s="127">
        <v>5.0000000000000001E-3</v>
      </c>
    </row>
    <row r="318" spans="1:104" x14ac:dyDescent="0.2">
      <c r="A318" s="152">
        <v>151</v>
      </c>
      <c r="B318" s="153" t="s">
        <v>505</v>
      </c>
      <c r="C318" s="154" t="s">
        <v>506</v>
      </c>
      <c r="D318" s="155" t="s">
        <v>67</v>
      </c>
      <c r="E318" s="156">
        <v>2</v>
      </c>
      <c r="F318" s="186">
        <v>0</v>
      </c>
      <c r="G318" s="157">
        <f t="shared" si="42"/>
        <v>0</v>
      </c>
      <c r="O318" s="151">
        <v>2</v>
      </c>
      <c r="AA318" s="127">
        <v>12</v>
      </c>
      <c r="AB318" s="127">
        <v>1</v>
      </c>
      <c r="AC318" s="127">
        <v>168</v>
      </c>
      <c r="AZ318" s="127">
        <v>2</v>
      </c>
      <c r="BA318" s="127">
        <f t="shared" si="43"/>
        <v>0</v>
      </c>
      <c r="BB318" s="127">
        <f t="shared" si="44"/>
        <v>0</v>
      </c>
      <c r="BC318" s="127">
        <f t="shared" si="45"/>
        <v>0</v>
      </c>
      <c r="BD318" s="127">
        <f t="shared" si="46"/>
        <v>0</v>
      </c>
      <c r="BE318" s="127">
        <f t="shared" si="47"/>
        <v>0</v>
      </c>
      <c r="CA318" s="158">
        <v>12</v>
      </c>
      <c r="CB318" s="158">
        <v>1</v>
      </c>
      <c r="CZ318" s="127">
        <v>1.7940000000000001E-2</v>
      </c>
    </row>
    <row r="319" spans="1:104" x14ac:dyDescent="0.2">
      <c r="A319" s="152">
        <v>152</v>
      </c>
      <c r="B319" s="153" t="s">
        <v>507</v>
      </c>
      <c r="C319" s="154" t="s">
        <v>508</v>
      </c>
      <c r="D319" s="155" t="s">
        <v>67</v>
      </c>
      <c r="E319" s="156">
        <v>2</v>
      </c>
      <c r="F319" s="186">
        <v>0</v>
      </c>
      <c r="G319" s="157">
        <f t="shared" si="42"/>
        <v>0</v>
      </c>
      <c r="O319" s="151">
        <v>2</v>
      </c>
      <c r="AA319" s="127">
        <v>12</v>
      </c>
      <c r="AB319" s="127">
        <v>1</v>
      </c>
      <c r="AC319" s="127">
        <v>28</v>
      </c>
      <c r="AZ319" s="127">
        <v>2</v>
      </c>
      <c r="BA319" s="127">
        <f t="shared" si="43"/>
        <v>0</v>
      </c>
      <c r="BB319" s="127">
        <f t="shared" si="44"/>
        <v>0</v>
      </c>
      <c r="BC319" s="127">
        <f t="shared" si="45"/>
        <v>0</v>
      </c>
      <c r="BD319" s="127">
        <f t="shared" si="46"/>
        <v>0</v>
      </c>
      <c r="BE319" s="127">
        <f t="shared" si="47"/>
        <v>0</v>
      </c>
      <c r="CA319" s="158">
        <v>12</v>
      </c>
      <c r="CB319" s="158">
        <v>1</v>
      </c>
      <c r="CZ319" s="127">
        <v>1.7940000000000001E-2</v>
      </c>
    </row>
    <row r="320" spans="1:104" ht="22.5" x14ac:dyDescent="0.2">
      <c r="A320" s="152">
        <v>153</v>
      </c>
      <c r="B320" s="153" t="s">
        <v>509</v>
      </c>
      <c r="C320" s="154" t="s">
        <v>510</v>
      </c>
      <c r="D320" s="155" t="s">
        <v>182</v>
      </c>
      <c r="E320" s="156">
        <v>13</v>
      </c>
      <c r="F320" s="186">
        <v>0</v>
      </c>
      <c r="G320" s="157">
        <f t="shared" si="42"/>
        <v>0</v>
      </c>
      <c r="O320" s="151">
        <v>2</v>
      </c>
      <c r="AA320" s="127">
        <v>12</v>
      </c>
      <c r="AB320" s="127">
        <v>1</v>
      </c>
      <c r="AC320" s="127">
        <v>18</v>
      </c>
      <c r="AZ320" s="127">
        <v>2</v>
      </c>
      <c r="BA320" s="127">
        <f t="shared" si="43"/>
        <v>0</v>
      </c>
      <c r="BB320" s="127">
        <f t="shared" si="44"/>
        <v>0</v>
      </c>
      <c r="BC320" s="127">
        <f t="shared" si="45"/>
        <v>0</v>
      </c>
      <c r="BD320" s="127">
        <f t="shared" si="46"/>
        <v>0</v>
      </c>
      <c r="BE320" s="127">
        <f t="shared" si="47"/>
        <v>0</v>
      </c>
      <c r="CA320" s="158">
        <v>12</v>
      </c>
      <c r="CB320" s="158">
        <v>1</v>
      </c>
      <c r="CZ320" s="127">
        <v>0</v>
      </c>
    </row>
    <row r="321" spans="1:104" x14ac:dyDescent="0.2">
      <c r="A321" s="152">
        <v>154</v>
      </c>
      <c r="B321" s="153" t="s">
        <v>511</v>
      </c>
      <c r="C321" s="154" t="s">
        <v>512</v>
      </c>
      <c r="D321" s="155" t="s">
        <v>182</v>
      </c>
      <c r="E321" s="156">
        <v>6</v>
      </c>
      <c r="F321" s="186">
        <v>0</v>
      </c>
      <c r="G321" s="157">
        <f t="shared" si="42"/>
        <v>0</v>
      </c>
      <c r="O321" s="151">
        <v>2</v>
      </c>
      <c r="AA321" s="127">
        <v>12</v>
      </c>
      <c r="AB321" s="127">
        <v>1</v>
      </c>
      <c r="AC321" s="127">
        <v>19</v>
      </c>
      <c r="AZ321" s="127">
        <v>2</v>
      </c>
      <c r="BA321" s="127">
        <f t="shared" si="43"/>
        <v>0</v>
      </c>
      <c r="BB321" s="127">
        <f t="shared" si="44"/>
        <v>0</v>
      </c>
      <c r="BC321" s="127">
        <f t="shared" si="45"/>
        <v>0</v>
      </c>
      <c r="BD321" s="127">
        <f t="shared" si="46"/>
        <v>0</v>
      </c>
      <c r="BE321" s="127">
        <f t="shared" si="47"/>
        <v>0</v>
      </c>
      <c r="CA321" s="158">
        <v>12</v>
      </c>
      <c r="CB321" s="158">
        <v>1</v>
      </c>
      <c r="CZ321" s="127">
        <v>0</v>
      </c>
    </row>
    <row r="322" spans="1:104" x14ac:dyDescent="0.2">
      <c r="A322" s="152">
        <v>155</v>
      </c>
      <c r="B322" s="153" t="s">
        <v>513</v>
      </c>
      <c r="C322" s="154" t="s">
        <v>514</v>
      </c>
      <c r="D322" s="155" t="s">
        <v>182</v>
      </c>
      <c r="E322" s="156">
        <v>13</v>
      </c>
      <c r="F322" s="186">
        <v>0</v>
      </c>
      <c r="G322" s="157">
        <f t="shared" si="42"/>
        <v>0</v>
      </c>
      <c r="O322" s="151">
        <v>2</v>
      </c>
      <c r="AA322" s="127">
        <v>12</v>
      </c>
      <c r="AB322" s="127">
        <v>1</v>
      </c>
      <c r="AC322" s="127">
        <v>169</v>
      </c>
      <c r="AZ322" s="127">
        <v>2</v>
      </c>
      <c r="BA322" s="127">
        <f t="shared" si="43"/>
        <v>0</v>
      </c>
      <c r="BB322" s="127">
        <f t="shared" si="44"/>
        <v>0</v>
      </c>
      <c r="BC322" s="127">
        <f t="shared" si="45"/>
        <v>0</v>
      </c>
      <c r="BD322" s="127">
        <f t="shared" si="46"/>
        <v>0</v>
      </c>
      <c r="BE322" s="127">
        <f t="shared" si="47"/>
        <v>0</v>
      </c>
      <c r="CA322" s="158">
        <v>12</v>
      </c>
      <c r="CB322" s="158">
        <v>1</v>
      </c>
      <c r="CZ322" s="127">
        <v>0</v>
      </c>
    </row>
    <row r="323" spans="1:104" x14ac:dyDescent="0.2">
      <c r="A323" s="152">
        <v>156</v>
      </c>
      <c r="B323" s="153" t="s">
        <v>515</v>
      </c>
      <c r="C323" s="154" t="s">
        <v>516</v>
      </c>
      <c r="D323" s="155" t="s">
        <v>182</v>
      </c>
      <c r="E323" s="156">
        <v>1</v>
      </c>
      <c r="F323" s="186">
        <v>0</v>
      </c>
      <c r="G323" s="157">
        <f t="shared" si="42"/>
        <v>0</v>
      </c>
      <c r="O323" s="151">
        <v>2</v>
      </c>
      <c r="AA323" s="127">
        <v>12</v>
      </c>
      <c r="AB323" s="127">
        <v>1</v>
      </c>
      <c r="AC323" s="127">
        <v>170</v>
      </c>
      <c r="AZ323" s="127">
        <v>2</v>
      </c>
      <c r="BA323" s="127">
        <f t="shared" si="43"/>
        <v>0</v>
      </c>
      <c r="BB323" s="127">
        <f t="shared" si="44"/>
        <v>0</v>
      </c>
      <c r="BC323" s="127">
        <f t="shared" si="45"/>
        <v>0</v>
      </c>
      <c r="BD323" s="127">
        <f t="shared" si="46"/>
        <v>0</v>
      </c>
      <c r="BE323" s="127">
        <f t="shared" si="47"/>
        <v>0</v>
      </c>
      <c r="CA323" s="158">
        <v>12</v>
      </c>
      <c r="CB323" s="158">
        <v>1</v>
      </c>
      <c r="CZ323" s="127">
        <v>0</v>
      </c>
    </row>
    <row r="324" spans="1:104" x14ac:dyDescent="0.2">
      <c r="A324" s="152">
        <v>157</v>
      </c>
      <c r="B324" s="153" t="s">
        <v>517</v>
      </c>
      <c r="C324" s="154" t="s">
        <v>518</v>
      </c>
      <c r="D324" s="155" t="s">
        <v>182</v>
      </c>
      <c r="E324" s="156">
        <v>2</v>
      </c>
      <c r="F324" s="186">
        <v>0</v>
      </c>
      <c r="G324" s="157">
        <f t="shared" si="42"/>
        <v>0</v>
      </c>
      <c r="O324" s="151">
        <v>2</v>
      </c>
      <c r="AA324" s="127">
        <v>12</v>
      </c>
      <c r="AB324" s="127">
        <v>1</v>
      </c>
      <c r="AC324" s="127">
        <v>21</v>
      </c>
      <c r="AZ324" s="127">
        <v>2</v>
      </c>
      <c r="BA324" s="127">
        <f t="shared" si="43"/>
        <v>0</v>
      </c>
      <c r="BB324" s="127">
        <f t="shared" si="44"/>
        <v>0</v>
      </c>
      <c r="BC324" s="127">
        <f t="shared" si="45"/>
        <v>0</v>
      </c>
      <c r="BD324" s="127">
        <f t="shared" si="46"/>
        <v>0</v>
      </c>
      <c r="BE324" s="127">
        <f t="shared" si="47"/>
        <v>0</v>
      </c>
      <c r="CA324" s="158">
        <v>12</v>
      </c>
      <c r="CB324" s="158">
        <v>1</v>
      </c>
      <c r="CZ324" s="127">
        <v>0</v>
      </c>
    </row>
    <row r="325" spans="1:104" x14ac:dyDescent="0.2">
      <c r="A325" s="152">
        <v>158</v>
      </c>
      <c r="B325" s="153" t="s">
        <v>519</v>
      </c>
      <c r="C325" s="154" t="s">
        <v>520</v>
      </c>
      <c r="D325" s="155" t="s">
        <v>521</v>
      </c>
      <c r="E325" s="156">
        <v>2</v>
      </c>
      <c r="F325" s="186">
        <v>0</v>
      </c>
      <c r="G325" s="157">
        <f t="shared" si="42"/>
        <v>0</v>
      </c>
      <c r="O325" s="151">
        <v>2</v>
      </c>
      <c r="AA325" s="127">
        <v>12</v>
      </c>
      <c r="AB325" s="127">
        <v>1</v>
      </c>
      <c r="AC325" s="127">
        <v>171</v>
      </c>
      <c r="AZ325" s="127">
        <v>2</v>
      </c>
      <c r="BA325" s="127">
        <f t="shared" si="43"/>
        <v>0</v>
      </c>
      <c r="BB325" s="127">
        <f t="shared" si="44"/>
        <v>0</v>
      </c>
      <c r="BC325" s="127">
        <f t="shared" si="45"/>
        <v>0</v>
      </c>
      <c r="BD325" s="127">
        <f t="shared" si="46"/>
        <v>0</v>
      </c>
      <c r="BE325" s="127">
        <f t="shared" si="47"/>
        <v>0</v>
      </c>
      <c r="CA325" s="158">
        <v>12</v>
      </c>
      <c r="CB325" s="158">
        <v>1</v>
      </c>
      <c r="CZ325" s="127">
        <v>0</v>
      </c>
    </row>
    <row r="326" spans="1:104" x14ac:dyDescent="0.2">
      <c r="A326" s="152">
        <v>159</v>
      </c>
      <c r="B326" s="153" t="s">
        <v>522</v>
      </c>
      <c r="C326" s="154" t="s">
        <v>523</v>
      </c>
      <c r="D326" s="155" t="s">
        <v>521</v>
      </c>
      <c r="E326" s="156">
        <v>2</v>
      </c>
      <c r="F326" s="186">
        <v>0</v>
      </c>
      <c r="G326" s="157">
        <f t="shared" si="42"/>
        <v>0</v>
      </c>
      <c r="O326" s="151">
        <v>2</v>
      </c>
      <c r="AA326" s="127">
        <v>12</v>
      </c>
      <c r="AB326" s="127">
        <v>1</v>
      </c>
      <c r="AC326" s="127">
        <v>172</v>
      </c>
      <c r="AZ326" s="127">
        <v>2</v>
      </c>
      <c r="BA326" s="127">
        <f t="shared" si="43"/>
        <v>0</v>
      </c>
      <c r="BB326" s="127">
        <f t="shared" si="44"/>
        <v>0</v>
      </c>
      <c r="BC326" s="127">
        <f t="shared" si="45"/>
        <v>0</v>
      </c>
      <c r="BD326" s="127">
        <f t="shared" si="46"/>
        <v>0</v>
      </c>
      <c r="BE326" s="127">
        <f t="shared" si="47"/>
        <v>0</v>
      </c>
      <c r="CA326" s="158">
        <v>12</v>
      </c>
      <c r="CB326" s="158">
        <v>1</v>
      </c>
      <c r="CZ326" s="127">
        <v>0</v>
      </c>
    </row>
    <row r="327" spans="1:104" ht="22.5" x14ac:dyDescent="0.2">
      <c r="A327" s="152">
        <v>160</v>
      </c>
      <c r="B327" s="153" t="s">
        <v>524</v>
      </c>
      <c r="C327" s="154" t="s">
        <v>525</v>
      </c>
      <c r="D327" s="155" t="s">
        <v>335</v>
      </c>
      <c r="E327" s="156">
        <v>2</v>
      </c>
      <c r="F327" s="186">
        <v>0</v>
      </c>
      <c r="G327" s="157">
        <f t="shared" si="42"/>
        <v>0</v>
      </c>
      <c r="O327" s="151">
        <v>2</v>
      </c>
      <c r="AA327" s="127">
        <v>12</v>
      </c>
      <c r="AB327" s="127">
        <v>1</v>
      </c>
      <c r="AC327" s="127">
        <v>20</v>
      </c>
      <c r="AZ327" s="127">
        <v>2</v>
      </c>
      <c r="BA327" s="127">
        <f t="shared" si="43"/>
        <v>0</v>
      </c>
      <c r="BB327" s="127">
        <f t="shared" si="44"/>
        <v>0</v>
      </c>
      <c r="BC327" s="127">
        <f t="shared" si="45"/>
        <v>0</v>
      </c>
      <c r="BD327" s="127">
        <f t="shared" si="46"/>
        <v>0</v>
      </c>
      <c r="BE327" s="127">
        <f t="shared" si="47"/>
        <v>0</v>
      </c>
      <c r="CA327" s="158">
        <v>12</v>
      </c>
      <c r="CB327" s="158">
        <v>1</v>
      </c>
      <c r="CZ327" s="127">
        <v>0</v>
      </c>
    </row>
    <row r="328" spans="1:104" ht="22.5" x14ac:dyDescent="0.2">
      <c r="A328" s="152">
        <v>161</v>
      </c>
      <c r="B328" s="153" t="s">
        <v>526</v>
      </c>
      <c r="C328" s="154" t="s">
        <v>527</v>
      </c>
      <c r="D328" s="155" t="s">
        <v>67</v>
      </c>
      <c r="E328" s="156">
        <v>4</v>
      </c>
      <c r="F328" s="186">
        <v>0</v>
      </c>
      <c r="G328" s="157">
        <f t="shared" si="42"/>
        <v>0</v>
      </c>
      <c r="O328" s="151">
        <v>2</v>
      </c>
      <c r="AA328" s="127">
        <v>12</v>
      </c>
      <c r="AB328" s="127">
        <v>1</v>
      </c>
      <c r="AC328" s="127">
        <v>175</v>
      </c>
      <c r="AZ328" s="127">
        <v>2</v>
      </c>
      <c r="BA328" s="127">
        <f t="shared" si="43"/>
        <v>0</v>
      </c>
      <c r="BB328" s="127">
        <f t="shared" si="44"/>
        <v>0</v>
      </c>
      <c r="BC328" s="127">
        <f t="shared" si="45"/>
        <v>0</v>
      </c>
      <c r="BD328" s="127">
        <f t="shared" si="46"/>
        <v>0</v>
      </c>
      <c r="BE328" s="127">
        <f t="shared" si="47"/>
        <v>0</v>
      </c>
      <c r="CA328" s="158">
        <v>12</v>
      </c>
      <c r="CB328" s="158">
        <v>1</v>
      </c>
      <c r="CZ328" s="127">
        <v>1.7940000000000001E-2</v>
      </c>
    </row>
    <row r="329" spans="1:104" x14ac:dyDescent="0.2">
      <c r="A329" s="159"/>
      <c r="B329" s="161"/>
      <c r="C329" s="211" t="s">
        <v>528</v>
      </c>
      <c r="D329" s="212"/>
      <c r="E329" s="162">
        <v>4</v>
      </c>
      <c r="F329" s="163"/>
      <c r="G329" s="164"/>
      <c r="M329" s="160" t="s">
        <v>528</v>
      </c>
      <c r="O329" s="151"/>
    </row>
    <row r="330" spans="1:104" x14ac:dyDescent="0.2">
      <c r="A330" s="159"/>
      <c r="B330" s="161"/>
      <c r="C330" s="211" t="s">
        <v>529</v>
      </c>
      <c r="D330" s="212"/>
      <c r="E330" s="162">
        <v>0</v>
      </c>
      <c r="F330" s="163"/>
      <c r="G330" s="164"/>
      <c r="M330" s="160" t="s">
        <v>529</v>
      </c>
      <c r="O330" s="151"/>
    </row>
    <row r="331" spans="1:104" x14ac:dyDescent="0.2">
      <c r="A331" s="159"/>
      <c r="B331" s="161"/>
      <c r="C331" s="211" t="s">
        <v>530</v>
      </c>
      <c r="D331" s="212"/>
      <c r="E331" s="162">
        <v>0</v>
      </c>
      <c r="F331" s="163"/>
      <c r="G331" s="164"/>
      <c r="M331" s="160" t="s">
        <v>530</v>
      </c>
      <c r="O331" s="151"/>
    </row>
    <row r="332" spans="1:104" ht="22.5" x14ac:dyDescent="0.2">
      <c r="A332" s="152">
        <v>162</v>
      </c>
      <c r="B332" s="153" t="s">
        <v>531</v>
      </c>
      <c r="C332" s="154" t="s">
        <v>532</v>
      </c>
      <c r="D332" s="155" t="s">
        <v>67</v>
      </c>
      <c r="E332" s="156">
        <v>4</v>
      </c>
      <c r="F332" s="186">
        <v>0</v>
      </c>
      <c r="G332" s="157">
        <f t="shared" ref="G332:G339" si="48">E332*F332</f>
        <v>0</v>
      </c>
      <c r="O332" s="151">
        <v>2</v>
      </c>
      <c r="AA332" s="127">
        <v>12</v>
      </c>
      <c r="AB332" s="127">
        <v>1</v>
      </c>
      <c r="AC332" s="127">
        <v>174</v>
      </c>
      <c r="AZ332" s="127">
        <v>2</v>
      </c>
      <c r="BA332" s="127">
        <f t="shared" ref="BA332:BA339" si="49">IF(AZ332=1,G332,0)</f>
        <v>0</v>
      </c>
      <c r="BB332" s="127">
        <f t="shared" ref="BB332:BB339" si="50">IF(AZ332=2,G332,0)</f>
        <v>0</v>
      </c>
      <c r="BC332" s="127">
        <f t="shared" ref="BC332:BC339" si="51">IF(AZ332=3,G332,0)</f>
        <v>0</v>
      </c>
      <c r="BD332" s="127">
        <f t="shared" ref="BD332:BD339" si="52">IF(AZ332=4,G332,0)</f>
        <v>0</v>
      </c>
      <c r="BE332" s="127">
        <f t="shared" ref="BE332:BE339" si="53">IF(AZ332=5,G332,0)</f>
        <v>0</v>
      </c>
      <c r="CA332" s="158">
        <v>12</v>
      </c>
      <c r="CB332" s="158">
        <v>1</v>
      </c>
      <c r="CZ332" s="127">
        <v>1.7940000000000001E-2</v>
      </c>
    </row>
    <row r="333" spans="1:104" x14ac:dyDescent="0.2">
      <c r="A333" s="152">
        <v>163</v>
      </c>
      <c r="B333" s="153" t="s">
        <v>533</v>
      </c>
      <c r="C333" s="154" t="s">
        <v>534</v>
      </c>
      <c r="D333" s="155" t="s">
        <v>67</v>
      </c>
      <c r="E333" s="156">
        <v>6</v>
      </c>
      <c r="F333" s="186">
        <v>0</v>
      </c>
      <c r="G333" s="157">
        <f t="shared" si="48"/>
        <v>0</v>
      </c>
      <c r="O333" s="151">
        <v>2</v>
      </c>
      <c r="AA333" s="127">
        <v>12</v>
      </c>
      <c r="AB333" s="127">
        <v>1</v>
      </c>
      <c r="AC333" s="127">
        <v>195</v>
      </c>
      <c r="AZ333" s="127">
        <v>2</v>
      </c>
      <c r="BA333" s="127">
        <f t="shared" si="49"/>
        <v>0</v>
      </c>
      <c r="BB333" s="127">
        <f t="shared" si="50"/>
        <v>0</v>
      </c>
      <c r="BC333" s="127">
        <f t="shared" si="51"/>
        <v>0</v>
      </c>
      <c r="BD333" s="127">
        <f t="shared" si="52"/>
        <v>0</v>
      </c>
      <c r="BE333" s="127">
        <f t="shared" si="53"/>
        <v>0</v>
      </c>
      <c r="CA333" s="158">
        <v>12</v>
      </c>
      <c r="CB333" s="158">
        <v>1</v>
      </c>
      <c r="CZ333" s="127">
        <v>1.7940000000000001E-2</v>
      </c>
    </row>
    <row r="334" spans="1:104" x14ac:dyDescent="0.2">
      <c r="A334" s="152">
        <v>164</v>
      </c>
      <c r="B334" s="153" t="s">
        <v>535</v>
      </c>
      <c r="C334" s="154" t="s">
        <v>536</v>
      </c>
      <c r="D334" s="155" t="s">
        <v>67</v>
      </c>
      <c r="E334" s="156">
        <v>1</v>
      </c>
      <c r="F334" s="186">
        <v>0</v>
      </c>
      <c r="G334" s="157">
        <f t="shared" si="48"/>
        <v>0</v>
      </c>
      <c r="O334" s="151">
        <v>2</v>
      </c>
      <c r="AA334" s="127">
        <v>12</v>
      </c>
      <c r="AB334" s="127">
        <v>1</v>
      </c>
      <c r="AC334" s="127">
        <v>200</v>
      </c>
      <c r="AZ334" s="127">
        <v>2</v>
      </c>
      <c r="BA334" s="127">
        <f t="shared" si="49"/>
        <v>0</v>
      </c>
      <c r="BB334" s="127">
        <f t="shared" si="50"/>
        <v>0</v>
      </c>
      <c r="BC334" s="127">
        <f t="shared" si="51"/>
        <v>0</v>
      </c>
      <c r="BD334" s="127">
        <f t="shared" si="52"/>
        <v>0</v>
      </c>
      <c r="BE334" s="127">
        <f t="shared" si="53"/>
        <v>0</v>
      </c>
      <c r="CA334" s="158">
        <v>12</v>
      </c>
      <c r="CB334" s="158">
        <v>1</v>
      </c>
      <c r="CZ334" s="127">
        <v>1.7940000000000001E-2</v>
      </c>
    </row>
    <row r="335" spans="1:104" ht="22.5" x14ac:dyDescent="0.2">
      <c r="A335" s="152">
        <v>165</v>
      </c>
      <c r="B335" s="153" t="s">
        <v>537</v>
      </c>
      <c r="C335" s="154" t="s">
        <v>538</v>
      </c>
      <c r="D335" s="155" t="s">
        <v>67</v>
      </c>
      <c r="E335" s="156">
        <v>1</v>
      </c>
      <c r="F335" s="186">
        <v>0</v>
      </c>
      <c r="G335" s="157">
        <f t="shared" si="48"/>
        <v>0</v>
      </c>
      <c r="O335" s="151">
        <v>2</v>
      </c>
      <c r="AA335" s="127">
        <v>12</v>
      </c>
      <c r="AB335" s="127">
        <v>1</v>
      </c>
      <c r="AC335" s="127">
        <v>201</v>
      </c>
      <c r="AZ335" s="127">
        <v>2</v>
      </c>
      <c r="BA335" s="127">
        <f t="shared" si="49"/>
        <v>0</v>
      </c>
      <c r="BB335" s="127">
        <f t="shared" si="50"/>
        <v>0</v>
      </c>
      <c r="BC335" s="127">
        <f t="shared" si="51"/>
        <v>0</v>
      </c>
      <c r="BD335" s="127">
        <f t="shared" si="52"/>
        <v>0</v>
      </c>
      <c r="BE335" s="127">
        <f t="shared" si="53"/>
        <v>0</v>
      </c>
      <c r="CA335" s="158">
        <v>12</v>
      </c>
      <c r="CB335" s="158">
        <v>1</v>
      </c>
      <c r="CZ335" s="127">
        <v>1.7940000000000001E-2</v>
      </c>
    </row>
    <row r="336" spans="1:104" x14ac:dyDescent="0.2">
      <c r="A336" s="152">
        <v>166</v>
      </c>
      <c r="B336" s="153" t="s">
        <v>539</v>
      </c>
      <c r="C336" s="154" t="s">
        <v>540</v>
      </c>
      <c r="D336" s="155" t="s">
        <v>67</v>
      </c>
      <c r="E336" s="156">
        <v>2</v>
      </c>
      <c r="F336" s="186">
        <v>0</v>
      </c>
      <c r="G336" s="157">
        <f t="shared" si="48"/>
        <v>0</v>
      </c>
      <c r="O336" s="151">
        <v>2</v>
      </c>
      <c r="AA336" s="127">
        <v>12</v>
      </c>
      <c r="AB336" s="127">
        <v>1</v>
      </c>
      <c r="AC336" s="127">
        <v>203</v>
      </c>
      <c r="AZ336" s="127">
        <v>2</v>
      </c>
      <c r="BA336" s="127">
        <f t="shared" si="49"/>
        <v>0</v>
      </c>
      <c r="BB336" s="127">
        <f t="shared" si="50"/>
        <v>0</v>
      </c>
      <c r="BC336" s="127">
        <f t="shared" si="51"/>
        <v>0</v>
      </c>
      <c r="BD336" s="127">
        <f t="shared" si="52"/>
        <v>0</v>
      </c>
      <c r="BE336" s="127">
        <f t="shared" si="53"/>
        <v>0</v>
      </c>
      <c r="CA336" s="158">
        <v>12</v>
      </c>
      <c r="CB336" s="158">
        <v>1</v>
      </c>
      <c r="CZ336" s="127">
        <v>1.7940000000000001E-2</v>
      </c>
    </row>
    <row r="337" spans="1:104" ht="22.5" x14ac:dyDescent="0.2">
      <c r="A337" s="152">
        <v>167</v>
      </c>
      <c r="B337" s="153" t="s">
        <v>539</v>
      </c>
      <c r="C337" s="154" t="s">
        <v>541</v>
      </c>
      <c r="D337" s="155" t="s">
        <v>67</v>
      </c>
      <c r="E337" s="156">
        <v>1</v>
      </c>
      <c r="F337" s="186">
        <v>0</v>
      </c>
      <c r="G337" s="157">
        <f t="shared" si="48"/>
        <v>0</v>
      </c>
      <c r="O337" s="151">
        <v>2</v>
      </c>
      <c r="AA337" s="127">
        <v>12</v>
      </c>
      <c r="AB337" s="127">
        <v>1</v>
      </c>
      <c r="AC337" s="127">
        <v>202</v>
      </c>
      <c r="AZ337" s="127">
        <v>2</v>
      </c>
      <c r="BA337" s="127">
        <f t="shared" si="49"/>
        <v>0</v>
      </c>
      <c r="BB337" s="127">
        <f t="shared" si="50"/>
        <v>0</v>
      </c>
      <c r="BC337" s="127">
        <f t="shared" si="51"/>
        <v>0</v>
      </c>
      <c r="BD337" s="127">
        <f t="shared" si="52"/>
        <v>0</v>
      </c>
      <c r="BE337" s="127">
        <f t="shared" si="53"/>
        <v>0</v>
      </c>
      <c r="CA337" s="158">
        <v>12</v>
      </c>
      <c r="CB337" s="158">
        <v>1</v>
      </c>
      <c r="CZ337" s="127">
        <v>1.7940000000000001E-2</v>
      </c>
    </row>
    <row r="338" spans="1:104" x14ac:dyDescent="0.2">
      <c r="A338" s="152">
        <v>168</v>
      </c>
      <c r="B338" s="153" t="s">
        <v>542</v>
      </c>
      <c r="C338" s="154" t="s">
        <v>543</v>
      </c>
      <c r="D338" s="155" t="s">
        <v>67</v>
      </c>
      <c r="E338" s="156">
        <v>1</v>
      </c>
      <c r="F338" s="186">
        <v>0</v>
      </c>
      <c r="G338" s="157">
        <f t="shared" si="48"/>
        <v>0</v>
      </c>
      <c r="O338" s="151">
        <v>2</v>
      </c>
      <c r="AA338" s="127">
        <v>12</v>
      </c>
      <c r="AB338" s="127">
        <v>1</v>
      </c>
      <c r="AC338" s="127">
        <v>204</v>
      </c>
      <c r="AZ338" s="127">
        <v>2</v>
      </c>
      <c r="BA338" s="127">
        <f t="shared" si="49"/>
        <v>0</v>
      </c>
      <c r="BB338" s="127">
        <f t="shared" si="50"/>
        <v>0</v>
      </c>
      <c r="BC338" s="127">
        <f t="shared" si="51"/>
        <v>0</v>
      </c>
      <c r="BD338" s="127">
        <f t="shared" si="52"/>
        <v>0</v>
      </c>
      <c r="BE338" s="127">
        <f t="shared" si="53"/>
        <v>0</v>
      </c>
      <c r="CA338" s="158">
        <v>12</v>
      </c>
      <c r="CB338" s="158">
        <v>1</v>
      </c>
      <c r="CZ338" s="127">
        <v>1.7940000000000001E-2</v>
      </c>
    </row>
    <row r="339" spans="1:104" ht="22.5" x14ac:dyDescent="0.2">
      <c r="A339" s="152">
        <v>169</v>
      </c>
      <c r="B339" s="153" t="s">
        <v>544</v>
      </c>
      <c r="C339" s="154" t="s">
        <v>545</v>
      </c>
      <c r="D339" s="155" t="s">
        <v>67</v>
      </c>
      <c r="E339" s="156">
        <v>2</v>
      </c>
      <c r="F339" s="186">
        <v>0</v>
      </c>
      <c r="G339" s="157">
        <f t="shared" si="48"/>
        <v>0</v>
      </c>
      <c r="O339" s="151">
        <v>2</v>
      </c>
      <c r="AA339" s="127">
        <v>12</v>
      </c>
      <c r="AB339" s="127">
        <v>1</v>
      </c>
      <c r="AC339" s="127">
        <v>205</v>
      </c>
      <c r="AZ339" s="127">
        <v>2</v>
      </c>
      <c r="BA339" s="127">
        <f t="shared" si="49"/>
        <v>0</v>
      </c>
      <c r="BB339" s="127">
        <f t="shared" si="50"/>
        <v>0</v>
      </c>
      <c r="BC339" s="127">
        <f t="shared" si="51"/>
        <v>0</v>
      </c>
      <c r="BD339" s="127">
        <f t="shared" si="52"/>
        <v>0</v>
      </c>
      <c r="BE339" s="127">
        <f t="shared" si="53"/>
        <v>0</v>
      </c>
      <c r="CA339" s="158">
        <v>12</v>
      </c>
      <c r="CB339" s="158">
        <v>1</v>
      </c>
      <c r="CZ339" s="127">
        <v>1.7940000000000001E-2</v>
      </c>
    </row>
    <row r="340" spans="1:104" x14ac:dyDescent="0.2">
      <c r="A340" s="159"/>
      <c r="B340" s="161"/>
      <c r="C340" s="211" t="s">
        <v>546</v>
      </c>
      <c r="D340" s="212"/>
      <c r="E340" s="162">
        <v>2</v>
      </c>
      <c r="F340" s="163"/>
      <c r="G340" s="164"/>
      <c r="M340" s="160" t="s">
        <v>546</v>
      </c>
      <c r="O340" s="151"/>
    </row>
    <row r="341" spans="1:104" x14ac:dyDescent="0.2">
      <c r="A341" s="159"/>
      <c r="B341" s="161"/>
      <c r="C341" s="211" t="s">
        <v>530</v>
      </c>
      <c r="D341" s="212"/>
      <c r="E341" s="162">
        <v>0</v>
      </c>
      <c r="F341" s="163"/>
      <c r="G341" s="164"/>
      <c r="M341" s="160" t="s">
        <v>530</v>
      </c>
      <c r="O341" s="151"/>
    </row>
    <row r="342" spans="1:104" ht="22.5" x14ac:dyDescent="0.2">
      <c r="A342" s="152">
        <v>170</v>
      </c>
      <c r="B342" s="153" t="s">
        <v>547</v>
      </c>
      <c r="C342" s="154" t="s">
        <v>548</v>
      </c>
      <c r="D342" s="155" t="s">
        <v>67</v>
      </c>
      <c r="E342" s="156">
        <v>2</v>
      </c>
      <c r="F342" s="186">
        <v>0</v>
      </c>
      <c r="G342" s="157">
        <f>E342*F342</f>
        <v>0</v>
      </c>
      <c r="O342" s="151">
        <v>2</v>
      </c>
      <c r="AA342" s="127">
        <v>12</v>
      </c>
      <c r="AB342" s="127">
        <v>1</v>
      </c>
      <c r="AC342" s="127">
        <v>206</v>
      </c>
      <c r="AZ342" s="127">
        <v>2</v>
      </c>
      <c r="BA342" s="127">
        <f>IF(AZ342=1,G342,0)</f>
        <v>0</v>
      </c>
      <c r="BB342" s="127">
        <f>IF(AZ342=2,G342,0)</f>
        <v>0</v>
      </c>
      <c r="BC342" s="127">
        <f>IF(AZ342=3,G342,0)</f>
        <v>0</v>
      </c>
      <c r="BD342" s="127">
        <f>IF(AZ342=4,G342,0)</f>
        <v>0</v>
      </c>
      <c r="BE342" s="127">
        <f>IF(AZ342=5,G342,0)</f>
        <v>0</v>
      </c>
      <c r="CA342" s="158">
        <v>12</v>
      </c>
      <c r="CB342" s="158">
        <v>1</v>
      </c>
      <c r="CZ342" s="127">
        <v>1.7940000000000001E-2</v>
      </c>
    </row>
    <row r="343" spans="1:104" x14ac:dyDescent="0.2">
      <c r="A343" s="159"/>
      <c r="B343" s="161"/>
      <c r="C343" s="211" t="s">
        <v>546</v>
      </c>
      <c r="D343" s="212"/>
      <c r="E343" s="162">
        <v>2</v>
      </c>
      <c r="F343" s="163"/>
      <c r="G343" s="164"/>
      <c r="M343" s="160" t="s">
        <v>546</v>
      </c>
      <c r="O343" s="151"/>
    </row>
    <row r="344" spans="1:104" x14ac:dyDescent="0.2">
      <c r="A344" s="159"/>
      <c r="B344" s="161"/>
      <c r="C344" s="211" t="s">
        <v>530</v>
      </c>
      <c r="D344" s="212"/>
      <c r="E344" s="162">
        <v>0</v>
      </c>
      <c r="F344" s="163"/>
      <c r="G344" s="164"/>
      <c r="M344" s="160" t="s">
        <v>530</v>
      </c>
      <c r="O344" s="151"/>
    </row>
    <row r="345" spans="1:104" x14ac:dyDescent="0.2">
      <c r="A345" s="152">
        <v>171</v>
      </c>
      <c r="B345" s="153" t="s">
        <v>549</v>
      </c>
      <c r="C345" s="154" t="s">
        <v>550</v>
      </c>
      <c r="D345" s="155" t="s">
        <v>182</v>
      </c>
      <c r="E345" s="156">
        <v>39</v>
      </c>
      <c r="F345" s="186">
        <v>0</v>
      </c>
      <c r="G345" s="157">
        <f>E345*F345</f>
        <v>0</v>
      </c>
      <c r="O345" s="151">
        <v>2</v>
      </c>
      <c r="AA345" s="127">
        <v>12</v>
      </c>
      <c r="AB345" s="127">
        <v>1</v>
      </c>
      <c r="AC345" s="127">
        <v>25</v>
      </c>
      <c r="AZ345" s="127">
        <v>2</v>
      </c>
      <c r="BA345" s="127">
        <f>IF(AZ345=1,G345,0)</f>
        <v>0</v>
      </c>
      <c r="BB345" s="127">
        <f>IF(AZ345=2,G345,0)</f>
        <v>0</v>
      </c>
      <c r="BC345" s="127">
        <f>IF(AZ345=3,G345,0)</f>
        <v>0</v>
      </c>
      <c r="BD345" s="127">
        <f>IF(AZ345=4,G345,0)</f>
        <v>0</v>
      </c>
      <c r="BE345" s="127">
        <f>IF(AZ345=5,G345,0)</f>
        <v>0</v>
      </c>
      <c r="CA345" s="158">
        <v>12</v>
      </c>
      <c r="CB345" s="158">
        <v>1</v>
      </c>
      <c r="CZ345" s="127">
        <v>1E-3</v>
      </c>
    </row>
    <row r="346" spans="1:104" x14ac:dyDescent="0.2">
      <c r="A346" s="159"/>
      <c r="B346" s="161"/>
      <c r="C346" s="211" t="s">
        <v>551</v>
      </c>
      <c r="D346" s="212"/>
      <c r="E346" s="162">
        <v>39</v>
      </c>
      <c r="F346" s="163"/>
      <c r="G346" s="164"/>
      <c r="M346" s="160" t="s">
        <v>551</v>
      </c>
      <c r="O346" s="151"/>
    </row>
    <row r="347" spans="1:104" x14ac:dyDescent="0.2">
      <c r="A347" s="152">
        <v>172</v>
      </c>
      <c r="B347" s="153" t="s">
        <v>552</v>
      </c>
      <c r="C347" s="154" t="s">
        <v>553</v>
      </c>
      <c r="D347" s="155" t="s">
        <v>182</v>
      </c>
      <c r="E347" s="156">
        <v>5</v>
      </c>
      <c r="F347" s="186">
        <v>0</v>
      </c>
      <c r="G347" s="157">
        <f>E347*F347</f>
        <v>0</v>
      </c>
      <c r="O347" s="151">
        <v>2</v>
      </c>
      <c r="AA347" s="127">
        <v>12</v>
      </c>
      <c r="AB347" s="127">
        <v>1</v>
      </c>
      <c r="AC347" s="127">
        <v>16</v>
      </c>
      <c r="AZ347" s="127">
        <v>2</v>
      </c>
      <c r="BA347" s="127">
        <f>IF(AZ347=1,G347,0)</f>
        <v>0</v>
      </c>
      <c r="BB347" s="127">
        <f>IF(AZ347=2,G347,0)</f>
        <v>0</v>
      </c>
      <c r="BC347" s="127">
        <f>IF(AZ347=3,G347,0)</f>
        <v>0</v>
      </c>
      <c r="BD347" s="127">
        <f>IF(AZ347=4,G347,0)</f>
        <v>0</v>
      </c>
      <c r="BE347" s="127">
        <f>IF(AZ347=5,G347,0)</f>
        <v>0</v>
      </c>
      <c r="CA347" s="158">
        <v>12</v>
      </c>
      <c r="CB347" s="158">
        <v>1</v>
      </c>
      <c r="CZ347" s="127">
        <v>0</v>
      </c>
    </row>
    <row r="348" spans="1:104" x14ac:dyDescent="0.2">
      <c r="A348" s="152">
        <v>173</v>
      </c>
      <c r="B348" s="153" t="s">
        <v>554</v>
      </c>
      <c r="C348" s="154" t="s">
        <v>555</v>
      </c>
      <c r="D348" s="155" t="s">
        <v>182</v>
      </c>
      <c r="E348" s="156">
        <v>39</v>
      </c>
      <c r="F348" s="186">
        <v>0</v>
      </c>
      <c r="G348" s="157">
        <f>E348*F348</f>
        <v>0</v>
      </c>
      <c r="O348" s="151">
        <v>2</v>
      </c>
      <c r="AA348" s="127">
        <v>12</v>
      </c>
      <c r="AB348" s="127">
        <v>1</v>
      </c>
      <c r="AC348" s="127">
        <v>27</v>
      </c>
      <c r="AZ348" s="127">
        <v>2</v>
      </c>
      <c r="BA348" s="127">
        <f>IF(AZ348=1,G348,0)</f>
        <v>0</v>
      </c>
      <c r="BB348" s="127">
        <f>IF(AZ348=2,G348,0)</f>
        <v>0</v>
      </c>
      <c r="BC348" s="127">
        <f>IF(AZ348=3,G348,0)</f>
        <v>0</v>
      </c>
      <c r="BD348" s="127">
        <f>IF(AZ348=4,G348,0)</f>
        <v>0</v>
      </c>
      <c r="BE348" s="127">
        <f>IF(AZ348=5,G348,0)</f>
        <v>0</v>
      </c>
      <c r="CA348" s="158">
        <v>12</v>
      </c>
      <c r="CB348" s="158">
        <v>1</v>
      </c>
      <c r="CZ348" s="127">
        <v>1E-3</v>
      </c>
    </row>
    <row r="349" spans="1:104" x14ac:dyDescent="0.2">
      <c r="A349" s="159"/>
      <c r="B349" s="161"/>
      <c r="C349" s="211" t="s">
        <v>556</v>
      </c>
      <c r="D349" s="212"/>
      <c r="E349" s="162">
        <v>39</v>
      </c>
      <c r="F349" s="163"/>
      <c r="G349" s="164"/>
      <c r="M349" s="160" t="s">
        <v>556</v>
      </c>
      <c r="O349" s="151"/>
    </row>
    <row r="350" spans="1:104" x14ac:dyDescent="0.2">
      <c r="A350" s="152">
        <v>174</v>
      </c>
      <c r="B350" s="153" t="s">
        <v>557</v>
      </c>
      <c r="C350" s="154" t="s">
        <v>558</v>
      </c>
      <c r="D350" s="155" t="s">
        <v>182</v>
      </c>
      <c r="E350" s="156">
        <v>5</v>
      </c>
      <c r="F350" s="186">
        <v>0</v>
      </c>
      <c r="G350" s="157">
        <f t="shared" ref="G350:G355" si="54">E350*F350</f>
        <v>0</v>
      </c>
      <c r="O350" s="151">
        <v>2</v>
      </c>
      <c r="AA350" s="127">
        <v>12</v>
      </c>
      <c r="AB350" s="127">
        <v>1</v>
      </c>
      <c r="AC350" s="127">
        <v>32</v>
      </c>
      <c r="AZ350" s="127">
        <v>2</v>
      </c>
      <c r="BA350" s="127">
        <f t="shared" ref="BA350:BA355" si="55">IF(AZ350=1,G350,0)</f>
        <v>0</v>
      </c>
      <c r="BB350" s="127">
        <f t="shared" ref="BB350:BB355" si="56">IF(AZ350=2,G350,0)</f>
        <v>0</v>
      </c>
      <c r="BC350" s="127">
        <f t="shared" ref="BC350:BC355" si="57">IF(AZ350=3,G350,0)</f>
        <v>0</v>
      </c>
      <c r="BD350" s="127">
        <f t="shared" ref="BD350:BD355" si="58">IF(AZ350=4,G350,0)</f>
        <v>0</v>
      </c>
      <c r="BE350" s="127">
        <f t="shared" ref="BE350:BE355" si="59">IF(AZ350=5,G350,0)</f>
        <v>0</v>
      </c>
      <c r="CA350" s="158">
        <v>12</v>
      </c>
      <c r="CB350" s="158">
        <v>1</v>
      </c>
      <c r="CZ350" s="127">
        <v>0</v>
      </c>
    </row>
    <row r="351" spans="1:104" ht="22.5" x14ac:dyDescent="0.2">
      <c r="A351" s="152">
        <v>175</v>
      </c>
      <c r="B351" s="153" t="s">
        <v>559</v>
      </c>
      <c r="C351" s="154" t="s">
        <v>560</v>
      </c>
      <c r="D351" s="155" t="s">
        <v>182</v>
      </c>
      <c r="E351" s="156">
        <v>5</v>
      </c>
      <c r="F351" s="186">
        <v>0</v>
      </c>
      <c r="G351" s="157">
        <f t="shared" si="54"/>
        <v>0</v>
      </c>
      <c r="O351" s="151">
        <v>2</v>
      </c>
      <c r="AA351" s="127">
        <v>12</v>
      </c>
      <c r="AB351" s="127">
        <v>1</v>
      </c>
      <c r="AC351" s="127">
        <v>33</v>
      </c>
      <c r="AZ351" s="127">
        <v>2</v>
      </c>
      <c r="BA351" s="127">
        <f t="shared" si="55"/>
        <v>0</v>
      </c>
      <c r="BB351" s="127">
        <f t="shared" si="56"/>
        <v>0</v>
      </c>
      <c r="BC351" s="127">
        <f t="shared" si="57"/>
        <v>0</v>
      </c>
      <c r="BD351" s="127">
        <f t="shared" si="58"/>
        <v>0</v>
      </c>
      <c r="BE351" s="127">
        <f t="shared" si="59"/>
        <v>0</v>
      </c>
      <c r="CA351" s="158">
        <v>12</v>
      </c>
      <c r="CB351" s="158">
        <v>1</v>
      </c>
      <c r="CZ351" s="127">
        <v>0</v>
      </c>
    </row>
    <row r="352" spans="1:104" x14ac:dyDescent="0.2">
      <c r="A352" s="152">
        <v>176</v>
      </c>
      <c r="B352" s="153" t="s">
        <v>561</v>
      </c>
      <c r="C352" s="154" t="s">
        <v>562</v>
      </c>
      <c r="D352" s="155" t="s">
        <v>182</v>
      </c>
      <c r="E352" s="156">
        <v>5</v>
      </c>
      <c r="F352" s="186">
        <v>0</v>
      </c>
      <c r="G352" s="157">
        <f t="shared" si="54"/>
        <v>0</v>
      </c>
      <c r="O352" s="151">
        <v>2</v>
      </c>
      <c r="AA352" s="127">
        <v>12</v>
      </c>
      <c r="AB352" s="127">
        <v>1</v>
      </c>
      <c r="AC352" s="127">
        <v>34</v>
      </c>
      <c r="AZ352" s="127">
        <v>2</v>
      </c>
      <c r="BA352" s="127">
        <f t="shared" si="55"/>
        <v>0</v>
      </c>
      <c r="BB352" s="127">
        <f t="shared" si="56"/>
        <v>0</v>
      </c>
      <c r="BC352" s="127">
        <f t="shared" si="57"/>
        <v>0</v>
      </c>
      <c r="BD352" s="127">
        <f t="shared" si="58"/>
        <v>0</v>
      </c>
      <c r="BE352" s="127">
        <f t="shared" si="59"/>
        <v>0</v>
      </c>
      <c r="CA352" s="158">
        <v>12</v>
      </c>
      <c r="CB352" s="158">
        <v>1</v>
      </c>
      <c r="CZ352" s="127">
        <v>0</v>
      </c>
    </row>
    <row r="353" spans="1:104" x14ac:dyDescent="0.2">
      <c r="A353" s="152">
        <v>177</v>
      </c>
      <c r="B353" s="153" t="s">
        <v>563</v>
      </c>
      <c r="C353" s="154" t="s">
        <v>564</v>
      </c>
      <c r="D353" s="155" t="s">
        <v>182</v>
      </c>
      <c r="E353" s="156">
        <v>3</v>
      </c>
      <c r="F353" s="186">
        <v>0</v>
      </c>
      <c r="G353" s="157">
        <f t="shared" si="54"/>
        <v>0</v>
      </c>
      <c r="O353" s="151">
        <v>2</v>
      </c>
      <c r="AA353" s="127">
        <v>12</v>
      </c>
      <c r="AB353" s="127">
        <v>1</v>
      </c>
      <c r="AC353" s="127">
        <v>192</v>
      </c>
      <c r="AZ353" s="127">
        <v>2</v>
      </c>
      <c r="BA353" s="127">
        <f t="shared" si="55"/>
        <v>0</v>
      </c>
      <c r="BB353" s="127">
        <f t="shared" si="56"/>
        <v>0</v>
      </c>
      <c r="BC353" s="127">
        <f t="shared" si="57"/>
        <v>0</v>
      </c>
      <c r="BD353" s="127">
        <f t="shared" si="58"/>
        <v>0</v>
      </c>
      <c r="BE353" s="127">
        <f t="shared" si="59"/>
        <v>0</v>
      </c>
      <c r="CA353" s="158">
        <v>12</v>
      </c>
      <c r="CB353" s="158">
        <v>1</v>
      </c>
      <c r="CZ353" s="127">
        <v>0</v>
      </c>
    </row>
    <row r="354" spans="1:104" x14ac:dyDescent="0.2">
      <c r="A354" s="152">
        <v>178</v>
      </c>
      <c r="B354" s="153" t="s">
        <v>565</v>
      </c>
      <c r="C354" s="154" t="s">
        <v>566</v>
      </c>
      <c r="D354" s="155" t="s">
        <v>55</v>
      </c>
      <c r="E354" s="156">
        <v>0.33</v>
      </c>
      <c r="F354" s="191">
        <v>0</v>
      </c>
      <c r="G354" s="157">
        <f t="shared" si="54"/>
        <v>0</v>
      </c>
      <c r="O354" s="151">
        <v>2</v>
      </c>
      <c r="AA354" s="127">
        <v>7</v>
      </c>
      <c r="AB354" s="127">
        <v>1002</v>
      </c>
      <c r="AC354" s="127">
        <v>5</v>
      </c>
      <c r="AZ354" s="127">
        <v>2</v>
      </c>
      <c r="BA354" s="127">
        <f t="shared" si="55"/>
        <v>0</v>
      </c>
      <c r="BB354" s="127">
        <f t="shared" si="56"/>
        <v>0</v>
      </c>
      <c r="BC354" s="127">
        <f t="shared" si="57"/>
        <v>0</v>
      </c>
      <c r="BD354" s="127">
        <f t="shared" si="58"/>
        <v>0</v>
      </c>
      <c r="BE354" s="127">
        <f t="shared" si="59"/>
        <v>0</v>
      </c>
      <c r="CA354" s="158">
        <v>7</v>
      </c>
      <c r="CB354" s="158">
        <v>1002</v>
      </c>
      <c r="CZ354" s="127">
        <v>0</v>
      </c>
    </row>
    <row r="355" spans="1:104" x14ac:dyDescent="0.2">
      <c r="A355" s="152">
        <v>179</v>
      </c>
      <c r="B355" s="153" t="s">
        <v>567</v>
      </c>
      <c r="C355" s="154" t="s">
        <v>568</v>
      </c>
      <c r="D355" s="155" t="s">
        <v>569</v>
      </c>
      <c r="E355" s="156">
        <v>30</v>
      </c>
      <c r="F355" s="186">
        <v>0</v>
      </c>
      <c r="G355" s="157">
        <f t="shared" si="54"/>
        <v>0</v>
      </c>
      <c r="O355" s="151">
        <v>2</v>
      </c>
      <c r="AA355" s="127">
        <v>10</v>
      </c>
      <c r="AB355" s="127">
        <v>0</v>
      </c>
      <c r="AC355" s="127">
        <v>8</v>
      </c>
      <c r="AZ355" s="127">
        <v>5</v>
      </c>
      <c r="BA355" s="127">
        <f t="shared" si="55"/>
        <v>0</v>
      </c>
      <c r="BB355" s="127">
        <f t="shared" si="56"/>
        <v>0</v>
      </c>
      <c r="BC355" s="127">
        <f t="shared" si="57"/>
        <v>0</v>
      </c>
      <c r="BD355" s="127">
        <f t="shared" si="58"/>
        <v>0</v>
      </c>
      <c r="BE355" s="127">
        <f t="shared" si="59"/>
        <v>0</v>
      </c>
      <c r="CA355" s="158">
        <v>10</v>
      </c>
      <c r="CB355" s="158">
        <v>0</v>
      </c>
      <c r="CZ355" s="127">
        <v>0</v>
      </c>
    </row>
    <row r="356" spans="1:104" x14ac:dyDescent="0.2">
      <c r="A356" s="165"/>
      <c r="B356" s="166" t="s">
        <v>68</v>
      </c>
      <c r="C356" s="167" t="str">
        <f>CONCATENATE(B255," ",C255)</f>
        <v>725 Zařizovací předměty</v>
      </c>
      <c r="D356" s="168"/>
      <c r="E356" s="169"/>
      <c r="F356" s="170"/>
      <c r="G356" s="171">
        <f>SUM(G255:G355)</f>
        <v>0</v>
      </c>
      <c r="O356" s="151">
        <v>4</v>
      </c>
      <c r="BA356" s="172">
        <f>SUM(BA255:BA355)</f>
        <v>0</v>
      </c>
      <c r="BB356" s="172">
        <f>SUM(BB255:BB355)</f>
        <v>0</v>
      </c>
      <c r="BC356" s="172">
        <f>SUM(BC255:BC355)</f>
        <v>0</v>
      </c>
      <c r="BD356" s="172">
        <f>SUM(BD255:BD355)</f>
        <v>0</v>
      </c>
      <c r="BE356" s="172">
        <f>SUM(BE255:BE355)</f>
        <v>0</v>
      </c>
    </row>
    <row r="357" spans="1:104" x14ac:dyDescent="0.2">
      <c r="A357" s="144" t="s">
        <v>64</v>
      </c>
      <c r="B357" s="145" t="s">
        <v>570</v>
      </c>
      <c r="C357" s="146" t="s">
        <v>571</v>
      </c>
      <c r="D357" s="147"/>
      <c r="E357" s="148"/>
      <c r="F357" s="148"/>
      <c r="G357" s="149"/>
      <c r="H357" s="150"/>
      <c r="I357" s="150"/>
      <c r="O357" s="151">
        <v>1</v>
      </c>
    </row>
    <row r="358" spans="1:104" x14ac:dyDescent="0.2">
      <c r="A358" s="152">
        <v>180</v>
      </c>
      <c r="B358" s="153" t="s">
        <v>572</v>
      </c>
      <c r="C358" s="154" t="s">
        <v>573</v>
      </c>
      <c r="D358" s="155" t="s">
        <v>187</v>
      </c>
      <c r="E358" s="156">
        <v>42.894010000000002</v>
      </c>
      <c r="F358" s="186">
        <v>0</v>
      </c>
      <c r="G358" s="157">
        <f>E358*F358</f>
        <v>0</v>
      </c>
      <c r="O358" s="151">
        <v>2</v>
      </c>
      <c r="AA358" s="127">
        <v>8</v>
      </c>
      <c r="AB358" s="127">
        <v>1</v>
      </c>
      <c r="AC358" s="127">
        <v>3</v>
      </c>
      <c r="AZ358" s="127">
        <v>1</v>
      </c>
      <c r="BA358" s="127">
        <f>IF(AZ358=1,G358,0)</f>
        <v>0</v>
      </c>
      <c r="BB358" s="127">
        <f>IF(AZ358=2,G358,0)</f>
        <v>0</v>
      </c>
      <c r="BC358" s="127">
        <f>IF(AZ358=3,G358,0)</f>
        <v>0</v>
      </c>
      <c r="BD358" s="127">
        <f>IF(AZ358=4,G358,0)</f>
        <v>0</v>
      </c>
      <c r="BE358" s="127">
        <f>IF(AZ358=5,G358,0)</f>
        <v>0</v>
      </c>
      <c r="CA358" s="158">
        <v>8</v>
      </c>
      <c r="CB358" s="158">
        <v>1</v>
      </c>
      <c r="CZ358" s="127">
        <v>0</v>
      </c>
    </row>
    <row r="359" spans="1:104" x14ac:dyDescent="0.2">
      <c r="A359" s="152">
        <v>181</v>
      </c>
      <c r="B359" s="153" t="s">
        <v>574</v>
      </c>
      <c r="C359" s="154" t="s">
        <v>575</v>
      </c>
      <c r="D359" s="155" t="s">
        <v>187</v>
      </c>
      <c r="E359" s="156">
        <v>42.894010000000002</v>
      </c>
      <c r="F359" s="186">
        <v>0</v>
      </c>
      <c r="G359" s="157">
        <f>E359*F359</f>
        <v>0</v>
      </c>
      <c r="O359" s="151">
        <v>2</v>
      </c>
      <c r="AA359" s="127">
        <v>8</v>
      </c>
      <c r="AB359" s="127">
        <v>1</v>
      </c>
      <c r="AC359" s="127">
        <v>3</v>
      </c>
      <c r="AZ359" s="127">
        <v>1</v>
      </c>
      <c r="BA359" s="127">
        <f>IF(AZ359=1,G359,0)</f>
        <v>0</v>
      </c>
      <c r="BB359" s="127">
        <f>IF(AZ359=2,G359,0)</f>
        <v>0</v>
      </c>
      <c r="BC359" s="127">
        <f>IF(AZ359=3,G359,0)</f>
        <v>0</v>
      </c>
      <c r="BD359" s="127">
        <f>IF(AZ359=4,G359,0)</f>
        <v>0</v>
      </c>
      <c r="BE359" s="127">
        <f>IF(AZ359=5,G359,0)</f>
        <v>0</v>
      </c>
      <c r="CA359" s="158">
        <v>8</v>
      </c>
      <c r="CB359" s="158">
        <v>1</v>
      </c>
      <c r="CZ359" s="127">
        <v>0</v>
      </c>
    </row>
    <row r="360" spans="1:104" x14ac:dyDescent="0.2">
      <c r="A360" s="152">
        <v>182</v>
      </c>
      <c r="B360" s="153" t="s">
        <v>576</v>
      </c>
      <c r="C360" s="154" t="s">
        <v>577</v>
      </c>
      <c r="D360" s="155" t="s">
        <v>187</v>
      </c>
      <c r="E360" s="156">
        <v>814.98618999999997</v>
      </c>
      <c r="F360" s="186">
        <v>0</v>
      </c>
      <c r="G360" s="157">
        <f>E360*F360</f>
        <v>0</v>
      </c>
      <c r="O360" s="151">
        <v>2</v>
      </c>
      <c r="AA360" s="127">
        <v>8</v>
      </c>
      <c r="AB360" s="127">
        <v>1</v>
      </c>
      <c r="AC360" s="127">
        <v>3</v>
      </c>
      <c r="AZ360" s="127">
        <v>1</v>
      </c>
      <c r="BA360" s="127">
        <f>IF(AZ360=1,G360,0)</f>
        <v>0</v>
      </c>
      <c r="BB360" s="127">
        <f>IF(AZ360=2,G360,0)</f>
        <v>0</v>
      </c>
      <c r="BC360" s="127">
        <f>IF(AZ360=3,G360,0)</f>
        <v>0</v>
      </c>
      <c r="BD360" s="127">
        <f>IF(AZ360=4,G360,0)</f>
        <v>0</v>
      </c>
      <c r="BE360" s="127">
        <f>IF(AZ360=5,G360,0)</f>
        <v>0</v>
      </c>
      <c r="CA360" s="158">
        <v>8</v>
      </c>
      <c r="CB360" s="158">
        <v>1</v>
      </c>
      <c r="CZ360" s="127">
        <v>0</v>
      </c>
    </row>
    <row r="361" spans="1:104" x14ac:dyDescent="0.2">
      <c r="A361" s="152">
        <v>183</v>
      </c>
      <c r="B361" s="153" t="s">
        <v>578</v>
      </c>
      <c r="C361" s="154" t="s">
        <v>579</v>
      </c>
      <c r="D361" s="155" t="s">
        <v>187</v>
      </c>
      <c r="E361" s="156">
        <v>42.894010000000002</v>
      </c>
      <c r="F361" s="186">
        <v>0</v>
      </c>
      <c r="G361" s="157">
        <f>E361*F361</f>
        <v>0</v>
      </c>
      <c r="O361" s="151">
        <v>2</v>
      </c>
      <c r="AA361" s="127">
        <v>8</v>
      </c>
      <c r="AB361" s="127">
        <v>1</v>
      </c>
      <c r="AC361" s="127">
        <v>3</v>
      </c>
      <c r="AZ361" s="127">
        <v>1</v>
      </c>
      <c r="BA361" s="127">
        <f>IF(AZ361=1,G361,0)</f>
        <v>0</v>
      </c>
      <c r="BB361" s="127">
        <f>IF(AZ361=2,G361,0)</f>
        <v>0</v>
      </c>
      <c r="BC361" s="127">
        <f>IF(AZ361=3,G361,0)</f>
        <v>0</v>
      </c>
      <c r="BD361" s="127">
        <f>IF(AZ361=4,G361,0)</f>
        <v>0</v>
      </c>
      <c r="BE361" s="127">
        <f>IF(AZ361=5,G361,0)</f>
        <v>0</v>
      </c>
      <c r="CA361" s="158">
        <v>8</v>
      </c>
      <c r="CB361" s="158">
        <v>1</v>
      </c>
      <c r="CZ361" s="127">
        <v>0</v>
      </c>
    </row>
    <row r="362" spans="1:104" x14ac:dyDescent="0.2">
      <c r="A362" s="152">
        <v>184</v>
      </c>
      <c r="B362" s="153" t="s">
        <v>580</v>
      </c>
      <c r="C362" s="154" t="s">
        <v>581</v>
      </c>
      <c r="D362" s="155" t="s">
        <v>187</v>
      </c>
      <c r="E362" s="156">
        <v>42.894010000000002</v>
      </c>
      <c r="F362" s="186">
        <v>0</v>
      </c>
      <c r="G362" s="157">
        <f>E362*F362</f>
        <v>0</v>
      </c>
      <c r="O362" s="151">
        <v>2</v>
      </c>
      <c r="AA362" s="127">
        <v>8</v>
      </c>
      <c r="AB362" s="127">
        <v>1</v>
      </c>
      <c r="AC362" s="127">
        <v>3</v>
      </c>
      <c r="AZ362" s="127">
        <v>1</v>
      </c>
      <c r="BA362" s="127">
        <f>IF(AZ362=1,G362,0)</f>
        <v>0</v>
      </c>
      <c r="BB362" s="127">
        <f>IF(AZ362=2,G362,0)</f>
        <v>0</v>
      </c>
      <c r="BC362" s="127">
        <f>IF(AZ362=3,G362,0)</f>
        <v>0</v>
      </c>
      <c r="BD362" s="127">
        <f>IF(AZ362=4,G362,0)</f>
        <v>0</v>
      </c>
      <c r="BE362" s="127">
        <f>IF(AZ362=5,G362,0)</f>
        <v>0</v>
      </c>
      <c r="CA362" s="158">
        <v>8</v>
      </c>
      <c r="CB362" s="158">
        <v>1</v>
      </c>
      <c r="CZ362" s="127">
        <v>0</v>
      </c>
    </row>
    <row r="363" spans="1:104" x14ac:dyDescent="0.2">
      <c r="A363" s="165"/>
      <c r="B363" s="166" t="s">
        <v>68</v>
      </c>
      <c r="C363" s="167" t="str">
        <f>CONCATENATE(B357," ",C357)</f>
        <v>D96 Přesuny suti a vybouraných hmot</v>
      </c>
      <c r="D363" s="168"/>
      <c r="E363" s="169"/>
      <c r="F363" s="170"/>
      <c r="G363" s="171">
        <f>SUM(G357:G362)</f>
        <v>0</v>
      </c>
      <c r="O363" s="151">
        <v>4</v>
      </c>
      <c r="BA363" s="172">
        <f>SUM(BA357:BA362)</f>
        <v>0</v>
      </c>
      <c r="BB363" s="172">
        <f>SUM(BB357:BB362)</f>
        <v>0</v>
      </c>
      <c r="BC363" s="172">
        <f>SUM(BC357:BC362)</f>
        <v>0</v>
      </c>
      <c r="BD363" s="172">
        <f>SUM(BD357:BD362)</f>
        <v>0</v>
      </c>
      <c r="BE363" s="172">
        <f>SUM(BE357:BE362)</f>
        <v>0</v>
      </c>
    </row>
    <row r="364" spans="1:104" x14ac:dyDescent="0.2">
      <c r="E364" s="127"/>
    </row>
    <row r="365" spans="1:104" x14ac:dyDescent="0.2">
      <c r="E365" s="127"/>
    </row>
    <row r="366" spans="1:104" x14ac:dyDescent="0.2">
      <c r="E366" s="127"/>
    </row>
    <row r="367" spans="1:104" x14ac:dyDescent="0.2">
      <c r="E367" s="127"/>
    </row>
    <row r="368" spans="1:104" x14ac:dyDescent="0.2">
      <c r="E368" s="127"/>
    </row>
    <row r="369" spans="5:5" x14ac:dyDescent="0.2">
      <c r="E369" s="127"/>
    </row>
    <row r="370" spans="5:5" x14ac:dyDescent="0.2">
      <c r="E370" s="127"/>
    </row>
    <row r="371" spans="5:5" x14ac:dyDescent="0.2">
      <c r="E371" s="127"/>
    </row>
    <row r="372" spans="5:5" x14ac:dyDescent="0.2">
      <c r="E372" s="127"/>
    </row>
    <row r="373" spans="5:5" x14ac:dyDescent="0.2">
      <c r="E373" s="127"/>
    </row>
    <row r="374" spans="5:5" x14ac:dyDescent="0.2">
      <c r="E374" s="127"/>
    </row>
    <row r="375" spans="5:5" x14ac:dyDescent="0.2">
      <c r="E375" s="127"/>
    </row>
    <row r="376" spans="5:5" x14ac:dyDescent="0.2">
      <c r="E376" s="127"/>
    </row>
    <row r="377" spans="5:5" x14ac:dyDescent="0.2">
      <c r="E377" s="127"/>
    </row>
    <row r="378" spans="5:5" x14ac:dyDescent="0.2">
      <c r="E378" s="127"/>
    </row>
    <row r="379" spans="5:5" x14ac:dyDescent="0.2">
      <c r="E379" s="127"/>
    </row>
    <row r="380" spans="5:5" x14ac:dyDescent="0.2">
      <c r="E380" s="127"/>
    </row>
    <row r="381" spans="5:5" x14ac:dyDescent="0.2">
      <c r="E381" s="127"/>
    </row>
    <row r="382" spans="5:5" x14ac:dyDescent="0.2">
      <c r="E382" s="127"/>
    </row>
    <row r="383" spans="5:5" x14ac:dyDescent="0.2">
      <c r="E383" s="127"/>
    </row>
    <row r="384" spans="5:5" x14ac:dyDescent="0.2">
      <c r="E384" s="127"/>
    </row>
    <row r="385" spans="1:7" x14ac:dyDescent="0.2">
      <c r="E385" s="127"/>
    </row>
    <row r="386" spans="1:7" x14ac:dyDescent="0.2">
      <c r="E386" s="127"/>
    </row>
    <row r="387" spans="1:7" x14ac:dyDescent="0.2">
      <c r="A387" s="173"/>
      <c r="B387" s="173"/>
      <c r="C387" s="173"/>
      <c r="D387" s="173"/>
      <c r="E387" s="173"/>
      <c r="F387" s="173"/>
      <c r="G387" s="173"/>
    </row>
    <row r="388" spans="1:7" x14ac:dyDescent="0.2">
      <c r="A388" s="173"/>
      <c r="B388" s="173"/>
      <c r="C388" s="173"/>
      <c r="D388" s="173"/>
      <c r="E388" s="173"/>
      <c r="F388" s="173"/>
      <c r="G388" s="173"/>
    </row>
    <row r="389" spans="1:7" x14ac:dyDescent="0.2">
      <c r="A389" s="173"/>
      <c r="B389" s="173"/>
      <c r="C389" s="173"/>
      <c r="D389" s="173"/>
      <c r="E389" s="173"/>
      <c r="F389" s="173"/>
      <c r="G389" s="173"/>
    </row>
    <row r="390" spans="1:7" x14ac:dyDescent="0.2">
      <c r="A390" s="173"/>
      <c r="B390" s="173"/>
      <c r="C390" s="173"/>
      <c r="D390" s="173"/>
      <c r="E390" s="173"/>
      <c r="F390" s="173"/>
      <c r="G390" s="173"/>
    </row>
    <row r="391" spans="1:7" x14ac:dyDescent="0.2">
      <c r="E391" s="127"/>
    </row>
    <row r="392" spans="1:7" x14ac:dyDescent="0.2">
      <c r="E392" s="127"/>
    </row>
    <row r="393" spans="1:7" x14ac:dyDescent="0.2">
      <c r="E393" s="127"/>
    </row>
    <row r="394" spans="1:7" x14ac:dyDescent="0.2">
      <c r="E394" s="127"/>
    </row>
    <row r="395" spans="1:7" x14ac:dyDescent="0.2">
      <c r="E395" s="127"/>
    </row>
    <row r="396" spans="1:7" x14ac:dyDescent="0.2">
      <c r="E396" s="127"/>
    </row>
    <row r="397" spans="1:7" x14ac:dyDescent="0.2">
      <c r="E397" s="127"/>
    </row>
    <row r="398" spans="1:7" x14ac:dyDescent="0.2">
      <c r="E398" s="127"/>
    </row>
    <row r="399" spans="1:7" x14ac:dyDescent="0.2">
      <c r="E399" s="127"/>
    </row>
    <row r="400" spans="1:7" x14ac:dyDescent="0.2">
      <c r="E400" s="127"/>
    </row>
    <row r="401" spans="5:5" x14ac:dyDescent="0.2">
      <c r="E401" s="127"/>
    </row>
    <row r="402" spans="5:5" x14ac:dyDescent="0.2">
      <c r="E402" s="127"/>
    </row>
    <row r="403" spans="5:5" x14ac:dyDescent="0.2">
      <c r="E403" s="127"/>
    </row>
    <row r="404" spans="5:5" x14ac:dyDescent="0.2">
      <c r="E404" s="127"/>
    </row>
    <row r="405" spans="5:5" x14ac:dyDescent="0.2">
      <c r="E405" s="127"/>
    </row>
    <row r="406" spans="5:5" x14ac:dyDescent="0.2">
      <c r="E406" s="127"/>
    </row>
    <row r="407" spans="5:5" x14ac:dyDescent="0.2">
      <c r="E407" s="127"/>
    </row>
    <row r="408" spans="5:5" x14ac:dyDescent="0.2">
      <c r="E408" s="127"/>
    </row>
    <row r="409" spans="5:5" x14ac:dyDescent="0.2">
      <c r="E409" s="127"/>
    </row>
    <row r="410" spans="5:5" x14ac:dyDescent="0.2">
      <c r="E410" s="127"/>
    </row>
    <row r="411" spans="5:5" x14ac:dyDescent="0.2">
      <c r="E411" s="127"/>
    </row>
    <row r="412" spans="5:5" x14ac:dyDescent="0.2">
      <c r="E412" s="127"/>
    </row>
    <row r="413" spans="5:5" x14ac:dyDescent="0.2">
      <c r="E413" s="127"/>
    </row>
    <row r="414" spans="5:5" x14ac:dyDescent="0.2">
      <c r="E414" s="127"/>
    </row>
    <row r="415" spans="5:5" x14ac:dyDescent="0.2">
      <c r="E415" s="127"/>
    </row>
    <row r="416" spans="5:5" x14ac:dyDescent="0.2">
      <c r="E416" s="127"/>
    </row>
    <row r="417" spans="1:7" x14ac:dyDescent="0.2">
      <c r="E417" s="127"/>
    </row>
    <row r="418" spans="1:7" x14ac:dyDescent="0.2">
      <c r="E418" s="127"/>
    </row>
    <row r="419" spans="1:7" x14ac:dyDescent="0.2">
      <c r="E419" s="127"/>
    </row>
    <row r="420" spans="1:7" x14ac:dyDescent="0.2">
      <c r="E420" s="127"/>
    </row>
    <row r="421" spans="1:7" x14ac:dyDescent="0.2">
      <c r="E421" s="127"/>
    </row>
    <row r="422" spans="1:7" x14ac:dyDescent="0.2">
      <c r="A422" s="174"/>
      <c r="B422" s="174"/>
    </row>
    <row r="423" spans="1:7" x14ac:dyDescent="0.2">
      <c r="A423" s="173"/>
      <c r="B423" s="173"/>
      <c r="C423" s="176"/>
      <c r="D423" s="176"/>
      <c r="E423" s="177"/>
      <c r="F423" s="176"/>
      <c r="G423" s="178"/>
    </row>
    <row r="424" spans="1:7" x14ac:dyDescent="0.2">
      <c r="A424" s="179"/>
      <c r="B424" s="179"/>
      <c r="C424" s="173"/>
      <c r="D424" s="173"/>
      <c r="E424" s="180"/>
      <c r="F424" s="173"/>
      <c r="G424" s="173"/>
    </row>
    <row r="425" spans="1:7" x14ac:dyDescent="0.2">
      <c r="A425" s="173"/>
      <c r="B425" s="173"/>
      <c r="C425" s="173"/>
      <c r="D425" s="173"/>
      <c r="E425" s="180"/>
      <c r="F425" s="173"/>
      <c r="G425" s="173"/>
    </row>
    <row r="426" spans="1:7" x14ac:dyDescent="0.2">
      <c r="A426" s="173"/>
      <c r="B426" s="173"/>
      <c r="C426" s="173"/>
      <c r="D426" s="173"/>
      <c r="E426" s="180"/>
      <c r="F426" s="173"/>
      <c r="G426" s="173"/>
    </row>
    <row r="427" spans="1:7" x14ac:dyDescent="0.2">
      <c r="A427" s="173"/>
      <c r="B427" s="173"/>
      <c r="C427" s="173"/>
      <c r="D427" s="173"/>
      <c r="E427" s="180"/>
      <c r="F427" s="173"/>
      <c r="G427" s="173"/>
    </row>
    <row r="428" spans="1:7" x14ac:dyDescent="0.2">
      <c r="A428" s="173"/>
      <c r="B428" s="173"/>
      <c r="C428" s="173"/>
      <c r="D428" s="173"/>
      <c r="E428" s="180"/>
      <c r="F428" s="173"/>
      <c r="G428" s="173"/>
    </row>
    <row r="429" spans="1:7" x14ac:dyDescent="0.2">
      <c r="A429" s="173"/>
      <c r="B429" s="173"/>
      <c r="C429" s="173"/>
      <c r="D429" s="173"/>
      <c r="E429" s="180"/>
      <c r="F429" s="173"/>
      <c r="G429" s="173"/>
    </row>
    <row r="430" spans="1:7" x14ac:dyDescent="0.2">
      <c r="A430" s="173"/>
      <c r="B430" s="173"/>
      <c r="C430" s="173"/>
      <c r="D430" s="173"/>
      <c r="E430" s="180"/>
      <c r="F430" s="173"/>
      <c r="G430" s="173"/>
    </row>
    <row r="431" spans="1:7" x14ac:dyDescent="0.2">
      <c r="A431" s="173"/>
      <c r="B431" s="173"/>
      <c r="C431" s="173"/>
      <c r="D431" s="173"/>
      <c r="E431" s="180"/>
      <c r="F431" s="173"/>
      <c r="G431" s="173"/>
    </row>
    <row r="432" spans="1:7" x14ac:dyDescent="0.2">
      <c r="A432" s="173"/>
      <c r="B432" s="173"/>
      <c r="C432" s="173"/>
      <c r="D432" s="173"/>
      <c r="E432" s="180"/>
      <c r="F432" s="173"/>
      <c r="G432" s="173"/>
    </row>
    <row r="433" spans="1:7" x14ac:dyDescent="0.2">
      <c r="A433" s="173"/>
      <c r="B433" s="173"/>
      <c r="C433" s="173"/>
      <c r="D433" s="173"/>
      <c r="E433" s="180"/>
      <c r="F433" s="173"/>
      <c r="G433" s="173"/>
    </row>
    <row r="434" spans="1:7" x14ac:dyDescent="0.2">
      <c r="A434" s="173"/>
      <c r="B434" s="173"/>
      <c r="C434" s="173"/>
      <c r="D434" s="173"/>
      <c r="E434" s="180"/>
      <c r="F434" s="173"/>
      <c r="G434" s="173"/>
    </row>
    <row r="435" spans="1:7" x14ac:dyDescent="0.2">
      <c r="A435" s="173"/>
      <c r="B435" s="173"/>
      <c r="C435" s="173"/>
      <c r="D435" s="173"/>
      <c r="E435" s="180"/>
      <c r="F435" s="173"/>
      <c r="G435" s="173"/>
    </row>
    <row r="436" spans="1:7" x14ac:dyDescent="0.2">
      <c r="A436" s="173"/>
      <c r="B436" s="173"/>
      <c r="C436" s="173"/>
      <c r="D436" s="173"/>
      <c r="E436" s="180"/>
      <c r="F436" s="173"/>
      <c r="G436" s="173"/>
    </row>
  </sheetData>
  <sheetProtection sheet="1" objects="1" scenarios="1"/>
  <protectedRanges>
    <protectedRange sqref="F249 F249:F252 F256:F258 F261:F264 F266:F277 F283:F284 F289:F290 F295 F298:F307 F309:F328 F332:F339 F342 F345 F347:F348 F350:F353 F355 F358:F362" name="Oblast3"/>
    <protectedRange sqref="F8 F34:F36 F38 F64 F67 F95 F98 F102:F104 F106:F108 F114 F118 F121 F124:F133 F135 F137:F139 F141 F148 F151:F154 F156 F158:F161 F163" name="Oblast1"/>
    <protectedRange sqref="F167:F176 F178 F180:F181 F185:F188 F196:F204 F207:F208 F211:F221 F225 F228 F231:F245" name="Oblast2"/>
  </protectedRanges>
  <mergeCells count="151">
    <mergeCell ref="C344:D344"/>
    <mergeCell ref="C346:D346"/>
    <mergeCell ref="C349:D349"/>
    <mergeCell ref="C329:D329"/>
    <mergeCell ref="C330:D330"/>
    <mergeCell ref="C331:D331"/>
    <mergeCell ref="C340:D340"/>
    <mergeCell ref="C341:D341"/>
    <mergeCell ref="C343:D343"/>
    <mergeCell ref="C292:D292"/>
    <mergeCell ref="C293:D293"/>
    <mergeCell ref="C294:D294"/>
    <mergeCell ref="C296:D296"/>
    <mergeCell ref="C297:D297"/>
    <mergeCell ref="C308:D308"/>
    <mergeCell ref="C259:D259"/>
    <mergeCell ref="C260:D260"/>
    <mergeCell ref="C265:D265"/>
    <mergeCell ref="C278:D278"/>
    <mergeCell ref="C279:D279"/>
    <mergeCell ref="C280:D280"/>
    <mergeCell ref="C281:D281"/>
    <mergeCell ref="C282:D282"/>
    <mergeCell ref="C285:D285"/>
    <mergeCell ref="C227:D227"/>
    <mergeCell ref="C229:D229"/>
    <mergeCell ref="C230:D230"/>
    <mergeCell ref="C286:D286"/>
    <mergeCell ref="C287:D287"/>
    <mergeCell ref="C288:D288"/>
    <mergeCell ref="C291:D291"/>
    <mergeCell ref="C209:D209"/>
    <mergeCell ref="C210:D210"/>
    <mergeCell ref="C222:D222"/>
    <mergeCell ref="C223:D223"/>
    <mergeCell ref="C224:D224"/>
    <mergeCell ref="C226:D226"/>
    <mergeCell ref="C192:D192"/>
    <mergeCell ref="C193:D193"/>
    <mergeCell ref="C194:D194"/>
    <mergeCell ref="C195:D195"/>
    <mergeCell ref="C205:D205"/>
    <mergeCell ref="C206:D206"/>
    <mergeCell ref="C177:D177"/>
    <mergeCell ref="C179:D179"/>
    <mergeCell ref="C182:D182"/>
    <mergeCell ref="C183:D183"/>
    <mergeCell ref="C184:D184"/>
    <mergeCell ref="C189:D189"/>
    <mergeCell ref="C190:D190"/>
    <mergeCell ref="C191:D191"/>
    <mergeCell ref="C147:D147"/>
    <mergeCell ref="C149:D149"/>
    <mergeCell ref="C150:D150"/>
    <mergeCell ref="C155:D155"/>
    <mergeCell ref="C157:D157"/>
    <mergeCell ref="C162:D162"/>
    <mergeCell ref="C134:D134"/>
    <mergeCell ref="C136:D136"/>
    <mergeCell ref="C140:D140"/>
    <mergeCell ref="C142:D142"/>
    <mergeCell ref="C143:D143"/>
    <mergeCell ref="C144:D144"/>
    <mergeCell ref="C145:D145"/>
    <mergeCell ref="C146:D146"/>
    <mergeCell ref="C115:D115"/>
    <mergeCell ref="C105:D105"/>
    <mergeCell ref="C109:D109"/>
    <mergeCell ref="C110:D110"/>
    <mergeCell ref="C111:D111"/>
    <mergeCell ref="C99:D99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59:D59"/>
    <mergeCell ref="C60:D60"/>
    <mergeCell ref="C61:D61"/>
    <mergeCell ref="C62:D62"/>
    <mergeCell ref="C63:D63"/>
    <mergeCell ref="C77:D77"/>
    <mergeCell ref="C78:D78"/>
    <mergeCell ref="C79:D79"/>
    <mergeCell ref="C80:D80"/>
    <mergeCell ref="C53:D53"/>
    <mergeCell ref="C54:D54"/>
    <mergeCell ref="C55:D55"/>
    <mergeCell ref="C56:D56"/>
    <mergeCell ref="C57:D57"/>
    <mergeCell ref="C58:D58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C46:D46"/>
    <mergeCell ref="C31:D31"/>
    <mergeCell ref="C32:D32"/>
    <mergeCell ref="C33:D33"/>
    <mergeCell ref="C37:D37"/>
    <mergeCell ref="C39:D39"/>
    <mergeCell ref="C40:D40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1:G1"/>
    <mergeCell ref="A3:B3"/>
    <mergeCell ref="A4:B4"/>
    <mergeCell ref="E4:G4"/>
    <mergeCell ref="C9:D9"/>
    <mergeCell ref="C10:D10"/>
    <mergeCell ref="C11:D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B8" sqref="B8"/>
    </sheetView>
  </sheetViews>
  <sheetFormatPr defaultRowHeight="15" x14ac:dyDescent="0.2"/>
  <cols>
    <col min="1" max="1" width="3.140625" style="187" bestFit="1" customWidth="1"/>
    <col min="2" max="2" width="108.5703125" style="187" customWidth="1"/>
    <col min="3" max="7" width="9.140625" style="187"/>
    <col min="8" max="8" width="50" style="187" customWidth="1"/>
    <col min="9" max="16384" width="9.140625" style="187"/>
  </cols>
  <sheetData>
    <row r="3" spans="1:2" ht="15.75" x14ac:dyDescent="0.25">
      <c r="B3" s="190" t="s">
        <v>596</v>
      </c>
    </row>
    <row r="4" spans="1:2" ht="15.75" x14ac:dyDescent="0.25">
      <c r="B4" s="189"/>
    </row>
    <row r="5" spans="1:2" s="188" customFormat="1" ht="30" x14ac:dyDescent="0.2">
      <c r="A5" s="188" t="s">
        <v>595</v>
      </c>
      <c r="B5" s="188" t="s">
        <v>594</v>
      </c>
    </row>
    <row r="6" spans="1:2" s="188" customFormat="1" x14ac:dyDescent="0.2">
      <c r="A6" s="188" t="s">
        <v>593</v>
      </c>
      <c r="B6" s="188" t="s">
        <v>592</v>
      </c>
    </row>
    <row r="7" spans="1:2" s="188" customFormat="1" x14ac:dyDescent="0.2">
      <c r="A7" s="188" t="s">
        <v>591</v>
      </c>
      <c r="B7" s="188" t="s">
        <v>590</v>
      </c>
    </row>
    <row r="8" spans="1:2" s="188" customFormat="1" x14ac:dyDescent="0.2">
      <c r="A8" s="188" t="s">
        <v>589</v>
      </c>
      <c r="B8" s="188" t="s">
        <v>588</v>
      </c>
    </row>
    <row r="9" spans="1:2" s="188" customFormat="1" x14ac:dyDescent="0.2">
      <c r="A9" s="188" t="s">
        <v>587</v>
      </c>
      <c r="B9" s="188" t="s">
        <v>586</v>
      </c>
    </row>
    <row r="10" spans="1:2" s="188" customFormat="1" x14ac:dyDescent="0.2">
      <c r="A10" s="188" t="s">
        <v>585</v>
      </c>
      <c r="B10" s="188" t="s">
        <v>584</v>
      </c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36</vt:i4>
      </vt:variant>
    </vt:vector>
  </HeadingPairs>
  <TitlesOfParts>
    <vt:vector size="40" baseType="lpstr">
      <vt:lpstr>Krycí list</vt:lpstr>
      <vt:lpstr>Rekapitulace</vt:lpstr>
      <vt:lpstr>Položky</vt:lpstr>
      <vt:lpstr>Návod k vyplnění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dcterms:created xsi:type="dcterms:W3CDTF">2016-06-08T13:15:27Z</dcterms:created>
  <dcterms:modified xsi:type="dcterms:W3CDTF">2016-06-14T09:02:27Z</dcterms:modified>
</cp:coreProperties>
</file>