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00" yWindow="240" windowWidth="11655" windowHeight="11640" tabRatio="953"/>
  </bookViews>
  <sheets>
    <sheet name="Rekapitulace ZTI" sheetId="1" r:id="rId1"/>
    <sheet name="1Krycí list" sheetId="18" r:id="rId2"/>
    <sheet name="1Rekapitulace" sheetId="19" r:id="rId3"/>
    <sheet name="1Položky" sheetId="20" r:id="rId4"/>
    <sheet name="2Krycí list" sheetId="21" r:id="rId5"/>
    <sheet name="2Rekapitulace" sheetId="22" r:id="rId6"/>
    <sheet name="2Položky" sheetId="23" r:id="rId7"/>
    <sheet name="Návod k vyplnění" sheetId="24" r:id="rId8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3">'1Položky'!$1:$6</definedName>
    <definedName name="_xlnm.Print_Titles" localSheetId="2">'1Rekapitulace'!$1:$6</definedName>
    <definedName name="_xlnm.Print_Titles" localSheetId="6">'2Položky'!$1:$6</definedName>
    <definedName name="_xlnm.Print_Titles" localSheetId="5">'2Rekapitulace'!$1:$6</definedName>
    <definedName name="Objednatel">#REF!</definedName>
    <definedName name="_xlnm.Print_Area" localSheetId="1">'1Krycí list'!$A$1:$G$45</definedName>
    <definedName name="_xlnm.Print_Area" localSheetId="3">'1Položky'!$A$1:$G$71</definedName>
    <definedName name="_xlnm.Print_Area" localSheetId="2">'1Rekapitulace'!$A$1:$I$16</definedName>
    <definedName name="_xlnm.Print_Area" localSheetId="4">'2Krycí list'!$A$1:$G$45</definedName>
    <definedName name="_xlnm.Print_Area" localSheetId="6">'2Položky'!$A$1:$G$63</definedName>
    <definedName name="_xlnm.Print_Area" localSheetId="5">'2Rekapitulace'!$A$1:$I$16</definedName>
    <definedName name="PocetMJ">#REF!</definedName>
    <definedName name="PocetMJ2">#REF!</definedName>
    <definedName name="Poznamka">#REF!</definedName>
    <definedName name="Projektant">#REF!</definedName>
    <definedName name="Projektant2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'1Položky'!#REF!</definedName>
    <definedName name="solver_opt" localSheetId="6" hidden="1">'2Položky'!#REF!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F54" i="23" l="1"/>
  <c r="F62" i="20"/>
  <c r="C63" i="23" l="1"/>
  <c r="BE62" i="23"/>
  <c r="BD62" i="23"/>
  <c r="BC62" i="23"/>
  <c r="BB62" i="23"/>
  <c r="G62" i="23"/>
  <c r="BA62" i="23" s="1"/>
  <c r="BE61" i="23"/>
  <c r="BD61" i="23"/>
  <c r="BC61" i="23"/>
  <c r="BB61" i="23"/>
  <c r="BA61" i="23"/>
  <c r="G61" i="23"/>
  <c r="BE60" i="23"/>
  <c r="BD60" i="23"/>
  <c r="BC60" i="23"/>
  <c r="BB60" i="23"/>
  <c r="G60" i="23"/>
  <c r="BA60" i="23" s="1"/>
  <c r="BE59" i="23"/>
  <c r="BD59" i="23"/>
  <c r="BC59" i="23"/>
  <c r="BB59" i="23"/>
  <c r="G59" i="23"/>
  <c r="BE58" i="23"/>
  <c r="BD58" i="23"/>
  <c r="BC58" i="23"/>
  <c r="BB58" i="23"/>
  <c r="G58" i="23"/>
  <c r="BA58" i="23" s="1"/>
  <c r="BE57" i="23"/>
  <c r="BD57" i="23"/>
  <c r="BC57" i="23"/>
  <c r="BB57" i="23"/>
  <c r="G57" i="23"/>
  <c r="BA57" i="23" s="1"/>
  <c r="C55" i="23"/>
  <c r="BE54" i="23"/>
  <c r="BD54" i="23"/>
  <c r="BC54" i="23"/>
  <c r="BA54" i="23"/>
  <c r="G54" i="23"/>
  <c r="BB54" i="23" s="1"/>
  <c r="BE53" i="23"/>
  <c r="BD53" i="23"/>
  <c r="BC53" i="23"/>
  <c r="BA53" i="23"/>
  <c r="G53" i="23"/>
  <c r="BB53" i="23" s="1"/>
  <c r="BE52" i="23"/>
  <c r="BD52" i="23"/>
  <c r="BC52" i="23"/>
  <c r="BA52" i="23"/>
  <c r="G52" i="23"/>
  <c r="BC50" i="23"/>
  <c r="G12" i="22" s="1"/>
  <c r="C50" i="23"/>
  <c r="BE49" i="23"/>
  <c r="BE50" i="23" s="1"/>
  <c r="I12" i="22" s="1"/>
  <c r="BD49" i="23"/>
  <c r="BD50" i="23" s="1"/>
  <c r="H12" i="22" s="1"/>
  <c r="BC49" i="23"/>
  <c r="BB49" i="23"/>
  <c r="BB50" i="23" s="1"/>
  <c r="F12" i="22" s="1"/>
  <c r="G49" i="23"/>
  <c r="G50" i="23" s="1"/>
  <c r="C47" i="23"/>
  <c r="BE46" i="23"/>
  <c r="BE47" i="23" s="1"/>
  <c r="I11" i="22" s="1"/>
  <c r="BD46" i="23"/>
  <c r="BD47" i="23" s="1"/>
  <c r="H11" i="22" s="1"/>
  <c r="BC46" i="23"/>
  <c r="BC47" i="23" s="1"/>
  <c r="G11" i="22" s="1"/>
  <c r="BB46" i="23"/>
  <c r="BB47" i="23" s="1"/>
  <c r="F11" i="22" s="1"/>
  <c r="G46" i="23"/>
  <c r="BA46" i="23" s="1"/>
  <c r="BA47" i="23" s="1"/>
  <c r="E11" i="22" s="1"/>
  <c r="C44" i="23"/>
  <c r="BE43" i="23"/>
  <c r="BD43" i="23"/>
  <c r="BC43" i="23"/>
  <c r="BB43" i="23"/>
  <c r="G43" i="23"/>
  <c r="BA43" i="23" s="1"/>
  <c r="BE42" i="23"/>
  <c r="BD42" i="23"/>
  <c r="BC42" i="23"/>
  <c r="BB42" i="23"/>
  <c r="G42" i="23"/>
  <c r="BA42" i="23" s="1"/>
  <c r="BE41" i="23"/>
  <c r="BD41" i="23"/>
  <c r="BC41" i="23"/>
  <c r="BB41" i="23"/>
  <c r="G41" i="23"/>
  <c r="BE40" i="23"/>
  <c r="BD40" i="23"/>
  <c r="BC40" i="23"/>
  <c r="BB40" i="23"/>
  <c r="G40" i="23"/>
  <c r="BA40" i="23" s="1"/>
  <c r="C38" i="23"/>
  <c r="BE37" i="23"/>
  <c r="BE38" i="23" s="1"/>
  <c r="I9" i="22" s="1"/>
  <c r="BD37" i="23"/>
  <c r="BD38" i="23" s="1"/>
  <c r="H9" i="22" s="1"/>
  <c r="BC37" i="23"/>
  <c r="BC38" i="23" s="1"/>
  <c r="G9" i="22" s="1"/>
  <c r="BB37" i="23"/>
  <c r="BB38" i="23" s="1"/>
  <c r="F9" i="22" s="1"/>
  <c r="G37" i="23"/>
  <c r="BA37" i="23" s="1"/>
  <c r="BA38" i="23" s="1"/>
  <c r="E9" i="22" s="1"/>
  <c r="C35" i="23"/>
  <c r="BE34" i="23"/>
  <c r="BD34" i="23"/>
  <c r="BC34" i="23"/>
  <c r="BB34" i="23"/>
  <c r="G34" i="23"/>
  <c r="BA34" i="23" s="1"/>
  <c r="BE33" i="23"/>
  <c r="BD33" i="23"/>
  <c r="BC33" i="23"/>
  <c r="BB33" i="23"/>
  <c r="G33" i="23"/>
  <c r="BA33" i="23" s="1"/>
  <c r="BE32" i="23"/>
  <c r="BD32" i="23"/>
  <c r="BC32" i="23"/>
  <c r="BB32" i="23"/>
  <c r="G32" i="23"/>
  <c r="BA32" i="23" s="1"/>
  <c r="BE31" i="23"/>
  <c r="BD31" i="23"/>
  <c r="BC31" i="23"/>
  <c r="BB31" i="23"/>
  <c r="G31" i="23"/>
  <c r="C29" i="23"/>
  <c r="BE27" i="23"/>
  <c r="BD27" i="23"/>
  <c r="BC27" i="23"/>
  <c r="BB27" i="23"/>
  <c r="G27" i="23"/>
  <c r="BA27" i="23" s="1"/>
  <c r="BE26" i="23"/>
  <c r="BD26" i="23"/>
  <c r="BC26" i="23"/>
  <c r="BB26" i="23"/>
  <c r="G26" i="23"/>
  <c r="BA26" i="23" s="1"/>
  <c r="BE24" i="23"/>
  <c r="BD24" i="23"/>
  <c r="BC24" i="23"/>
  <c r="BB24" i="23"/>
  <c r="G24" i="23"/>
  <c r="BA24" i="23" s="1"/>
  <c r="BE22" i="23"/>
  <c r="BD22" i="23"/>
  <c r="BC22" i="23"/>
  <c r="BB22" i="23"/>
  <c r="G22" i="23"/>
  <c r="BA22" i="23" s="1"/>
  <c r="BE20" i="23"/>
  <c r="BD20" i="23"/>
  <c r="BC20" i="23"/>
  <c r="BB20" i="23"/>
  <c r="G20" i="23"/>
  <c r="BA20" i="23" s="1"/>
  <c r="BE19" i="23"/>
  <c r="BD19" i="23"/>
  <c r="BC19" i="23"/>
  <c r="BB19" i="23"/>
  <c r="G19" i="23"/>
  <c r="BA19" i="23" s="1"/>
  <c r="BE18" i="23"/>
  <c r="BD18" i="23"/>
  <c r="BC18" i="23"/>
  <c r="BB18" i="23"/>
  <c r="G18" i="23"/>
  <c r="BA18" i="23" s="1"/>
  <c r="BE17" i="23"/>
  <c r="BD17" i="23"/>
  <c r="BC17" i="23"/>
  <c r="BB17" i="23"/>
  <c r="G17" i="23"/>
  <c r="BA17" i="23" s="1"/>
  <c r="BE16" i="23"/>
  <c r="BD16" i="23"/>
  <c r="BC16" i="23"/>
  <c r="BB16" i="23"/>
  <c r="G16" i="23"/>
  <c r="BA16" i="23" s="1"/>
  <c r="BE14" i="23"/>
  <c r="BD14" i="23"/>
  <c r="BC14" i="23"/>
  <c r="BB14" i="23"/>
  <c r="G14" i="23"/>
  <c r="BA14" i="23" s="1"/>
  <c r="BE13" i="23"/>
  <c r="BD13" i="23"/>
  <c r="BC13" i="23"/>
  <c r="BB13" i="23"/>
  <c r="G13" i="23"/>
  <c r="BA13" i="23" s="1"/>
  <c r="BE11" i="23"/>
  <c r="BD11" i="23"/>
  <c r="BC11" i="23"/>
  <c r="BB11" i="23"/>
  <c r="G11" i="23"/>
  <c r="BE10" i="23"/>
  <c r="BD10" i="23"/>
  <c r="BC10" i="23"/>
  <c r="BB10" i="23"/>
  <c r="G10" i="23"/>
  <c r="BA10" i="23" s="1"/>
  <c r="BE8" i="23"/>
  <c r="BD8" i="23"/>
  <c r="BC8" i="23"/>
  <c r="BB8" i="23"/>
  <c r="G8" i="23"/>
  <c r="BA8" i="23" s="1"/>
  <c r="E4" i="23"/>
  <c r="F3" i="23"/>
  <c r="B14" i="22"/>
  <c r="A14" i="22"/>
  <c r="B13" i="22"/>
  <c r="A13" i="22"/>
  <c r="B12" i="22"/>
  <c r="A12" i="22"/>
  <c r="B11" i="22"/>
  <c r="A11" i="22"/>
  <c r="B10" i="22"/>
  <c r="A10" i="22"/>
  <c r="B9" i="22"/>
  <c r="A9" i="22"/>
  <c r="B8" i="22"/>
  <c r="A8" i="22"/>
  <c r="B7" i="22"/>
  <c r="A7" i="22"/>
  <c r="F33" i="21"/>
  <c r="D2" i="21"/>
  <c r="C2" i="21"/>
  <c r="BA55" i="23" l="1"/>
  <c r="E13" i="22" s="1"/>
  <c r="BC55" i="23"/>
  <c r="G13" i="22" s="1"/>
  <c r="BE55" i="23"/>
  <c r="I13" i="22" s="1"/>
  <c r="G44" i="23"/>
  <c r="BB44" i="23"/>
  <c r="F10" i="22" s="1"/>
  <c r="BD44" i="23"/>
  <c r="H10" i="22" s="1"/>
  <c r="G35" i="23"/>
  <c r="BE35" i="23"/>
  <c r="I8" i="22" s="1"/>
  <c r="G29" i="23"/>
  <c r="BC44" i="23"/>
  <c r="G10" i="22" s="1"/>
  <c r="BA49" i="23"/>
  <c r="BA50" i="23" s="1"/>
  <c r="E12" i="22" s="1"/>
  <c r="BC63" i="23"/>
  <c r="G14" i="22" s="1"/>
  <c r="BB63" i="23"/>
  <c r="F14" i="22" s="1"/>
  <c r="BD63" i="23"/>
  <c r="H14" i="22" s="1"/>
  <c r="G63" i="23"/>
  <c r="BB29" i="23"/>
  <c r="F7" i="22" s="1"/>
  <c r="BE44" i="23"/>
  <c r="I10" i="22" s="1"/>
  <c r="G55" i="23"/>
  <c r="BE63" i="23"/>
  <c r="I14" i="22" s="1"/>
  <c r="BD29" i="23"/>
  <c r="H7" i="22" s="1"/>
  <c r="BA31" i="23"/>
  <c r="BA35" i="23" s="1"/>
  <c r="E8" i="22" s="1"/>
  <c r="G47" i="23"/>
  <c r="BC29" i="23"/>
  <c r="G7" i="22" s="1"/>
  <c r="BE29" i="23"/>
  <c r="I7" i="22" s="1"/>
  <c r="BB35" i="23"/>
  <c r="F8" i="22" s="1"/>
  <c r="BD35" i="23"/>
  <c r="H8" i="22" s="1"/>
  <c r="BD55" i="23"/>
  <c r="H13" i="22" s="1"/>
  <c r="BC35" i="23"/>
  <c r="G8" i="22" s="1"/>
  <c r="BA11" i="23"/>
  <c r="BA29" i="23" s="1"/>
  <c r="E7" i="22" s="1"/>
  <c r="BA41" i="23"/>
  <c r="BA44" i="23" s="1"/>
  <c r="E10" i="22" s="1"/>
  <c r="BA59" i="23"/>
  <c r="BA63" i="23" s="1"/>
  <c r="E14" i="22" s="1"/>
  <c r="G38" i="23"/>
  <c r="BB52" i="23"/>
  <c r="BB55" i="23" s="1"/>
  <c r="F13" i="22" s="1"/>
  <c r="G15" i="22" l="1"/>
  <c r="C17" i="21" s="1"/>
  <c r="I15" i="22"/>
  <c r="C21" i="21" s="1"/>
  <c r="H15" i="22"/>
  <c r="C18" i="21" s="1"/>
  <c r="F15" i="22"/>
  <c r="C16" i="21" s="1"/>
  <c r="E15" i="22"/>
  <c r="C15" i="21" s="1"/>
  <c r="C19" i="21" l="1"/>
  <c r="B6" i="1" s="1"/>
  <c r="C22" i="21" l="1"/>
  <c r="C23" i="21" s="1"/>
  <c r="F30" i="21" s="1"/>
  <c r="F31" i="21" s="1"/>
  <c r="F34" i="21" s="1"/>
  <c r="C71" i="20" l="1"/>
  <c r="BE70" i="20"/>
  <c r="BD70" i="20"/>
  <c r="BC70" i="20"/>
  <c r="BB70" i="20"/>
  <c r="BA70" i="20"/>
  <c r="G70" i="20"/>
  <c r="BE69" i="20"/>
  <c r="BD69" i="20"/>
  <c r="BC69" i="20"/>
  <c r="BB69" i="20"/>
  <c r="G69" i="20"/>
  <c r="BA69" i="20" s="1"/>
  <c r="BE68" i="20"/>
  <c r="BD68" i="20"/>
  <c r="BC68" i="20"/>
  <c r="BB68" i="20"/>
  <c r="G68" i="20"/>
  <c r="BA68" i="20" s="1"/>
  <c r="BE67" i="20"/>
  <c r="BD67" i="20"/>
  <c r="BC67" i="20"/>
  <c r="BB67" i="20"/>
  <c r="G67" i="20"/>
  <c r="BE66" i="20"/>
  <c r="BD66" i="20"/>
  <c r="BC66" i="20"/>
  <c r="BB66" i="20"/>
  <c r="G66" i="20"/>
  <c r="BA66" i="20" s="1"/>
  <c r="BE65" i="20"/>
  <c r="BD65" i="20"/>
  <c r="BC65" i="20"/>
  <c r="BB65" i="20"/>
  <c r="G65" i="20"/>
  <c r="BA65" i="20" s="1"/>
  <c r="C63" i="20"/>
  <c r="BE62" i="20"/>
  <c r="BD62" i="20"/>
  <c r="BC62" i="20"/>
  <c r="BA62" i="20"/>
  <c r="G62" i="20"/>
  <c r="BB62" i="20" s="1"/>
  <c r="BE61" i="20"/>
  <c r="BD61" i="20"/>
  <c r="BC61" i="20"/>
  <c r="BA61" i="20"/>
  <c r="G61" i="20"/>
  <c r="BB61" i="20" s="1"/>
  <c r="BE60" i="20"/>
  <c r="BD60" i="20"/>
  <c r="BC60" i="20"/>
  <c r="BA60" i="20"/>
  <c r="G60" i="20"/>
  <c r="BB60" i="20" s="1"/>
  <c r="BE59" i="20"/>
  <c r="BD59" i="20"/>
  <c r="BC59" i="20"/>
  <c r="BB59" i="20"/>
  <c r="BA59" i="20"/>
  <c r="G59" i="20"/>
  <c r="BB57" i="20"/>
  <c r="F12" i="19" s="1"/>
  <c r="C57" i="20"/>
  <c r="BE56" i="20"/>
  <c r="BE57" i="20" s="1"/>
  <c r="I12" i="19" s="1"/>
  <c r="BD56" i="20"/>
  <c r="BD57" i="20" s="1"/>
  <c r="H12" i="19" s="1"/>
  <c r="BC56" i="20"/>
  <c r="BC57" i="20" s="1"/>
  <c r="G12" i="19" s="1"/>
  <c r="BB56" i="20"/>
  <c r="G56" i="20"/>
  <c r="BA56" i="20" s="1"/>
  <c r="BA57" i="20" s="1"/>
  <c r="E12" i="19" s="1"/>
  <c r="C54" i="20"/>
  <c r="BE53" i="20"/>
  <c r="BE54" i="20" s="1"/>
  <c r="I11" i="19" s="1"/>
  <c r="BD53" i="20"/>
  <c r="BD54" i="20" s="1"/>
  <c r="H11" i="19" s="1"/>
  <c r="BC53" i="20"/>
  <c r="BC54" i="20" s="1"/>
  <c r="G11" i="19" s="1"/>
  <c r="BB53" i="20"/>
  <c r="BB54" i="20" s="1"/>
  <c r="F11" i="19" s="1"/>
  <c r="G53" i="20"/>
  <c r="BA53" i="20" s="1"/>
  <c r="BA54" i="20" s="1"/>
  <c r="E11" i="19" s="1"/>
  <c r="C51" i="20"/>
  <c r="BE50" i="20"/>
  <c r="BD50" i="20"/>
  <c r="BC50" i="20"/>
  <c r="BB50" i="20"/>
  <c r="G50" i="20"/>
  <c r="BA50" i="20" s="1"/>
  <c r="BE49" i="20"/>
  <c r="BD49" i="20"/>
  <c r="BC49" i="20"/>
  <c r="BB49" i="20"/>
  <c r="G49" i="20"/>
  <c r="BA49" i="20" s="1"/>
  <c r="BE48" i="20"/>
  <c r="BD48" i="20"/>
  <c r="BC48" i="20"/>
  <c r="BB48" i="20"/>
  <c r="BB51" i="20" s="1"/>
  <c r="F10" i="19" s="1"/>
  <c r="G48" i="20"/>
  <c r="BA48" i="20" s="1"/>
  <c r="BE47" i="20"/>
  <c r="BD47" i="20"/>
  <c r="BC47" i="20"/>
  <c r="BB47" i="20"/>
  <c r="G47" i="20"/>
  <c r="BA47" i="20" s="1"/>
  <c r="BE46" i="20"/>
  <c r="BD46" i="20"/>
  <c r="BC46" i="20"/>
  <c r="BB46" i="20"/>
  <c r="G46" i="20"/>
  <c r="BA46" i="20" s="1"/>
  <c r="BE45" i="20"/>
  <c r="BD45" i="20"/>
  <c r="BC45" i="20"/>
  <c r="BB45" i="20"/>
  <c r="G45" i="20"/>
  <c r="BA45" i="20" s="1"/>
  <c r="BE44" i="20"/>
  <c r="BD44" i="20"/>
  <c r="BC44" i="20"/>
  <c r="BB44" i="20"/>
  <c r="G44" i="20"/>
  <c r="BA44" i="20" s="1"/>
  <c r="C42" i="20"/>
  <c r="BE41" i="20"/>
  <c r="BE42" i="20" s="1"/>
  <c r="I9" i="19" s="1"/>
  <c r="BD41" i="20"/>
  <c r="BD42" i="20" s="1"/>
  <c r="H9" i="19" s="1"/>
  <c r="BC41" i="20"/>
  <c r="BC42" i="20" s="1"/>
  <c r="G9" i="19" s="1"/>
  <c r="BB41" i="20"/>
  <c r="BB42" i="20" s="1"/>
  <c r="F9" i="19" s="1"/>
  <c r="G41" i="20"/>
  <c r="BA41" i="20" s="1"/>
  <c r="BA42" i="20" s="1"/>
  <c r="E9" i="19" s="1"/>
  <c r="C39" i="20"/>
  <c r="BE38" i="20"/>
  <c r="BD38" i="20"/>
  <c r="BC38" i="20"/>
  <c r="BB38" i="20"/>
  <c r="G38" i="20"/>
  <c r="BA38" i="20" s="1"/>
  <c r="BE37" i="20"/>
  <c r="BD37" i="20"/>
  <c r="BC37" i="20"/>
  <c r="BB37" i="20"/>
  <c r="G37" i="20"/>
  <c r="BA37" i="20" s="1"/>
  <c r="BE36" i="20"/>
  <c r="BD36" i="20"/>
  <c r="BC36" i="20"/>
  <c r="BB36" i="20"/>
  <c r="G36" i="20"/>
  <c r="BA36" i="20" s="1"/>
  <c r="BE35" i="20"/>
  <c r="BD35" i="20"/>
  <c r="BC35" i="20"/>
  <c r="BB35" i="20"/>
  <c r="G35" i="20"/>
  <c r="BA35" i="20" s="1"/>
  <c r="BE34" i="20"/>
  <c r="BD34" i="20"/>
  <c r="BC34" i="20"/>
  <c r="BB34" i="20"/>
  <c r="G34" i="20"/>
  <c r="BA34" i="20" s="1"/>
  <c r="BE33" i="20"/>
  <c r="BD33" i="20"/>
  <c r="BC33" i="20"/>
  <c r="BB33" i="20"/>
  <c r="G33" i="20"/>
  <c r="BA33" i="20" s="1"/>
  <c r="BE32" i="20"/>
  <c r="BD32" i="20"/>
  <c r="BC32" i="20"/>
  <c r="BB32" i="20"/>
  <c r="G32" i="20"/>
  <c r="BA32" i="20" s="1"/>
  <c r="C30" i="20"/>
  <c r="BE28" i="20"/>
  <c r="BD28" i="20"/>
  <c r="BC28" i="20"/>
  <c r="BB28" i="20"/>
  <c r="G28" i="20"/>
  <c r="BA28" i="20" s="1"/>
  <c r="BE27" i="20"/>
  <c r="BD27" i="20"/>
  <c r="BC27" i="20"/>
  <c r="BB27" i="20"/>
  <c r="G27" i="20"/>
  <c r="BA27" i="20" s="1"/>
  <c r="BE25" i="20"/>
  <c r="BD25" i="20"/>
  <c r="BC25" i="20"/>
  <c r="BB25" i="20"/>
  <c r="G25" i="20"/>
  <c r="BA25" i="20" s="1"/>
  <c r="BE23" i="20"/>
  <c r="BD23" i="20"/>
  <c r="BC23" i="20"/>
  <c r="BB23" i="20"/>
  <c r="G23" i="20"/>
  <c r="BA23" i="20" s="1"/>
  <c r="BE21" i="20"/>
  <c r="BD21" i="20"/>
  <c r="BC21" i="20"/>
  <c r="BB21" i="20"/>
  <c r="G21" i="20"/>
  <c r="BA21" i="20" s="1"/>
  <c r="BE20" i="20"/>
  <c r="BD20" i="20"/>
  <c r="BC20" i="20"/>
  <c r="BB20" i="20"/>
  <c r="G20" i="20"/>
  <c r="BA20" i="20" s="1"/>
  <c r="BE19" i="20"/>
  <c r="BD19" i="20"/>
  <c r="BC19" i="20"/>
  <c r="BB19" i="20"/>
  <c r="G19" i="20"/>
  <c r="BA19" i="20" s="1"/>
  <c r="BE18" i="20"/>
  <c r="BD18" i="20"/>
  <c r="BC18" i="20"/>
  <c r="BB18" i="20"/>
  <c r="G18" i="20"/>
  <c r="BA18" i="20" s="1"/>
  <c r="BE17" i="20"/>
  <c r="BD17" i="20"/>
  <c r="BC17" i="20"/>
  <c r="BB17" i="20"/>
  <c r="G17" i="20"/>
  <c r="BA17" i="20" s="1"/>
  <c r="BE15" i="20"/>
  <c r="BD15" i="20"/>
  <c r="BC15" i="20"/>
  <c r="BB15" i="20"/>
  <c r="G15" i="20"/>
  <c r="BA15" i="20" s="1"/>
  <c r="BE14" i="20"/>
  <c r="BD14" i="20"/>
  <c r="BC14" i="20"/>
  <c r="BB14" i="20"/>
  <c r="G14" i="20"/>
  <c r="BA14" i="20" s="1"/>
  <c r="BE12" i="20"/>
  <c r="BD12" i="20"/>
  <c r="BC12" i="20"/>
  <c r="BB12" i="20"/>
  <c r="G12" i="20"/>
  <c r="BA12" i="20" s="1"/>
  <c r="BE11" i="20"/>
  <c r="BD11" i="20"/>
  <c r="BC11" i="20"/>
  <c r="BB11" i="20"/>
  <c r="G11" i="20"/>
  <c r="BA11" i="20" s="1"/>
  <c r="BE9" i="20"/>
  <c r="BD9" i="20"/>
  <c r="BC9" i="20"/>
  <c r="BB9" i="20"/>
  <c r="G9" i="20"/>
  <c r="BA9" i="20" s="1"/>
  <c r="BE8" i="20"/>
  <c r="BD8" i="20"/>
  <c r="BC8" i="20"/>
  <c r="BB8" i="20"/>
  <c r="G8" i="20"/>
  <c r="E4" i="20"/>
  <c r="F3" i="20"/>
  <c r="B14" i="19"/>
  <c r="A14" i="19"/>
  <c r="B13" i="19"/>
  <c r="A13" i="19"/>
  <c r="B12" i="19"/>
  <c r="A12" i="19"/>
  <c r="B11" i="19"/>
  <c r="A11" i="19"/>
  <c r="B10" i="19"/>
  <c r="A10" i="19"/>
  <c r="B9" i="19"/>
  <c r="A9" i="19"/>
  <c r="B8" i="19"/>
  <c r="A8" i="19"/>
  <c r="B7" i="19"/>
  <c r="A7" i="19"/>
  <c r="F33" i="18"/>
  <c r="D2" i="18"/>
  <c r="C2" i="18"/>
  <c r="BA63" i="20" l="1"/>
  <c r="E13" i="19" s="1"/>
  <c r="BD39" i="20"/>
  <c r="H8" i="19" s="1"/>
  <c r="G30" i="20"/>
  <c r="BB30" i="20"/>
  <c r="F7" i="19" s="1"/>
  <c r="BE30" i="20"/>
  <c r="I7" i="19" s="1"/>
  <c r="BE63" i="20"/>
  <c r="I13" i="19" s="1"/>
  <c r="BC71" i="20"/>
  <c r="G14" i="19" s="1"/>
  <c r="BB71" i="20"/>
  <c r="F14" i="19" s="1"/>
  <c r="G39" i="20"/>
  <c r="BC63" i="20"/>
  <c r="G13" i="19" s="1"/>
  <c r="BD71" i="20"/>
  <c r="H14" i="19" s="1"/>
  <c r="G71" i="20"/>
  <c r="BD63" i="20"/>
  <c r="H13" i="19" s="1"/>
  <c r="BE71" i="20"/>
  <c r="I14" i="19" s="1"/>
  <c r="BE51" i="20"/>
  <c r="I10" i="19" s="1"/>
  <c r="BD51" i="20"/>
  <c r="H10" i="19" s="1"/>
  <c r="BC39" i="20"/>
  <c r="G8" i="19" s="1"/>
  <c r="BB39" i="20"/>
  <c r="F8" i="19" s="1"/>
  <c r="G51" i="20"/>
  <c r="G57" i="20"/>
  <c r="BC30" i="20"/>
  <c r="G7" i="19" s="1"/>
  <c r="G63" i="20"/>
  <c r="BE39" i="20"/>
  <c r="I8" i="19" s="1"/>
  <c r="BD30" i="20"/>
  <c r="H7" i="19" s="1"/>
  <c r="BC51" i="20"/>
  <c r="G10" i="19" s="1"/>
  <c r="BA39" i="20"/>
  <c r="E8" i="19" s="1"/>
  <c r="BA51" i="20"/>
  <c r="E10" i="19" s="1"/>
  <c r="BB63" i="20"/>
  <c r="F13" i="19" s="1"/>
  <c r="BA67" i="20"/>
  <c r="BA71" i="20" s="1"/>
  <c r="E14" i="19" s="1"/>
  <c r="G54" i="20"/>
  <c r="BA8" i="20"/>
  <c r="BA30" i="20" s="1"/>
  <c r="E7" i="19" s="1"/>
  <c r="G42" i="20"/>
  <c r="I15" i="19" l="1"/>
  <c r="C21" i="18" s="1"/>
  <c r="H15" i="19"/>
  <c r="C18" i="18" s="1"/>
  <c r="F15" i="19"/>
  <c r="C16" i="18" s="1"/>
  <c r="G15" i="19"/>
  <c r="C17" i="18" s="1"/>
  <c r="E15" i="19"/>
  <c r="C15" i="18" s="1"/>
  <c r="C19" i="18" l="1"/>
  <c r="C22" i="18" s="1"/>
  <c r="C23" i="18" s="1"/>
  <c r="F30" i="18" s="1"/>
  <c r="B5" i="1" l="1"/>
  <c r="D5" i="1" s="1"/>
  <c r="E5" i="1" s="1"/>
  <c r="F31" i="18"/>
  <c r="F34" i="18" s="1"/>
  <c r="F5" i="1" l="1"/>
  <c r="D6" i="1"/>
  <c r="D8" i="1" s="1"/>
  <c r="E6" i="1" l="1"/>
  <c r="E8" i="1" s="1"/>
  <c r="F6" i="1" l="1"/>
  <c r="F8" i="1" s="1"/>
</calcChain>
</file>

<file path=xl/sharedStrings.xml><?xml version="1.0" encoding="utf-8"?>
<sst xmlns="http://schemas.openxmlformats.org/spreadsheetml/2006/main" count="542" uniqueCount="222">
  <si>
    <t>počet kusů</t>
  </si>
  <si>
    <t>Náklady celkem   (bez DPH)</t>
  </si>
  <si>
    <t>Náklady celkem   (včetně DPH)</t>
  </si>
  <si>
    <t>DPH 21%</t>
  </si>
  <si>
    <t>POLOŽKOVÝ ROZPOČET</t>
  </si>
  <si>
    <t>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</si>
  <si>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</si>
  <si>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</si>
  <si>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</si>
  <si>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</si>
  <si>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</si>
  <si>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</si>
  <si>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</si>
  <si>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</si>
  <si>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</si>
  <si>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</si>
  <si>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</si>
  <si>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</si>
  <si>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</si>
  <si>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</si>
  <si>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</si>
  <si>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</si>
  <si>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</si>
  <si>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</si>
  <si>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</si>
  <si>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</si>
  <si>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</si>
  <si>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</si>
  <si>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</si>
  <si>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</si>
  <si>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</si>
  <si>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</si>
  <si>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</si>
  <si>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</si>
  <si>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</si>
  <si>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</si>
  <si>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</si>
  <si>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</si>
  <si>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</si>
  <si>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</si>
  <si>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</si>
  <si>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</si>
  <si>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</si>
  <si>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</si>
  <si>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</si>
  <si>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</si>
  <si>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</si>
  <si>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</si>
  <si>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</si>
  <si>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</si>
  <si>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</si>
  <si>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</si>
  <si>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</si>
  <si>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</si>
  <si>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</si>
  <si>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</si>
  <si>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</si>
  <si>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</si>
  <si>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</si>
  <si>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</si>
  <si>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</si>
  <si>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</si>
  <si>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</si>
  <si>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</si>
  <si>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</si>
  <si>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</si>
  <si>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</si>
  <si>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</si>
  <si>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</si>
  <si>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</si>
  <si>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</si>
  <si>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m</t>
  </si>
  <si>
    <t>Celkem za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</si>
  <si>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</si>
  <si>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</si>
  <si>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</si>
  <si>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</si>
  <si>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</si>
  <si>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kus</t>
  </si>
  <si>
    <t>D96</t>
  </si>
  <si>
    <t>Přesuny suti a vybouraných hmot</t>
  </si>
  <si>
    <t>979011111R00</t>
  </si>
  <si>
    <t xml:space="preserve">Svislá doprava suti a vybour. hmot za 1.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</si>
  <si>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</si>
  <si>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</si>
  <si>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</si>
  <si>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</si>
  <si>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</si>
  <si>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</si>
  <si>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Akce:</t>
  </si>
  <si>
    <t>Rekapitulace nákladů za Zdravotechniku
IO 03 - PŘÍPOJKA PLYNU</t>
  </si>
  <si>
    <t>Náklady 
(bez DPH)</t>
  </si>
  <si>
    <t>PŘELOŽKA PŘÍPOJKY PLYNU</t>
  </si>
  <si>
    <t>REKONSTRUKCE OBJEKTU NA HRADĚ 5 
UNIVERZITA PALACKÉHO V OLOMOUCI</t>
  </si>
  <si>
    <t>Náklady - IO 03 celkem</t>
  </si>
  <si>
    <t>IO03</t>
  </si>
  <si>
    <t>PŘÍPOJKA PLYNU</t>
  </si>
  <si>
    <t>20194011</t>
  </si>
  <si>
    <t>REKONSTRUKCE OBJEKTU NA HRADĚ 5 - UPOL</t>
  </si>
  <si>
    <t>POZNÁMKA:
ZPRACOVÁNO V POLOŽKÁCH ÚRS cenová úroveň RTS 15/II
POLOŽKY, KTERÉ NEOBSAHUJÍ CENÍKOVÝ 9-MÍSTNÝ KÓD, JSOU POLOŽKY NECENÍKOVÉ A BYLY SESTAVENY NA ZÁKLADĚ NABÍDKY A ODBORNÝCH ODHADŮ PROJEKTANTA</t>
  </si>
  <si>
    <t>IO03.1</t>
  </si>
  <si>
    <t>1</t>
  </si>
  <si>
    <t>Zemní práce</t>
  </si>
  <si>
    <t>113106151U00</t>
  </si>
  <si>
    <t xml:space="preserve">Rozeb vozovka -50m2 vel kostky -kam </t>
  </si>
  <si>
    <t>m2</t>
  </si>
  <si>
    <t>113107112R00</t>
  </si>
  <si>
    <t xml:space="preserve">Odstranění podkladu pl. 200 m2,kam.těžené tl.15 cm </t>
  </si>
  <si>
    <t>10,0*1,0</t>
  </si>
  <si>
    <t>113107142R00</t>
  </si>
  <si>
    <t xml:space="preserve">Odstranění podkladu pl.do 200 m2, OK tl. 10 cm </t>
  </si>
  <si>
    <t>113153111R00</t>
  </si>
  <si>
    <t xml:space="preserve">Odstranění podkladu ze štěrkopísku stabil.cementem </t>
  </si>
  <si>
    <t>m3</t>
  </si>
  <si>
    <t>10,0*1,0*0,20</t>
  </si>
  <si>
    <t>113201111R00</t>
  </si>
  <si>
    <t xml:space="preserve">Vytrhání obrub chodníkových ležatých </t>
  </si>
  <si>
    <t>132301101R00</t>
  </si>
  <si>
    <t xml:space="preserve">Hloubení rýh šířky do 60 cm v hor.4 do 100 m3 </t>
  </si>
  <si>
    <t>10,0*0,60*1,10</t>
  </si>
  <si>
    <t>132301109R00</t>
  </si>
  <si>
    <t xml:space="preserve">Příplatek za lepivost - hloubení rýh 60 cm v hor.4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</si>
  <si>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</si>
  <si>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</si>
  <si>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</si>
  <si>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</si>
  <si>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</si>
  <si>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</si>
  <si>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</si>
  <si>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</si>
  <si>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>1,80+0,60</t>
  </si>
  <si>
    <t>174101101R00</t>
  </si>
  <si>
    <t xml:space="preserve">Zásyp jam, rýh, šachet se zhutněním </t>
  </si>
  <si>
    <t>6,60-1,80-0,60</t>
  </si>
  <si>
    <t>175101101R00</t>
  </si>
  <si>
    <t xml:space="preserve">Obsyp potrubí bez prohození sypaniny </t>
  </si>
  <si>
    <t>10,0*0,60*0,30</t>
  </si>
  <si>
    <t>175101109R00</t>
  </si>
  <si>
    <t xml:space="preserve">Příplatek za prohození sypaniny pro obsyp potrubí </t>
  </si>
  <si>
    <t>451573111R00</t>
  </si>
  <si>
    <t xml:space="preserve">Lože pod potrubí </t>
  </si>
  <si>
    <t>10,0*0,60*0,10</t>
  </si>
  <si>
    <t>5</t>
  </si>
  <si>
    <t>Komunikace</t>
  </si>
  <si>
    <t>564251111R00</t>
  </si>
  <si>
    <t xml:space="preserve">Podklad ze štěrkopísku po zhutnění tloušťky 15 cm </t>
  </si>
  <si>
    <t>565171111R00</t>
  </si>
  <si>
    <t xml:space="preserve">Podklad kamen. obal. asfaltem tř.1 do 3 m,tl.10 cm </t>
  </si>
  <si>
    <t>567132115R00</t>
  </si>
  <si>
    <t xml:space="preserve">Podklad z kameniva zpev.cementem KZC 1 tl.20 cm </t>
  </si>
  <si>
    <t>596811120U00</t>
  </si>
  <si>
    <t xml:space="preserve">Klad dlaž pěší kam vel 0,09m2-50 m2 </t>
  </si>
  <si>
    <t>917862111R00</t>
  </si>
  <si>
    <t xml:space="preserve">Osazení stojatého obrubníku,s opěrou,lože z B 12,5 </t>
  </si>
  <si>
    <t>979024441R00</t>
  </si>
  <si>
    <t xml:space="preserve">Očištění vybour. obrubníků všech loží a výplní </t>
  </si>
  <si>
    <t>979054441R00</t>
  </si>
  <si>
    <t xml:space="preserve">Očištění vybour. dlaždic s výplní kamen. těženým </t>
  </si>
  <si>
    <t>8</t>
  </si>
  <si>
    <t>Trubní vedení</t>
  </si>
  <si>
    <t>871241121R00</t>
  </si>
  <si>
    <t xml:space="preserve">Montáž potrubí polyetylenového ve výkopu d 90 mm </t>
  </si>
  <si>
    <t>87</t>
  </si>
  <si>
    <t>Potrubí z trub z plastických hmot</t>
  </si>
  <si>
    <t>230230016R00</t>
  </si>
  <si>
    <t xml:space="preserve">Hlavní tlaková zkouška vzduchem 0,6 MPa, DN 50 </t>
  </si>
  <si>
    <t>871</t>
  </si>
  <si>
    <t xml:space="preserve">Položení identifikačního vodiče </t>
  </si>
  <si>
    <t>872</t>
  </si>
  <si>
    <t xml:space="preserve">Výstražná folie </t>
  </si>
  <si>
    <t>873</t>
  </si>
  <si>
    <t xml:space="preserve">Napojení na stáv.NTL plynovod </t>
  </si>
  <si>
    <t>28613221</t>
  </si>
  <si>
    <t>Souprava zemní teleskopická 1,0 m</t>
  </si>
  <si>
    <t>286138211</t>
  </si>
  <si>
    <t>Trubka tlaková plynová PE100  0,4 MPa d 90x5,2 mm</t>
  </si>
  <si>
    <t>4222697124</t>
  </si>
  <si>
    <t>Šoupátko EKO plus typ 301 DN 80, plyn,krátké, PN16</t>
  </si>
  <si>
    <t>89</t>
  </si>
  <si>
    <t>Ostatní konstrukce na trubním vedení</t>
  </si>
  <si>
    <t>874</t>
  </si>
  <si>
    <t xml:space="preserve">Uzavření / otevření zemního uzávěru </t>
  </si>
  <si>
    <t>723</t>
  </si>
  <si>
    <t>Vnitřní plynovod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</si>
  <si>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</si>
  <si>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</si>
  <si>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</si>
  <si>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</si>
  <si>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301</t>
  </si>
  <si>
    <t xml:space="preserve">Pas navrtávací  d225 / d90 </t>
  </si>
  <si>
    <t>998723201R00</t>
  </si>
  <si>
    <t xml:space="preserve">Přesun hmot pro vnitřní plynovod, výšky do 6 m </t>
  </si>
  <si>
    <t>979082121R00</t>
  </si>
  <si>
    <t xml:space="preserve">Příplatek k vnitrost. dopravě suti za dalších 5 m </t>
  </si>
  <si>
    <t>979999996R00</t>
  </si>
  <si>
    <t xml:space="preserve">Poplatek za skládku suti a vybouraných hmot </t>
  </si>
  <si>
    <t>IO03.2</t>
  </si>
  <si>
    <t>PŘÍVOD PLYNU DO BUDOVY</t>
  </si>
  <si>
    <t>20,0*1,0</t>
  </si>
  <si>
    <t>20,0*1,0*0,20</t>
  </si>
  <si>
    <t>20,0*0,60*1,10</t>
  </si>
  <si>
    <t>3,60+1,20</t>
  </si>
  <si>
    <t>13,20-3,60-1,20</t>
  </si>
  <si>
    <t>20,0*0,60*0,30</t>
  </si>
  <si>
    <t>20,0*0,60*0,10</t>
  </si>
  <si>
    <t>IO 03.1
PŘELOŽKA PŘÍPOJKY PLYNU</t>
  </si>
  <si>
    <t>IO 03.2
PŘÍVOD PLYNU DO OBJEKTU</t>
  </si>
  <si>
    <t>INTAR</t>
  </si>
  <si>
    <t>Návod z vyplnění</t>
  </si>
  <si>
    <t>1.</t>
  </si>
  <si>
    <t xml:space="preserve">Jednotlivé listy souboru výkazu výměr jsou provázány vzorci a uzamčeny,  toto nastavení nesmí být uchazečem jakkoliv modifikováno. </t>
  </si>
  <si>
    <t>2.</t>
  </si>
  <si>
    <t>Uchazeč vyplní pouze jednotkové ceny do modře podbarvených buněk, které jsou editovatelné.</t>
  </si>
  <si>
    <t>3.</t>
  </si>
  <si>
    <t>Všechny tyto buňky musí být vyplněny nenulovými kladnými číslicemi</t>
  </si>
  <si>
    <t>4.</t>
  </si>
  <si>
    <t>Na Krycím listu doplní uchazeč svůj název do modrého pole vedle pole Dodavatel.</t>
  </si>
  <si>
    <t>5.</t>
  </si>
  <si>
    <t>Na Krycím listu doplní uchazeč svoje IČ a DIČ do modře podbarveného pole pod ním</t>
  </si>
  <si>
    <t>6.</t>
  </si>
  <si>
    <t>Na Krycím listu doplní uchazeč datum vytvoření nabídky do modrého pole vedle pole Datum.</t>
  </si>
  <si>
    <t>IČ, 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</si>
</sst>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35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4" fillId="0" borderId="0"/>
    <xf numFmtId="0" fontId="1" fillId="0" borderId="0"/>
  </cellStyleXfs>
  <cellXfs count="244">
    <xf numFmtId="0" fontId="0" fillId="0" borderId="0" xfId="0"/>
    <xf numFmtId="4" fontId="2" fillId="0" borderId="1" xfId="0" applyNumberFormat="1" applyFont="1" applyBorder="1"/>
    <xf numFmtId="4" fontId="2" fillId="0" borderId="7" xfId="0" applyNumberFormat="1" applyFont="1" applyBorder="1"/>
    <xf numFmtId="4" fontId="2" fillId="0" borderId="2" xfId="0" applyNumberFormat="1" applyFont="1" applyBorder="1"/>
    <xf numFmtId="0" fontId="2" fillId="0" borderId="4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Alignment="1">
      <alignment vertical="center"/>
    </xf>
    <xf numFmtId="4" fontId="3" fillId="0" borderId="8" xfId="0" applyNumberFormat="1" applyFont="1" applyBorder="1"/>
    <xf numFmtId="0" fontId="2" fillId="0" borderId="11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5" fillId="0" borderId="13" xfId="0" applyFont="1" applyBorder="1"/>
    <xf numFmtId="0" fontId="4" fillId="0" borderId="9" xfId="0" applyFont="1" applyBorder="1"/>
    <xf numFmtId="0" fontId="4" fillId="0" borderId="12" xfId="0" applyFont="1" applyBorder="1"/>
    <xf numFmtId="4" fontId="5" fillId="0" borderId="9" xfId="0" applyNumberFormat="1" applyFont="1" applyBorder="1"/>
    <xf numFmtId="0" fontId="7" fillId="0" borderId="10" xfId="1" applyFont="1" applyBorder="1" applyAlignment="1">
      <alignment horizontal="centerContinuous" vertical="top"/>
    </xf>
    <xf numFmtId="0" fontId="8" fillId="0" borderId="10" xfId="1" applyFont="1" applyBorder="1" applyAlignment="1">
      <alignment horizontal="centerContinuous"/>
    </xf>
    <xf numFmtId="0" fontId="6" fillId="0" borderId="0" xfId="1"/>
    <xf numFmtId="0" fontId="9" fillId="2" borderId="14" xfId="1" applyFont="1" applyFill="1" applyBorder="1" applyAlignment="1">
      <alignment horizontal="left"/>
    </xf>
    <xf numFmtId="0" fontId="10" fillId="2" borderId="15" xfId="1" applyFont="1" applyFill="1" applyBorder="1" applyAlignment="1">
      <alignment horizontal="centerContinuous"/>
    </xf>
    <xf numFmtId="49" fontId="11" fillId="2" borderId="16" xfId="1" applyNumberFormat="1" applyFont="1" applyFill="1" applyBorder="1" applyAlignment="1">
      <alignment horizontal="left"/>
    </xf>
    <xf numFmtId="49" fontId="10" fillId="2" borderId="15" xfId="1" applyNumberFormat="1" applyFont="1" applyFill="1" applyBorder="1" applyAlignment="1">
      <alignment horizontal="centerContinuous"/>
    </xf>
    <xf numFmtId="0" fontId="10" fillId="0" borderId="17" xfId="1" applyFont="1" applyBorder="1"/>
    <xf numFmtId="49" fontId="10" fillId="0" borderId="18" xfId="1" applyNumberFormat="1" applyFont="1" applyBorder="1" applyAlignment="1">
      <alignment horizontal="left"/>
    </xf>
    <xf numFmtId="0" fontId="8" fillId="0" borderId="19" xfId="1" applyFont="1" applyBorder="1"/>
    <xf numFmtId="0" fontId="10" fillId="0" borderId="20" xfId="1" applyFont="1" applyBorder="1"/>
    <xf numFmtId="49" fontId="10" fillId="0" borderId="21" xfId="1" applyNumberFormat="1" applyFont="1" applyBorder="1"/>
    <xf numFmtId="49" fontId="10" fillId="0" borderId="20" xfId="1" applyNumberFormat="1" applyFont="1" applyBorder="1"/>
    <xf numFmtId="0" fontId="10" fillId="0" borderId="1" xfId="1" applyFont="1" applyBorder="1"/>
    <xf numFmtId="0" fontId="10" fillId="0" borderId="7" xfId="1" applyFont="1" applyBorder="1" applyAlignment="1">
      <alignment horizontal="left"/>
    </xf>
    <xf numFmtId="0" fontId="9" fillId="0" borderId="19" xfId="1" applyFont="1" applyBorder="1"/>
    <xf numFmtId="49" fontId="10" fillId="0" borderId="7" xfId="1" applyNumberFormat="1" applyFont="1" applyBorder="1" applyAlignment="1">
      <alignment horizontal="left"/>
    </xf>
    <xf numFmtId="49" fontId="9" fillId="2" borderId="19" xfId="1" applyNumberFormat="1" applyFont="1" applyFill="1" applyBorder="1"/>
    <xf numFmtId="49" fontId="8" fillId="2" borderId="20" xfId="1" applyNumberFormat="1" applyFont="1" applyFill="1" applyBorder="1"/>
    <xf numFmtId="49" fontId="9" fillId="2" borderId="21" xfId="1" applyNumberFormat="1" applyFont="1" applyFill="1" applyBorder="1"/>
    <xf numFmtId="49" fontId="8" fillId="2" borderId="21" xfId="1" applyNumberFormat="1" applyFont="1" applyFill="1" applyBorder="1"/>
    <xf numFmtId="0" fontId="10" fillId="0" borderId="1" xfId="1" applyFont="1" applyFill="1" applyBorder="1"/>
    <xf numFmtId="3" fontId="10" fillId="0" borderId="7" xfId="1" applyNumberFormat="1" applyFont="1" applyBorder="1" applyAlignment="1">
      <alignment horizontal="left"/>
    </xf>
    <xf numFmtId="0" fontId="6" fillId="0" borderId="0" xfId="1" applyFill="1"/>
    <xf numFmtId="49" fontId="9" fillId="2" borderId="22" xfId="1" applyNumberFormat="1" applyFont="1" applyFill="1" applyBorder="1"/>
    <xf numFmtId="49" fontId="8" fillId="2" borderId="23" xfId="1" applyNumberFormat="1" applyFont="1" applyFill="1" applyBorder="1"/>
    <xf numFmtId="49" fontId="9" fillId="2" borderId="0" xfId="1" applyNumberFormat="1" applyFont="1" applyFill="1" applyBorder="1"/>
    <xf numFmtId="49" fontId="8" fillId="2" borderId="0" xfId="1" applyNumberFormat="1" applyFont="1" applyFill="1" applyBorder="1"/>
    <xf numFmtId="49" fontId="10" fillId="0" borderId="1" xfId="1" applyNumberFormat="1" applyFont="1" applyBorder="1" applyAlignment="1">
      <alignment horizontal="left"/>
    </xf>
    <xf numFmtId="0" fontId="10" fillId="0" borderId="6" xfId="1" applyFont="1" applyBorder="1"/>
    <xf numFmtId="0" fontId="10" fillId="0" borderId="1" xfId="1" applyNumberFormat="1" applyFont="1" applyBorder="1"/>
    <xf numFmtId="0" fontId="10" fillId="0" borderId="25" xfId="1" applyNumberFormat="1" applyFont="1" applyBorder="1" applyAlignment="1">
      <alignment horizontal="left"/>
    </xf>
    <xf numFmtId="0" fontId="6" fillId="0" borderId="0" xfId="1" applyNumberFormat="1" applyBorder="1"/>
    <xf numFmtId="0" fontId="6" fillId="0" borderId="0" xfId="1" applyNumberFormat="1"/>
    <xf numFmtId="0" fontId="10" fillId="0" borderId="25" xfId="1" applyFont="1" applyBorder="1" applyAlignment="1">
      <alignment horizontal="left"/>
    </xf>
    <xf numFmtId="0" fontId="6" fillId="0" borderId="0" xfId="1" applyBorder="1"/>
    <xf numFmtId="0" fontId="10" fillId="0" borderId="1" xfId="1" applyFont="1" applyFill="1" applyBorder="1" applyAlignment="1"/>
    <xf numFmtId="0" fontId="10" fillId="0" borderId="25" xfId="1" applyFont="1" applyFill="1" applyBorder="1" applyAlignment="1"/>
    <xf numFmtId="0" fontId="6" fillId="0" borderId="0" xfId="1" applyFont="1" applyFill="1" applyBorder="1" applyAlignment="1"/>
    <xf numFmtId="0" fontId="10" fillId="0" borderId="1" xfId="1" applyFont="1" applyBorder="1" applyAlignment="1"/>
    <xf numFmtId="0" fontId="10" fillId="0" borderId="25" xfId="1" applyFont="1" applyBorder="1" applyAlignment="1"/>
    <xf numFmtId="3" fontId="6" fillId="0" borderId="0" xfId="1" applyNumberFormat="1"/>
    <xf numFmtId="0" fontId="10" fillId="0" borderId="19" xfId="1" applyFont="1" applyBorder="1"/>
    <xf numFmtId="0" fontId="10" fillId="0" borderId="17" xfId="1" applyFont="1" applyBorder="1" applyAlignment="1">
      <alignment horizontal="left"/>
    </xf>
    <xf numFmtId="0" fontId="10" fillId="0" borderId="26" xfId="1" applyFont="1" applyBorder="1" applyAlignment="1">
      <alignment horizontal="left"/>
    </xf>
    <xf numFmtId="0" fontId="7" fillId="0" borderId="27" xfId="1" applyFont="1" applyBorder="1" applyAlignment="1">
      <alignment horizontal="centerContinuous" vertical="center"/>
    </xf>
    <xf numFmtId="0" fontId="12" fillId="0" borderId="28" xfId="1" applyFont="1" applyBorder="1" applyAlignment="1">
      <alignment horizontal="centerContinuous" vertical="center"/>
    </xf>
    <xf numFmtId="0" fontId="8" fillId="0" borderId="28" xfId="1" applyFont="1" applyBorder="1" applyAlignment="1">
      <alignment horizontal="centerContinuous" vertical="center"/>
    </xf>
    <xf numFmtId="0" fontId="8" fillId="0" borderId="29" xfId="1" applyFont="1" applyBorder="1" applyAlignment="1">
      <alignment horizontal="centerContinuous" vertical="center"/>
    </xf>
    <xf numFmtId="0" fontId="9" fillId="2" borderId="13" xfId="1" applyFont="1" applyFill="1" applyBorder="1" applyAlignment="1">
      <alignment horizontal="left"/>
    </xf>
    <xf numFmtId="0" fontId="8" fillId="2" borderId="9" xfId="1" applyFont="1" applyFill="1" applyBorder="1" applyAlignment="1">
      <alignment horizontal="left"/>
    </xf>
    <xf numFmtId="0" fontId="8" fillId="2" borderId="12" xfId="1" applyFont="1" applyFill="1" applyBorder="1" applyAlignment="1">
      <alignment horizontal="centerContinuous"/>
    </xf>
    <xf numFmtId="0" fontId="9" fillId="2" borderId="9" xfId="1" applyFont="1" applyFill="1" applyBorder="1" applyAlignment="1">
      <alignment horizontal="centerContinuous"/>
    </xf>
    <xf numFmtId="0" fontId="8" fillId="2" borderId="9" xfId="1" applyFont="1" applyFill="1" applyBorder="1" applyAlignment="1">
      <alignment horizontal="centerContinuous"/>
    </xf>
    <xf numFmtId="0" fontId="8" fillId="0" borderId="30" xfId="1" applyFont="1" applyBorder="1"/>
    <xf numFmtId="0" fontId="8" fillId="0" borderId="31" xfId="1" applyFont="1" applyBorder="1"/>
    <xf numFmtId="3" fontId="8" fillId="0" borderId="18" xfId="1" applyNumberFormat="1" applyFont="1" applyBorder="1"/>
    <xf numFmtId="0" fontId="8" fillId="0" borderId="14" xfId="1" applyFont="1" applyBorder="1"/>
    <xf numFmtId="3" fontId="8" fillId="0" borderId="16" xfId="1" applyNumberFormat="1" applyFont="1" applyBorder="1"/>
    <xf numFmtId="0" fontId="8" fillId="0" borderId="15" xfId="1" applyFont="1" applyBorder="1"/>
    <xf numFmtId="3" fontId="8" fillId="0" borderId="21" xfId="1" applyNumberFormat="1" applyFont="1" applyBorder="1"/>
    <xf numFmtId="0" fontId="8" fillId="0" borderId="20" xfId="1" applyFont="1" applyBorder="1"/>
    <xf numFmtId="0" fontId="8" fillId="0" borderId="32" xfId="1" applyFont="1" applyBorder="1"/>
    <xf numFmtId="0" fontId="8" fillId="0" borderId="31" xfId="1" applyFont="1" applyBorder="1" applyAlignment="1">
      <alignment shrinkToFit="1"/>
    </xf>
    <xf numFmtId="0" fontId="8" fillId="0" borderId="33" xfId="1" applyFont="1" applyBorder="1"/>
    <xf numFmtId="0" fontId="8" fillId="0" borderId="22" xfId="1" applyFont="1" applyBorder="1"/>
    <xf numFmtId="0" fontId="8" fillId="0" borderId="0" xfId="1" applyFont="1" applyBorder="1"/>
    <xf numFmtId="3" fontId="8" fillId="0" borderId="36" xfId="1" applyNumberFormat="1" applyFont="1" applyBorder="1"/>
    <xf numFmtId="0" fontId="8" fillId="0" borderId="34" xfId="1" applyFont="1" applyBorder="1"/>
    <xf numFmtId="3" fontId="8" fillId="0" borderId="37" xfId="1" applyNumberFormat="1" applyFont="1" applyBorder="1"/>
    <xf numFmtId="0" fontId="8" fillId="0" borderId="35" xfId="1" applyFont="1" applyBorder="1"/>
    <xf numFmtId="0" fontId="9" fillId="2" borderId="14" xfId="1" applyFont="1" applyFill="1" applyBorder="1"/>
    <xf numFmtId="0" fontId="9" fillId="2" borderId="16" xfId="1" applyFont="1" applyFill="1" applyBorder="1"/>
    <xf numFmtId="0" fontId="9" fillId="2" borderId="15" xfId="1" applyFont="1" applyFill="1" applyBorder="1"/>
    <xf numFmtId="0" fontId="9" fillId="2" borderId="38" xfId="1" applyFont="1" applyFill="1" applyBorder="1"/>
    <xf numFmtId="0" fontId="9" fillId="2" borderId="39" xfId="1" applyFont="1" applyFill="1" applyBorder="1"/>
    <xf numFmtId="0" fontId="8" fillId="0" borderId="23" xfId="1" applyFont="1" applyBorder="1"/>
    <xf numFmtId="0" fontId="8" fillId="0" borderId="0" xfId="1" applyFont="1"/>
    <xf numFmtId="0" fontId="8" fillId="0" borderId="40" xfId="1" applyFont="1" applyBorder="1"/>
    <xf numFmtId="0" fontId="8" fillId="0" borderId="41" xfId="1" applyFont="1" applyBorder="1"/>
    <xf numFmtId="0" fontId="8" fillId="0" borderId="0" xfId="1" applyFont="1" applyBorder="1" applyAlignment="1">
      <alignment horizontal="right"/>
    </xf>
    <xf numFmtId="164" fontId="8" fillId="0" borderId="0" xfId="1" applyNumberFormat="1" applyFont="1" applyBorder="1"/>
    <xf numFmtId="0" fontId="8" fillId="0" borderId="0" xfId="1" applyFont="1" applyFill="1" applyBorder="1"/>
    <xf numFmtId="0" fontId="8" fillId="0" borderId="42" xfId="1" applyFont="1" applyBorder="1"/>
    <xf numFmtId="0" fontId="8" fillId="0" borderId="43" xfId="1" applyFont="1" applyBorder="1"/>
    <xf numFmtId="0" fontId="8" fillId="0" borderId="44" xfId="1" applyFont="1" applyBorder="1"/>
    <xf numFmtId="0" fontId="8" fillId="0" borderId="45" xfId="1" applyFont="1" applyBorder="1"/>
    <xf numFmtId="165" fontId="8" fillId="0" borderId="46" xfId="1" applyNumberFormat="1" applyFont="1" applyBorder="1" applyAlignment="1">
      <alignment horizontal="right"/>
    </xf>
    <xf numFmtId="0" fontId="8" fillId="0" borderId="46" xfId="1" applyFont="1" applyBorder="1"/>
    <xf numFmtId="0" fontId="8" fillId="0" borderId="21" xfId="1" applyFont="1" applyBorder="1"/>
    <xf numFmtId="165" fontId="8" fillId="0" borderId="20" xfId="1" applyNumberFormat="1" applyFont="1" applyBorder="1" applyAlignment="1">
      <alignment horizontal="right"/>
    </xf>
    <xf numFmtId="0" fontId="12" fillId="2" borderId="34" xfId="1" applyFont="1" applyFill="1" applyBorder="1"/>
    <xf numFmtId="0" fontId="12" fillId="2" borderId="37" xfId="1" applyFont="1" applyFill="1" applyBorder="1"/>
    <xf numFmtId="0" fontId="12" fillId="2" borderId="35" xfId="1" applyFont="1" applyFill="1" applyBorder="1"/>
    <xf numFmtId="0" fontId="13" fillId="0" borderId="0" xfId="1" applyFont="1"/>
    <xf numFmtId="0" fontId="6" fillId="0" borderId="0" xfId="1" applyAlignment="1"/>
    <xf numFmtId="0" fontId="6" fillId="0" borderId="0" xfId="1" applyAlignment="1">
      <alignment vertical="justify"/>
    </xf>
    <xf numFmtId="0" fontId="8" fillId="0" borderId="52" xfId="2" applyFont="1" applyBorder="1"/>
    <xf numFmtId="49" fontId="8" fillId="0" borderId="51" xfId="1" applyNumberFormat="1" applyFont="1" applyBorder="1" applyAlignment="1">
      <alignment horizontal="left"/>
    </xf>
    <xf numFmtId="0" fontId="8" fillId="0" borderId="53" xfId="1" applyNumberFormat="1" applyFont="1" applyBorder="1"/>
    <xf numFmtId="49" fontId="9" fillId="0" borderId="56" xfId="2" applyNumberFormat="1" applyFont="1" applyBorder="1"/>
    <xf numFmtId="49" fontId="8" fillId="0" borderId="56" xfId="2" applyNumberFormat="1" applyFont="1" applyBorder="1"/>
    <xf numFmtId="49" fontId="8" fillId="0" borderId="56" xfId="2" applyNumberFormat="1" applyFont="1" applyBorder="1" applyAlignment="1">
      <alignment horizontal="right"/>
    </xf>
    <xf numFmtId="49" fontId="7" fillId="0" borderId="0" xfId="1" applyNumberFormat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Border="1" applyAlignment="1">
      <alignment horizontal="centerContinuous"/>
    </xf>
    <xf numFmtId="49" fontId="9" fillId="2" borderId="13" xfId="1" applyNumberFormat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0" fontId="9" fillId="2" borderId="12" xfId="1" applyFont="1" applyFill="1" applyBorder="1" applyAlignment="1">
      <alignment horizontal="center"/>
    </xf>
    <xf numFmtId="0" fontId="9" fillId="2" borderId="59" xfId="1" applyFont="1" applyFill="1" applyBorder="1" applyAlignment="1">
      <alignment horizontal="center"/>
    </xf>
    <xf numFmtId="0" fontId="9" fillId="2" borderId="60" xfId="1" applyFont="1" applyFill="1" applyBorder="1" applyAlignment="1">
      <alignment horizontal="center"/>
    </xf>
    <xf numFmtId="0" fontId="9" fillId="2" borderId="61" xfId="1" applyFont="1" applyFill="1" applyBorder="1" applyAlignment="1">
      <alignment horizontal="center"/>
    </xf>
    <xf numFmtId="49" fontId="10" fillId="0" borderId="22" xfId="1" applyNumberFormat="1" applyFont="1" applyBorder="1"/>
    <xf numFmtId="0" fontId="10" fillId="0" borderId="0" xfId="1" applyFont="1" applyBorder="1"/>
    <xf numFmtId="3" fontId="8" fillId="0" borderId="41" xfId="1" applyNumberFormat="1" applyFont="1" applyBorder="1"/>
    <xf numFmtId="3" fontId="8" fillId="0" borderId="23" xfId="1" applyNumberFormat="1" applyFont="1" applyBorder="1"/>
    <xf numFmtId="3" fontId="8" fillId="0" borderId="62" xfId="1" applyNumberFormat="1" applyFont="1" applyBorder="1"/>
    <xf numFmtId="3" fontId="8" fillId="0" borderId="63" xfId="1" applyNumberFormat="1" applyFont="1" applyBorder="1"/>
    <xf numFmtId="0" fontId="9" fillId="2" borderId="13" xfId="1" applyFont="1" applyFill="1" applyBorder="1"/>
    <xf numFmtId="0" fontId="9" fillId="2" borderId="9" xfId="1" applyFont="1" applyFill="1" applyBorder="1"/>
    <xf numFmtId="3" fontId="9" fillId="2" borderId="12" xfId="1" applyNumberFormat="1" applyFont="1" applyFill="1" applyBorder="1"/>
    <xf numFmtId="3" fontId="9" fillId="2" borderId="59" xfId="1" applyNumberFormat="1" applyFont="1" applyFill="1" applyBorder="1"/>
    <xf numFmtId="3" fontId="9" fillId="2" borderId="60" xfId="1" applyNumberFormat="1" applyFont="1" applyFill="1" applyBorder="1"/>
    <xf numFmtId="3" fontId="9" fillId="2" borderId="61" xfId="1" applyNumberFormat="1" applyFont="1" applyFill="1" applyBorder="1"/>
    <xf numFmtId="0" fontId="15" fillId="0" borderId="0" xfId="1" applyFont="1"/>
    <xf numFmtId="3" fontId="16" fillId="0" borderId="0" xfId="1" applyNumberFormat="1" applyFont="1"/>
    <xf numFmtId="4" fontId="16" fillId="0" borderId="0" xfId="1" applyNumberFormat="1" applyFont="1"/>
    <xf numFmtId="4" fontId="6" fillId="0" borderId="0" xfId="1" applyNumberFormat="1"/>
    <xf numFmtId="0" fontId="14" fillId="0" borderId="0" xfId="2"/>
    <xf numFmtId="0" fontId="8" fillId="0" borderId="0" xfId="2" applyFont="1"/>
    <xf numFmtId="0" fontId="18" fillId="0" borderId="0" xfId="2" applyFont="1" applyAlignment="1">
      <alignment horizontal="centerContinuous"/>
    </xf>
    <xf numFmtId="0" fontId="19" fillId="0" borderId="0" xfId="2" applyFont="1" applyAlignment="1">
      <alignment horizontal="centerContinuous"/>
    </xf>
    <xf numFmtId="0" fontId="19" fillId="0" borderId="0" xfId="2" applyFont="1" applyAlignment="1">
      <alignment horizontal="right"/>
    </xf>
    <xf numFmtId="0" fontId="10" fillId="0" borderId="52" xfId="2" applyFont="1" applyBorder="1" applyAlignment="1">
      <alignment horizontal="right"/>
    </xf>
    <xf numFmtId="49" fontId="8" fillId="0" borderId="51" xfId="2" applyNumberFormat="1" applyFont="1" applyBorder="1" applyAlignment="1">
      <alignment horizontal="left"/>
    </xf>
    <xf numFmtId="0" fontId="8" fillId="0" borderId="53" xfId="2" applyFont="1" applyBorder="1"/>
    <xf numFmtId="0" fontId="8" fillId="0" borderId="56" xfId="2" applyFont="1" applyBorder="1"/>
    <xf numFmtId="0" fontId="10" fillId="0" borderId="0" xfId="2" applyFont="1"/>
    <xf numFmtId="0" fontId="8" fillId="0" borderId="0" xfId="2" applyFont="1" applyAlignment="1">
      <alignment horizontal="right"/>
    </xf>
    <xf numFmtId="0" fontId="8" fillId="0" borderId="0" xfId="2" applyFont="1" applyAlignment="1"/>
    <xf numFmtId="49" fontId="10" fillId="2" borderId="1" xfId="2" applyNumberFormat="1" applyFont="1" applyFill="1" applyBorder="1"/>
    <xf numFmtId="0" fontId="10" fillId="2" borderId="20" xfId="2" applyFont="1" applyFill="1" applyBorder="1" applyAlignment="1">
      <alignment horizontal="center"/>
    </xf>
    <xf numFmtId="0" fontId="10" fillId="2" borderId="20" xfId="2" applyNumberFormat="1" applyFont="1" applyFill="1" applyBorder="1" applyAlignment="1">
      <alignment horizontal="center"/>
    </xf>
    <xf numFmtId="0" fontId="10" fillId="2" borderId="1" xfId="2" applyFont="1" applyFill="1" applyBorder="1" applyAlignment="1">
      <alignment horizontal="center"/>
    </xf>
    <xf numFmtId="0" fontId="9" fillId="0" borderId="62" xfId="2" applyFont="1" applyBorder="1" applyAlignment="1">
      <alignment horizontal="center"/>
    </xf>
    <xf numFmtId="49" fontId="9" fillId="0" borderId="62" xfId="2" applyNumberFormat="1" applyFont="1" applyBorder="1" applyAlignment="1">
      <alignment horizontal="left"/>
    </xf>
    <xf numFmtId="0" fontId="9" fillId="0" borderId="24" xfId="2" applyFont="1" applyBorder="1"/>
    <xf numFmtId="0" fontId="8" fillId="0" borderId="21" xfId="2" applyFont="1" applyBorder="1" applyAlignment="1">
      <alignment horizontal="center"/>
    </xf>
    <xf numFmtId="0" fontId="8" fillId="0" borderId="21" xfId="2" applyNumberFormat="1" applyFont="1" applyBorder="1" applyAlignment="1">
      <alignment horizontal="right"/>
    </xf>
    <xf numFmtId="0" fontId="8" fillId="0" borderId="20" xfId="2" applyNumberFormat="1" applyFont="1" applyBorder="1"/>
    <xf numFmtId="0" fontId="14" fillId="0" borderId="0" xfId="2" applyNumberFormat="1"/>
    <xf numFmtId="0" fontId="20" fillId="0" borderId="0" xfId="2" applyFont="1"/>
    <xf numFmtId="0" fontId="21" fillId="0" borderId="2" xfId="2" applyFont="1" applyBorder="1" applyAlignment="1">
      <alignment horizontal="center" vertical="top"/>
    </xf>
    <xf numFmtId="49" fontId="21" fillId="0" borderId="2" xfId="2" applyNumberFormat="1" applyFont="1" applyBorder="1" applyAlignment="1">
      <alignment horizontal="left" vertical="top"/>
    </xf>
    <xf numFmtId="0" fontId="21" fillId="0" borderId="2" xfId="2" applyFont="1" applyBorder="1" applyAlignment="1">
      <alignment vertical="top" wrapText="1"/>
    </xf>
    <xf numFmtId="49" fontId="21" fillId="0" borderId="2" xfId="2" applyNumberFormat="1" applyFont="1" applyBorder="1" applyAlignment="1">
      <alignment horizontal="center" shrinkToFit="1"/>
    </xf>
    <xf numFmtId="4" fontId="21" fillId="0" borderId="2" xfId="2" applyNumberFormat="1" applyFont="1" applyBorder="1" applyAlignment="1">
      <alignment horizontal="right"/>
    </xf>
    <xf numFmtId="4" fontId="21" fillId="0" borderId="2" xfId="2" applyNumberFormat="1" applyFont="1" applyBorder="1"/>
    <xf numFmtId="0" fontId="22" fillId="0" borderId="0" xfId="2" applyFont="1"/>
    <xf numFmtId="0" fontId="8" fillId="2" borderId="1" xfId="2" applyFont="1" applyFill="1" applyBorder="1" applyAlignment="1">
      <alignment horizontal="center"/>
    </xf>
    <xf numFmtId="49" fontId="23" fillId="2" borderId="1" xfId="2" applyNumberFormat="1" applyFont="1" applyFill="1" applyBorder="1" applyAlignment="1">
      <alignment horizontal="left"/>
    </xf>
    <xf numFmtId="0" fontId="23" fillId="2" borderId="24" xfId="2" applyFont="1" applyFill="1" applyBorder="1"/>
    <xf numFmtId="0" fontId="8" fillId="2" borderId="21" xfId="2" applyFont="1" applyFill="1" applyBorder="1" applyAlignment="1">
      <alignment horizontal="center"/>
    </xf>
    <xf numFmtId="4" fontId="8" fillId="2" borderId="21" xfId="2" applyNumberFormat="1" applyFont="1" applyFill="1" applyBorder="1" applyAlignment="1">
      <alignment horizontal="right"/>
    </xf>
    <xf numFmtId="4" fontId="8" fillId="2" borderId="20" xfId="2" applyNumberFormat="1" applyFont="1" applyFill="1" applyBorder="1" applyAlignment="1">
      <alignment horizontal="right"/>
    </xf>
    <xf numFmtId="4" fontId="9" fillId="2" borderId="1" xfId="2" applyNumberFormat="1" applyFont="1" applyFill="1" applyBorder="1"/>
    <xf numFmtId="3" fontId="14" fillId="0" borderId="0" xfId="2" applyNumberFormat="1"/>
    <xf numFmtId="0" fontId="14" fillId="0" borderId="0" xfId="2" applyBorder="1"/>
    <xf numFmtId="0" fontId="24" fillId="0" borderId="0" xfId="2" applyFont="1" applyAlignment="1"/>
    <xf numFmtId="0" fontId="14" fillId="0" borderId="0" xfId="2" applyAlignment="1">
      <alignment horizontal="right"/>
    </xf>
    <xf numFmtId="0" fontId="25" fillId="0" borderId="0" xfId="2" applyFont="1" applyBorder="1"/>
    <xf numFmtId="3" fontId="25" fillId="0" borderId="0" xfId="2" applyNumberFormat="1" applyFont="1" applyBorder="1" applyAlignment="1">
      <alignment horizontal="right"/>
    </xf>
    <xf numFmtId="4" fontId="25" fillId="0" borderId="0" xfId="2" applyNumberFormat="1" applyFont="1" applyBorder="1"/>
    <xf numFmtId="0" fontId="24" fillId="0" borderId="0" xfId="2" applyFont="1" applyBorder="1" applyAlignment="1"/>
    <xf numFmtId="0" fontId="14" fillId="0" borderId="0" xfId="2" applyBorder="1" applyAlignment="1">
      <alignment horizontal="right"/>
    </xf>
    <xf numFmtId="0" fontId="26" fillId="0" borderId="0" xfId="0" applyFont="1"/>
    <xf numFmtId="49" fontId="9" fillId="0" borderId="51" xfId="2" applyNumberFormat="1" applyFont="1" applyBorder="1"/>
    <xf numFmtId="49" fontId="8" fillId="0" borderId="51" xfId="2" applyNumberFormat="1" applyFont="1" applyBorder="1"/>
    <xf numFmtId="49" fontId="8" fillId="0" borderId="51" xfId="2" applyNumberFormat="1" applyFont="1" applyBorder="1" applyAlignment="1">
      <alignment horizontal="right"/>
    </xf>
    <xf numFmtId="0" fontId="8" fillId="0" borderId="51" xfId="2" applyFont="1" applyBorder="1"/>
    <xf numFmtId="0" fontId="10" fillId="0" borderId="62" xfId="2" applyFont="1" applyBorder="1" applyAlignment="1">
      <alignment horizontal="center"/>
    </xf>
    <xf numFmtId="49" fontId="10" fillId="0" borderId="62" xfId="2" applyNumberFormat="1" applyFont="1" applyBorder="1" applyAlignment="1">
      <alignment horizontal="right"/>
    </xf>
    <xf numFmtId="4" fontId="28" fillId="3" borderId="66" xfId="2" applyNumberFormat="1" applyFont="1" applyFill="1" applyBorder="1" applyAlignment="1">
      <alignment horizontal="right" wrapText="1"/>
    </xf>
    <xf numFmtId="0" fontId="28" fillId="3" borderId="40" xfId="2" applyFont="1" applyFill="1" applyBorder="1" applyAlignment="1">
      <alignment horizontal="left" wrapText="1"/>
    </xf>
    <xf numFmtId="0" fontId="28" fillId="0" borderId="23" xfId="1" applyFont="1" applyBorder="1" applyAlignment="1">
      <alignment horizontal="right"/>
    </xf>
    <xf numFmtId="0" fontId="30" fillId="0" borderId="0" xfId="2" applyFont="1" applyAlignment="1">
      <alignment wrapText="1"/>
    </xf>
    <xf numFmtId="0" fontId="2" fillId="0" borderId="6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1" fillId="0" borderId="0" xfId="3"/>
    <xf numFmtId="0" fontId="31" fillId="0" borderId="0" xfId="3" applyFont="1"/>
    <xf numFmtId="0" fontId="1" fillId="0" borderId="0" xfId="3" applyAlignment="1">
      <alignment wrapText="1"/>
    </xf>
    <xf numFmtId="0" fontId="8" fillId="4" borderId="23" xfId="1" applyFont="1" applyFill="1" applyBorder="1"/>
    <xf numFmtId="4" fontId="21" fillId="4" borderId="2" xfId="2" applyNumberFormat="1" applyFont="1" applyFill="1" applyBorder="1" applyAlignment="1">
      <alignment horizontal="right"/>
    </xf>
    <xf numFmtId="4" fontId="21" fillId="4" borderId="2" xfId="2" applyNumberFormat="1" applyFont="1" applyFill="1" applyBorder="1" applyAlignment="1" applyProtection="1">
      <alignment horizontal="right"/>
    </xf>
    <xf numFmtId="14" fontId="8" fillId="4" borderId="23" xfId="1" applyNumberFormat="1" applyFont="1" applyFill="1" applyBorder="1"/>
    <xf numFmtId="0" fontId="27" fillId="0" borderId="0" xfId="1" applyFont="1" applyAlignment="1">
      <alignment horizontal="left" vertical="top" wrapText="1"/>
    </xf>
    <xf numFmtId="0" fontId="10" fillId="0" borderId="1" xfId="1" applyFont="1" applyBorder="1" applyAlignment="1">
      <alignment horizontal="left"/>
    </xf>
    <xf numFmtId="0" fontId="10" fillId="0" borderId="24" xfId="1" applyFont="1" applyBorder="1" applyAlignment="1">
      <alignment horizontal="left"/>
    </xf>
    <xf numFmtId="0" fontId="10" fillId="4" borderId="1" xfId="1" applyFont="1" applyFill="1" applyBorder="1" applyAlignment="1">
      <alignment horizontal="left"/>
    </xf>
    <xf numFmtId="0" fontId="8" fillId="0" borderId="34" xfId="1" applyFont="1" applyBorder="1" applyAlignment="1">
      <alignment horizontal="center" shrinkToFit="1"/>
    </xf>
    <xf numFmtId="0" fontId="8" fillId="0" borderId="35" xfId="1" applyFont="1" applyBorder="1" applyAlignment="1">
      <alignment horizontal="center" shrinkToFit="1"/>
    </xf>
    <xf numFmtId="166" fontId="8" fillId="0" borderId="24" xfId="1" applyNumberFormat="1" applyFont="1" applyBorder="1" applyAlignment="1">
      <alignment horizontal="right" indent="2"/>
    </xf>
    <xf numFmtId="166" fontId="8" fillId="0" borderId="25" xfId="1" applyNumberFormat="1" applyFont="1" applyBorder="1" applyAlignment="1">
      <alignment horizontal="right" indent="2"/>
    </xf>
    <xf numFmtId="166" fontId="12" fillId="2" borderId="47" xfId="1" applyNumberFormat="1" applyFont="1" applyFill="1" applyBorder="1" applyAlignment="1">
      <alignment horizontal="right" indent="2"/>
    </xf>
    <xf numFmtId="166" fontId="12" fillId="2" borderId="48" xfId="1" applyNumberFormat="1" applyFont="1" applyFill="1" applyBorder="1" applyAlignment="1">
      <alignment horizontal="right" indent="2"/>
    </xf>
    <xf numFmtId="0" fontId="6" fillId="0" borderId="0" xfId="1" applyAlignment="1">
      <alignment horizontal="left" wrapText="1"/>
    </xf>
    <xf numFmtId="0" fontId="8" fillId="0" borderId="49" xfId="2" applyFont="1" applyBorder="1" applyAlignment="1">
      <alignment horizontal="center"/>
    </xf>
    <xf numFmtId="0" fontId="8" fillId="0" borderId="50" xfId="2" applyFont="1" applyBorder="1" applyAlignment="1">
      <alignment horizontal="center"/>
    </xf>
    <xf numFmtId="0" fontId="8" fillId="0" borderId="54" xfId="2" applyFont="1" applyBorder="1" applyAlignment="1">
      <alignment horizontal="center"/>
    </xf>
    <xf numFmtId="0" fontId="8" fillId="0" borderId="55" xfId="2" applyFont="1" applyBorder="1" applyAlignment="1">
      <alignment horizontal="center"/>
    </xf>
    <xf numFmtId="0" fontId="8" fillId="0" borderId="57" xfId="2" applyFont="1" applyBorder="1" applyAlignment="1">
      <alignment horizontal="left"/>
    </xf>
    <xf numFmtId="0" fontId="8" fillId="0" borderId="56" xfId="2" applyFont="1" applyBorder="1" applyAlignment="1">
      <alignment horizontal="left"/>
    </xf>
    <xf numFmtId="0" fontId="8" fillId="0" borderId="58" xfId="2" applyFont="1" applyBorder="1" applyAlignment="1">
      <alignment horizontal="left"/>
    </xf>
    <xf numFmtId="49" fontId="28" fillId="3" borderId="64" xfId="2" applyNumberFormat="1" applyFont="1" applyFill="1" applyBorder="1" applyAlignment="1">
      <alignment horizontal="left" wrapText="1"/>
    </xf>
    <xf numFmtId="49" fontId="29" fillId="0" borderId="65" xfId="1" applyNumberFormat="1" applyFont="1" applyBorder="1" applyAlignment="1">
      <alignment horizontal="left" wrapText="1"/>
    </xf>
    <xf numFmtId="0" fontId="17" fillId="0" borderId="0" xfId="2" applyFont="1" applyAlignment="1">
      <alignment horizontal="center"/>
    </xf>
    <xf numFmtId="49" fontId="8" fillId="0" borderId="54" xfId="2" applyNumberFormat="1" applyFont="1" applyBorder="1" applyAlignment="1">
      <alignment horizontal="center"/>
    </xf>
    <xf numFmtId="0" fontId="8" fillId="0" borderId="57" xfId="2" applyFont="1" applyBorder="1" applyAlignment="1">
      <alignment horizontal="center" shrinkToFit="1"/>
    </xf>
    <xf numFmtId="0" fontId="8" fillId="0" borderId="56" xfId="2" applyFont="1" applyBorder="1" applyAlignment="1">
      <alignment horizontal="center" shrinkToFit="1"/>
    </xf>
    <xf numFmtId="0" fontId="8" fillId="0" borderId="58" xfId="2" applyFont="1" applyBorder="1" applyAlignment="1">
      <alignment horizontal="center" shrinkToFit="1"/>
    </xf>
    <xf numFmtId="0" fontId="10" fillId="4" borderId="1" xfId="1" applyFont="1" applyFill="1" applyBorder="1" applyAlignment="1" applyProtection="1">
      <alignment horizontal="left"/>
    </xf>
    <xf numFmtId="0" fontId="32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34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/>
    </xf>
  </cellXfs>
  <cellStyles count="4">
    <cellStyle name="Normální" xfId="0" builtinId="0"/>
    <cellStyle name="Normální 2" xfId="1"/>
    <cellStyle name="Normální 3" xfId="3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workbookViewId="0">
      <selection activeCell="C13" sqref="C13"/>
    </sheetView>
  </sheetViews>
  <sheetFormatPr defaultRowHeight="15" x14ac:dyDescent="0.25"/>
  <cols>
    <col min="1" max="1" width="29.5703125" customWidth="1"/>
    <col min="2" max="2" width="15.85546875" bestFit="1" customWidth="1"/>
    <col min="3" max="3" width="11" bestFit="1" customWidth="1"/>
    <col min="4" max="4" width="15.7109375" bestFit="1" customWidth="1"/>
    <col min="5" max="5" width="11.28515625" bestFit="1" customWidth="1"/>
    <col min="6" max="6" width="15.7109375" bestFit="1" customWidth="1"/>
  </cols>
  <sheetData>
    <row r="1" spans="1:6" ht="33" customHeight="1" x14ac:dyDescent="0.25">
      <c r="A1" t="s">
        <v>89</v>
      </c>
      <c r="B1" s="194"/>
    </row>
    <row r="2" spans="1:6" ht="18.75" x14ac:dyDescent="0.3">
      <c r="A2" s="240" t="s">
        <v>93</v>
      </c>
      <c r="B2" s="241"/>
      <c r="C2" s="241"/>
      <c r="D2" s="241"/>
      <c r="E2" s="241"/>
      <c r="F2" s="241"/>
    </row>
    <row r="3" spans="1:6" s="7" customFormat="1" ht="114" customHeight="1" thickBot="1" x14ac:dyDescent="0.3">
      <c r="A3" s="242" t="s">
        <v>90</v>
      </c>
      <c r="B3" s="243"/>
      <c r="C3" s="243"/>
      <c r="D3" s="243"/>
      <c r="E3" s="243"/>
      <c r="F3" s="243"/>
    </row>
    <row r="4" spans="1:6" s="11" customFormat="1" ht="31.5" x14ac:dyDescent="0.25">
      <c r="A4" s="10"/>
      <c r="B4" s="4" t="s">
        <v>91</v>
      </c>
      <c r="C4" s="4" t="s">
        <v>0</v>
      </c>
      <c r="D4" s="4" t="s">
        <v>1</v>
      </c>
      <c r="E4" s="5" t="s">
        <v>3</v>
      </c>
      <c r="F4" s="6" t="s">
        <v>2</v>
      </c>
    </row>
    <row r="5" spans="1:6" s="13" customFormat="1" ht="31.5" x14ac:dyDescent="0.25">
      <c r="A5" s="205" t="s">
        <v>205</v>
      </c>
      <c r="B5" s="1">
        <f>'1Krycí list'!C19</f>
        <v>0</v>
      </c>
      <c r="C5" s="12">
        <v>1</v>
      </c>
      <c r="D5" s="1">
        <f xml:space="preserve"> B5*C5</f>
        <v>0</v>
      </c>
      <c r="E5" s="1">
        <f>D5*0.21</f>
        <v>0</v>
      </c>
      <c r="F5" s="2">
        <f>D5+E5</f>
        <v>0</v>
      </c>
    </row>
    <row r="6" spans="1:6" s="13" customFormat="1" ht="31.5" x14ac:dyDescent="0.25">
      <c r="A6" s="206" t="s">
        <v>206</v>
      </c>
      <c r="B6" s="3">
        <f>'2Krycí list'!C19</f>
        <v>0</v>
      </c>
      <c r="C6" s="14">
        <v>1</v>
      </c>
      <c r="D6" s="3">
        <f xml:space="preserve"> B6*C6</f>
        <v>0</v>
      </c>
      <c r="E6" s="1">
        <f>D6*0.21</f>
        <v>0</v>
      </c>
      <c r="F6" s="2">
        <f>D6+E6</f>
        <v>0</v>
      </c>
    </row>
    <row r="7" spans="1:6" s="13" customFormat="1" ht="16.5" thickBot="1" x14ac:dyDescent="0.3">
      <c r="A7" s="9"/>
      <c r="B7" s="3"/>
      <c r="C7" s="14"/>
      <c r="D7" s="3"/>
      <c r="E7" s="1"/>
      <c r="F7" s="2"/>
    </row>
    <row r="8" spans="1:6" s="13" customFormat="1" ht="16.5" thickBot="1" x14ac:dyDescent="0.3">
      <c r="A8" s="15" t="s">
        <v>94</v>
      </c>
      <c r="B8" s="16"/>
      <c r="C8" s="17"/>
      <c r="D8" s="8">
        <f>SUM(D5:D7)</f>
        <v>0</v>
      </c>
      <c r="E8" s="18">
        <f>SUM(E5:E7)</f>
        <v>0</v>
      </c>
      <c r="F8" s="8">
        <f>SUM(F5:F7)</f>
        <v>0</v>
      </c>
    </row>
  </sheetData>
  <sheetProtection sheet="1" objects="1" scenarios="1"/>
  <mergeCells count="2">
    <mergeCell ref="A3:F3"/>
    <mergeCell ref="A2:F2"/>
  </mergeCells>
  <pageMargins left="0.62" right="0.34" top="0.78740157499999996" bottom="0.78740157499999996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zoomScaleNormal="100" workbookViewId="0">
      <selection activeCell="D18" sqref="D18"/>
    </sheetView>
  </sheetViews>
  <sheetFormatPr defaultRowHeight="12.75" x14ac:dyDescent="0.2"/>
  <cols>
    <col min="1" max="1" width="2" style="21" customWidth="1"/>
    <col min="2" max="2" width="15" style="21" customWidth="1"/>
    <col min="3" max="3" width="15.85546875" style="21" customWidth="1"/>
    <col min="4" max="4" width="14.5703125" style="21" customWidth="1"/>
    <col min="5" max="5" width="13.5703125" style="21" customWidth="1"/>
    <col min="6" max="6" width="16.5703125" style="21" customWidth="1"/>
    <col min="7" max="7" width="15.28515625" style="21" customWidth="1"/>
    <col min="8" max="16384" width="9.140625" style="21"/>
  </cols>
  <sheetData>
    <row r="1" spans="1:57" ht="24.75" customHeight="1" thickBot="1" x14ac:dyDescent="0.25">
      <c r="A1" s="19" t="s">
        <v>4</v>
      </c>
      <c r="B1" s="20"/>
      <c r="C1" s="20"/>
      <c r="D1" s="20"/>
      <c r="E1" s="20"/>
      <c r="F1" s="20"/>
      <c r="G1" s="20"/>
    </row>
    <row r="2" spans="1:57" ht="12.75" customHeight="1" x14ac:dyDescent="0.2">
      <c r="A2" s="22" t="s">
        <v>5</v>
      </c>
      <c r="B2" s="23"/>
      <c r="C2" s="24" t="str">
        <f>'1Rekapitulace'!H1</f>
        <v>IO03.1</v>
      </c>
      <c r="D2" s="24" t="str">
        <f>'1Rekapitulace'!G2</f>
        <v>PŘELOŽKA PŘÍPOJKY PLYNU</v>
      </c>
      <c r="E2" s="25"/>
      <c r="F2" s="26" t="s">
        <v>6</v>
      </c>
      <c r="G2" s="27"/>
    </row>
    <row r="3" spans="1:57" ht="3" hidden="1" customHeight="1" x14ac:dyDescent="0.2">
      <c r="A3" s="28"/>
      <c r="B3" s="29"/>
      <c r="C3" s="30"/>
      <c r="D3" s="30"/>
      <c r="E3" s="31"/>
      <c r="F3" s="32"/>
      <c r="G3" s="33"/>
    </row>
    <row r="4" spans="1:57" ht="12" customHeight="1" x14ac:dyDescent="0.2">
      <c r="A4" s="34" t="s">
        <v>7</v>
      </c>
      <c r="B4" s="29"/>
      <c r="C4" s="30" t="s">
        <v>8</v>
      </c>
      <c r="D4" s="30"/>
      <c r="E4" s="31"/>
      <c r="F4" s="32" t="s">
        <v>9</v>
      </c>
      <c r="G4" s="35"/>
    </row>
    <row r="5" spans="1:57" ht="12.95" customHeight="1" x14ac:dyDescent="0.2">
      <c r="A5" s="36" t="s">
        <v>95</v>
      </c>
      <c r="B5" s="37"/>
      <c r="C5" s="38" t="s">
        <v>96</v>
      </c>
      <c r="D5" s="39"/>
      <c r="E5" s="37"/>
      <c r="F5" s="32" t="s">
        <v>10</v>
      </c>
      <c r="G5" s="33"/>
    </row>
    <row r="6" spans="1:57" ht="12.95" customHeight="1" x14ac:dyDescent="0.2">
      <c r="A6" s="34" t="s">
        <v>11</v>
      </c>
      <c r="B6" s="29"/>
      <c r="C6" s="30" t="s">
        <v>12</v>
      </c>
      <c r="D6" s="30"/>
      <c r="E6" s="31"/>
      <c r="F6" s="40" t="s">
        <v>13</v>
      </c>
      <c r="G6" s="41">
        <v>0</v>
      </c>
      <c r="O6" s="42"/>
    </row>
    <row r="7" spans="1:57" ht="12.95" customHeight="1" x14ac:dyDescent="0.2">
      <c r="A7" s="43" t="s">
        <v>97</v>
      </c>
      <c r="B7" s="44"/>
      <c r="C7" s="45" t="s">
        <v>98</v>
      </c>
      <c r="D7" s="46"/>
      <c r="E7" s="46"/>
      <c r="F7" s="47" t="s">
        <v>14</v>
      </c>
      <c r="G7" s="41">
        <v>1</v>
      </c>
    </row>
    <row r="8" spans="1:57" x14ac:dyDescent="0.2">
      <c r="A8" s="48" t="s">
        <v>15</v>
      </c>
      <c r="B8" s="32"/>
      <c r="C8" s="215"/>
      <c r="D8" s="215"/>
      <c r="E8" s="216"/>
      <c r="F8" s="49" t="s">
        <v>16</v>
      </c>
      <c r="G8" s="50"/>
      <c r="H8" s="51"/>
      <c r="I8" s="52"/>
    </row>
    <row r="9" spans="1:57" x14ac:dyDescent="0.2">
      <c r="A9" s="48" t="s">
        <v>17</v>
      </c>
      <c r="B9" s="32"/>
      <c r="C9" s="215" t="s">
        <v>207</v>
      </c>
      <c r="D9" s="215"/>
      <c r="E9" s="216"/>
      <c r="F9" s="32"/>
      <c r="G9" s="53"/>
      <c r="H9" s="54"/>
    </row>
    <row r="10" spans="1:57" x14ac:dyDescent="0.2">
      <c r="A10" s="48" t="s">
        <v>18</v>
      </c>
      <c r="B10" s="32"/>
      <c r="C10" s="215"/>
      <c r="D10" s="215"/>
      <c r="E10" s="215"/>
      <c r="F10" s="55"/>
      <c r="G10" s="56"/>
      <c r="H10" s="57"/>
    </row>
    <row r="11" spans="1:57" ht="13.5" customHeight="1" x14ac:dyDescent="0.2">
      <c r="A11" s="48" t="s">
        <v>19</v>
      </c>
      <c r="B11" s="32"/>
      <c r="C11" s="217"/>
      <c r="D11" s="217"/>
      <c r="E11" s="217"/>
      <c r="F11" s="58" t="s">
        <v>20</v>
      </c>
      <c r="G11" s="59">
        <v>20194011</v>
      </c>
      <c r="H11" s="54"/>
      <c r="BA11" s="60"/>
      <c r="BB11" s="60"/>
      <c r="BC11" s="60"/>
      <c r="BD11" s="60"/>
      <c r="BE11" s="60"/>
    </row>
    <row r="12" spans="1:57" ht="12.75" customHeight="1" x14ac:dyDescent="0.2">
      <c r="A12" s="61" t="s">
        <v>221</v>
      </c>
      <c r="B12" s="29"/>
      <c r="C12" s="217"/>
      <c r="D12" s="217"/>
      <c r="E12" s="217"/>
      <c r="F12" s="62" t="s">
        <v>21</v>
      </c>
      <c r="G12" s="63"/>
      <c r="H12" s="54"/>
    </row>
    <row r="13" spans="1:57" ht="28.5" customHeight="1" thickBot="1" x14ac:dyDescent="0.25">
      <c r="A13" s="64" t="s">
        <v>22</v>
      </c>
      <c r="B13" s="65"/>
      <c r="C13" s="65"/>
      <c r="D13" s="65"/>
      <c r="E13" s="66"/>
      <c r="F13" s="66"/>
      <c r="G13" s="67"/>
      <c r="H13" s="54"/>
    </row>
    <row r="14" spans="1:57" ht="17.25" customHeight="1" thickBot="1" x14ac:dyDescent="0.25">
      <c r="A14" s="68" t="s">
        <v>23</v>
      </c>
      <c r="B14" s="69"/>
      <c r="C14" s="70"/>
      <c r="D14" s="71" t="s">
        <v>24</v>
      </c>
      <c r="E14" s="72"/>
      <c r="F14" s="72"/>
      <c r="G14" s="70"/>
    </row>
    <row r="15" spans="1:57" ht="15.95" customHeight="1" x14ac:dyDescent="0.2">
      <c r="A15" s="73"/>
      <c r="B15" s="74" t="s">
        <v>25</v>
      </c>
      <c r="C15" s="75">
        <f>'1Rekapitulace'!E15</f>
        <v>0</v>
      </c>
      <c r="D15" s="76"/>
      <c r="E15" s="77"/>
      <c r="F15" s="78"/>
      <c r="G15" s="75"/>
    </row>
    <row r="16" spans="1:57" ht="15.95" customHeight="1" x14ac:dyDescent="0.2">
      <c r="A16" s="73" t="s">
        <v>26</v>
      </c>
      <c r="B16" s="74" t="s">
        <v>27</v>
      </c>
      <c r="C16" s="75">
        <f>'1Rekapitulace'!F15</f>
        <v>0</v>
      </c>
      <c r="D16" s="28"/>
      <c r="E16" s="79"/>
      <c r="F16" s="80"/>
      <c r="G16" s="75"/>
    </row>
    <row r="17" spans="1:7" ht="15.95" customHeight="1" x14ac:dyDescent="0.2">
      <c r="A17" s="73" t="s">
        <v>28</v>
      </c>
      <c r="B17" s="74" t="s">
        <v>29</v>
      </c>
      <c r="C17" s="75">
        <f>'1Rekapitulace'!G15</f>
        <v>0</v>
      </c>
      <c r="D17" s="28"/>
      <c r="E17" s="79"/>
      <c r="F17" s="80"/>
      <c r="G17" s="75"/>
    </row>
    <row r="18" spans="1:7" ht="15.95" customHeight="1" x14ac:dyDescent="0.2">
      <c r="A18" s="81" t="s">
        <v>30</v>
      </c>
      <c r="B18" s="82" t="s">
        <v>31</v>
      </c>
      <c r="C18" s="75">
        <f>'1Rekapitulace'!H15</f>
        <v>0</v>
      </c>
      <c r="D18" s="28"/>
      <c r="E18" s="79"/>
      <c r="F18" s="80"/>
      <c r="G18" s="75"/>
    </row>
    <row r="19" spans="1:7" ht="15.95" customHeight="1" x14ac:dyDescent="0.2">
      <c r="A19" s="83" t="s">
        <v>32</v>
      </c>
      <c r="B19" s="74"/>
      <c r="C19" s="75">
        <f>SUM(C15:C18)</f>
        <v>0</v>
      </c>
      <c r="D19" s="28"/>
      <c r="E19" s="79"/>
      <c r="F19" s="80"/>
      <c r="G19" s="75"/>
    </row>
    <row r="20" spans="1:7" ht="15.95" customHeight="1" x14ac:dyDescent="0.2">
      <c r="A20" s="83"/>
      <c r="B20" s="74"/>
      <c r="C20" s="75"/>
      <c r="D20" s="28"/>
      <c r="E20" s="79"/>
      <c r="F20" s="80"/>
      <c r="G20" s="75"/>
    </row>
    <row r="21" spans="1:7" ht="15.95" customHeight="1" x14ac:dyDescent="0.2">
      <c r="A21" s="83" t="s">
        <v>33</v>
      </c>
      <c r="B21" s="74"/>
      <c r="C21" s="75">
        <f>'1Rekapitulace'!I15</f>
        <v>0</v>
      </c>
      <c r="D21" s="28"/>
      <c r="E21" s="79"/>
      <c r="F21" s="80"/>
      <c r="G21" s="75"/>
    </row>
    <row r="22" spans="1:7" ht="15.95" customHeight="1" x14ac:dyDescent="0.2">
      <c r="A22" s="84" t="s">
        <v>34</v>
      </c>
      <c r="B22" s="85"/>
      <c r="C22" s="75">
        <f>C19+C21</f>
        <v>0</v>
      </c>
      <c r="D22" s="28"/>
      <c r="E22" s="79"/>
      <c r="F22" s="80"/>
      <c r="G22" s="75"/>
    </row>
    <row r="23" spans="1:7" ht="15.95" customHeight="1" thickBot="1" x14ac:dyDescent="0.25">
      <c r="A23" s="218" t="s">
        <v>35</v>
      </c>
      <c r="B23" s="219"/>
      <c r="C23" s="86">
        <f>C22+G23</f>
        <v>0</v>
      </c>
      <c r="D23" s="87"/>
      <c r="E23" s="88"/>
      <c r="F23" s="89"/>
      <c r="G23" s="75"/>
    </row>
    <row r="24" spans="1:7" x14ac:dyDescent="0.2">
      <c r="A24" s="90" t="s">
        <v>36</v>
      </c>
      <c r="B24" s="91"/>
      <c r="C24" s="92"/>
      <c r="D24" s="91" t="s">
        <v>37</v>
      </c>
      <c r="E24" s="91"/>
      <c r="F24" s="93" t="s">
        <v>38</v>
      </c>
      <c r="G24" s="94"/>
    </row>
    <row r="25" spans="1:7" x14ac:dyDescent="0.2">
      <c r="A25" s="84" t="s">
        <v>39</v>
      </c>
      <c r="B25" s="85"/>
      <c r="C25" s="95"/>
      <c r="D25" s="85" t="s">
        <v>39</v>
      </c>
      <c r="E25" s="96"/>
      <c r="F25" s="97" t="s">
        <v>39</v>
      </c>
      <c r="G25" s="98"/>
    </row>
    <row r="26" spans="1:7" ht="37.5" customHeight="1" x14ac:dyDescent="0.2">
      <c r="A26" s="84" t="s">
        <v>40</v>
      </c>
      <c r="B26" s="99"/>
      <c r="C26" s="213"/>
      <c r="D26" s="85" t="s">
        <v>40</v>
      </c>
      <c r="E26" s="96"/>
      <c r="F26" s="97" t="s">
        <v>40</v>
      </c>
      <c r="G26" s="98"/>
    </row>
    <row r="27" spans="1:7" x14ac:dyDescent="0.2">
      <c r="A27" s="84"/>
      <c r="B27" s="100"/>
      <c r="C27" s="95"/>
      <c r="D27" s="85"/>
      <c r="E27" s="96"/>
      <c r="F27" s="97"/>
      <c r="G27" s="98"/>
    </row>
    <row r="28" spans="1:7" x14ac:dyDescent="0.2">
      <c r="A28" s="84" t="s">
        <v>41</v>
      </c>
      <c r="B28" s="85"/>
      <c r="C28" s="95"/>
      <c r="D28" s="97" t="s">
        <v>42</v>
      </c>
      <c r="E28" s="95"/>
      <c r="F28" s="101" t="s">
        <v>42</v>
      </c>
      <c r="G28" s="98"/>
    </row>
    <row r="29" spans="1:7" ht="69" customHeight="1" x14ac:dyDescent="0.2">
      <c r="A29" s="84"/>
      <c r="B29" s="85"/>
      <c r="C29" s="102"/>
      <c r="D29" s="103"/>
      <c r="E29" s="102"/>
      <c r="F29" s="85"/>
      <c r="G29" s="98"/>
    </row>
    <row r="30" spans="1:7" x14ac:dyDescent="0.2">
      <c r="A30" s="104" t="s">
        <v>43</v>
      </c>
      <c r="B30" s="105"/>
      <c r="C30" s="106">
        <v>21</v>
      </c>
      <c r="D30" s="105" t="s">
        <v>44</v>
      </c>
      <c r="E30" s="107"/>
      <c r="F30" s="220">
        <f>C23-F32</f>
        <v>0</v>
      </c>
      <c r="G30" s="221"/>
    </row>
    <row r="31" spans="1:7" x14ac:dyDescent="0.2">
      <c r="A31" s="104" t="s">
        <v>45</v>
      </c>
      <c r="B31" s="105"/>
      <c r="C31" s="106">
        <v>21</v>
      </c>
      <c r="D31" s="105" t="s">
        <v>46</v>
      </c>
      <c r="E31" s="107"/>
      <c r="F31" s="220">
        <f>ROUND(PRODUCT(F30,C31/100),0)</f>
        <v>0</v>
      </c>
      <c r="G31" s="221"/>
    </row>
    <row r="32" spans="1:7" x14ac:dyDescent="0.2">
      <c r="A32" s="104" t="s">
        <v>43</v>
      </c>
      <c r="B32" s="105"/>
      <c r="C32" s="106">
        <v>0</v>
      </c>
      <c r="D32" s="105" t="s">
        <v>46</v>
      </c>
      <c r="E32" s="107"/>
      <c r="F32" s="220">
        <v>0</v>
      </c>
      <c r="G32" s="221"/>
    </row>
    <row r="33" spans="1:8" x14ac:dyDescent="0.2">
      <c r="A33" s="104" t="s">
        <v>45</v>
      </c>
      <c r="B33" s="108"/>
      <c r="C33" s="109">
        <v>0</v>
      </c>
      <c r="D33" s="105" t="s">
        <v>46</v>
      </c>
      <c r="E33" s="80"/>
      <c r="F33" s="220">
        <f>ROUND(PRODUCT(F32,C33/100),0)</f>
        <v>0</v>
      </c>
      <c r="G33" s="221"/>
    </row>
    <row r="34" spans="1:8" s="113" customFormat="1" ht="19.5" customHeight="1" thickBot="1" x14ac:dyDescent="0.3">
      <c r="A34" s="110" t="s">
        <v>47</v>
      </c>
      <c r="B34" s="111"/>
      <c r="C34" s="111"/>
      <c r="D34" s="111"/>
      <c r="E34" s="112"/>
      <c r="F34" s="222">
        <f>ROUND(SUM(F30:F33),0)</f>
        <v>0</v>
      </c>
      <c r="G34" s="223"/>
    </row>
    <row r="36" spans="1:8" x14ac:dyDescent="0.2">
      <c r="A36" s="114" t="s">
        <v>48</v>
      </c>
      <c r="B36" s="114"/>
      <c r="C36" s="114"/>
      <c r="D36" s="114"/>
      <c r="E36" s="114"/>
      <c r="F36" s="114"/>
      <c r="G36" s="114"/>
      <c r="H36" s="21" t="s">
        <v>49</v>
      </c>
    </row>
    <row r="37" spans="1:8" ht="14.25" customHeight="1" x14ac:dyDescent="0.2">
      <c r="A37" s="114"/>
      <c r="B37" s="214" t="s">
        <v>99</v>
      </c>
      <c r="C37" s="214"/>
      <c r="D37" s="214"/>
      <c r="E37" s="214"/>
      <c r="F37" s="214"/>
      <c r="G37" s="214"/>
      <c r="H37" s="21" t="s">
        <v>49</v>
      </c>
    </row>
    <row r="38" spans="1:8" ht="12.75" customHeight="1" x14ac:dyDescent="0.2">
      <c r="A38" s="115"/>
      <c r="B38" s="214"/>
      <c r="C38" s="214"/>
      <c r="D38" s="214"/>
      <c r="E38" s="214"/>
      <c r="F38" s="214"/>
      <c r="G38" s="214"/>
      <c r="H38" s="21" t="s">
        <v>49</v>
      </c>
    </row>
    <row r="39" spans="1:8" x14ac:dyDescent="0.2">
      <c r="A39" s="115"/>
      <c r="B39" s="214"/>
      <c r="C39" s="214"/>
      <c r="D39" s="214"/>
      <c r="E39" s="214"/>
      <c r="F39" s="214"/>
      <c r="G39" s="214"/>
      <c r="H39" s="21" t="s">
        <v>49</v>
      </c>
    </row>
    <row r="40" spans="1:8" x14ac:dyDescent="0.2">
      <c r="A40" s="115"/>
      <c r="B40" s="214"/>
      <c r="C40" s="214"/>
      <c r="D40" s="214"/>
      <c r="E40" s="214"/>
      <c r="F40" s="214"/>
      <c r="G40" s="214"/>
      <c r="H40" s="21" t="s">
        <v>49</v>
      </c>
    </row>
    <row r="41" spans="1:8" x14ac:dyDescent="0.2">
      <c r="A41" s="115"/>
      <c r="B41" s="214"/>
      <c r="C41" s="214"/>
      <c r="D41" s="214"/>
      <c r="E41" s="214"/>
      <c r="F41" s="214"/>
      <c r="G41" s="214"/>
      <c r="H41" s="21" t="s">
        <v>49</v>
      </c>
    </row>
    <row r="42" spans="1:8" x14ac:dyDescent="0.2">
      <c r="A42" s="115"/>
      <c r="B42" s="214"/>
      <c r="C42" s="214"/>
      <c r="D42" s="214"/>
      <c r="E42" s="214"/>
      <c r="F42" s="214"/>
      <c r="G42" s="214"/>
      <c r="H42" s="21" t="s">
        <v>49</v>
      </c>
    </row>
    <row r="43" spans="1:8" x14ac:dyDescent="0.2">
      <c r="A43" s="115"/>
      <c r="B43" s="214"/>
      <c r="C43" s="214"/>
      <c r="D43" s="214"/>
      <c r="E43" s="214"/>
      <c r="F43" s="214"/>
      <c r="G43" s="214"/>
      <c r="H43" s="21" t="s">
        <v>49</v>
      </c>
    </row>
    <row r="44" spans="1:8" x14ac:dyDescent="0.2">
      <c r="A44" s="115"/>
      <c r="B44" s="214"/>
      <c r="C44" s="214"/>
      <c r="D44" s="214"/>
      <c r="E44" s="214"/>
      <c r="F44" s="214"/>
      <c r="G44" s="214"/>
      <c r="H44" s="21" t="s">
        <v>49</v>
      </c>
    </row>
    <row r="45" spans="1:8" ht="0.75" customHeight="1" x14ac:dyDescent="0.2">
      <c r="A45" s="115"/>
      <c r="B45" s="214"/>
      <c r="C45" s="214"/>
      <c r="D45" s="214"/>
      <c r="E45" s="214"/>
      <c r="F45" s="214"/>
      <c r="G45" s="214"/>
      <c r="H45" s="21" t="s">
        <v>49</v>
      </c>
    </row>
    <row r="46" spans="1:8" x14ac:dyDescent="0.2">
      <c r="B46" s="224"/>
      <c r="C46" s="224"/>
      <c r="D46" s="224"/>
      <c r="E46" s="224"/>
      <c r="F46" s="224"/>
      <c r="G46" s="224"/>
    </row>
    <row r="47" spans="1:8" x14ac:dyDescent="0.2">
      <c r="B47" s="224"/>
      <c r="C47" s="224"/>
      <c r="D47" s="224"/>
      <c r="E47" s="224"/>
      <c r="F47" s="224"/>
      <c r="G47" s="224"/>
    </row>
    <row r="48" spans="1:8" x14ac:dyDescent="0.2">
      <c r="B48" s="224"/>
      <c r="C48" s="224"/>
      <c r="D48" s="224"/>
      <c r="E48" s="224"/>
      <c r="F48" s="224"/>
      <c r="G48" s="224"/>
    </row>
    <row r="49" spans="2:7" x14ac:dyDescent="0.2">
      <c r="B49" s="224"/>
      <c r="C49" s="224"/>
      <c r="D49" s="224"/>
      <c r="E49" s="224"/>
      <c r="F49" s="224"/>
      <c r="G49" s="224"/>
    </row>
    <row r="50" spans="2:7" x14ac:dyDescent="0.2">
      <c r="B50" s="224"/>
      <c r="C50" s="224"/>
      <c r="D50" s="224"/>
      <c r="E50" s="224"/>
      <c r="F50" s="224"/>
      <c r="G50" s="224"/>
    </row>
    <row r="51" spans="2:7" x14ac:dyDescent="0.2">
      <c r="B51" s="224"/>
      <c r="C51" s="224"/>
      <c r="D51" s="224"/>
      <c r="E51" s="224"/>
      <c r="F51" s="224"/>
      <c r="G51" s="224"/>
    </row>
    <row r="52" spans="2:7" x14ac:dyDescent="0.2">
      <c r="B52" s="224"/>
      <c r="C52" s="224"/>
      <c r="D52" s="224"/>
      <c r="E52" s="224"/>
      <c r="F52" s="224"/>
      <c r="G52" s="224"/>
    </row>
    <row r="53" spans="2:7" x14ac:dyDescent="0.2">
      <c r="B53" s="224"/>
      <c r="C53" s="224"/>
      <c r="D53" s="224"/>
      <c r="E53" s="224"/>
      <c r="F53" s="224"/>
      <c r="G53" s="224"/>
    </row>
    <row r="54" spans="2:7" x14ac:dyDescent="0.2">
      <c r="B54" s="224"/>
      <c r="C54" s="224"/>
      <c r="D54" s="224"/>
      <c r="E54" s="224"/>
      <c r="F54" s="224"/>
      <c r="G54" s="224"/>
    </row>
    <row r="55" spans="2:7" x14ac:dyDescent="0.2">
      <c r="B55" s="224"/>
      <c r="C55" s="224"/>
      <c r="D55" s="224"/>
      <c r="E55" s="224"/>
      <c r="F55" s="224"/>
      <c r="G55" s="224"/>
    </row>
  </sheetData>
  <sheetProtection sheet="1" objects="1" scenarios="1"/>
  <protectedRanges>
    <protectedRange sqref="C11:E12 C26" name="Oblast1"/>
  </protectedRanges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C3" sqref="C3"/>
    </sheetView>
  </sheetViews>
  <sheetFormatPr defaultRowHeight="12.75" x14ac:dyDescent="0.2"/>
  <cols>
    <col min="1" max="1" width="5.85546875" style="21" customWidth="1"/>
    <col min="2" max="2" width="6.140625" style="21" customWidth="1"/>
    <col min="3" max="3" width="11.42578125" style="21" customWidth="1"/>
    <col min="4" max="4" width="15.85546875" style="21" customWidth="1"/>
    <col min="5" max="5" width="11.28515625" style="21" customWidth="1"/>
    <col min="6" max="6" width="10.85546875" style="21" customWidth="1"/>
    <col min="7" max="7" width="11" style="21" customWidth="1"/>
    <col min="8" max="8" width="11.140625" style="21" customWidth="1"/>
    <col min="9" max="9" width="10.7109375" style="21" customWidth="1"/>
    <col min="10" max="16384" width="9.140625" style="21"/>
  </cols>
  <sheetData>
    <row r="1" spans="1:9" ht="13.5" thickTop="1" x14ac:dyDescent="0.2">
      <c r="A1" s="225" t="s">
        <v>50</v>
      </c>
      <c r="B1" s="226"/>
      <c r="C1" s="195" t="s">
        <v>98</v>
      </c>
      <c r="D1" s="196"/>
      <c r="E1" s="197"/>
      <c r="F1" s="196"/>
      <c r="G1" s="116" t="s">
        <v>51</v>
      </c>
      <c r="H1" s="117" t="s">
        <v>100</v>
      </c>
      <c r="I1" s="118"/>
    </row>
    <row r="2" spans="1:9" ht="13.5" thickBot="1" x14ac:dyDescent="0.25">
      <c r="A2" s="227" t="s">
        <v>52</v>
      </c>
      <c r="B2" s="228"/>
      <c r="C2" s="119" t="s">
        <v>96</v>
      </c>
      <c r="D2" s="120"/>
      <c r="E2" s="121"/>
      <c r="F2" s="120"/>
      <c r="G2" s="229" t="s">
        <v>92</v>
      </c>
      <c r="H2" s="230"/>
      <c r="I2" s="231"/>
    </row>
    <row r="3" spans="1:9" ht="13.5" thickTop="1" x14ac:dyDescent="0.2">
      <c r="A3" s="96"/>
      <c r="B3" s="96"/>
      <c r="C3" s="96"/>
      <c r="D3" s="96"/>
      <c r="E3" s="96"/>
      <c r="F3" s="85"/>
      <c r="G3" s="96"/>
      <c r="H3" s="96"/>
      <c r="I3" s="96"/>
    </row>
    <row r="4" spans="1:9" ht="19.5" customHeight="1" x14ac:dyDescent="0.25">
      <c r="A4" s="122" t="s">
        <v>53</v>
      </c>
      <c r="B4" s="123"/>
      <c r="C4" s="123"/>
      <c r="D4" s="123"/>
      <c r="E4" s="124"/>
      <c r="F4" s="123"/>
      <c r="G4" s="123"/>
      <c r="H4" s="123"/>
      <c r="I4" s="123"/>
    </row>
    <row r="5" spans="1:9" ht="13.5" thickBot="1" x14ac:dyDescent="0.25">
      <c r="A5" s="96"/>
      <c r="B5" s="96"/>
      <c r="C5" s="96"/>
      <c r="D5" s="96"/>
      <c r="E5" s="96"/>
      <c r="F5" s="96"/>
      <c r="G5" s="96"/>
      <c r="H5" s="96"/>
      <c r="I5" s="96"/>
    </row>
    <row r="6" spans="1:9" s="54" customFormat="1" ht="13.5" thickBot="1" x14ac:dyDescent="0.25">
      <c r="A6" s="125"/>
      <c r="B6" s="126" t="s">
        <v>54</v>
      </c>
      <c r="C6" s="126"/>
      <c r="D6" s="127"/>
      <c r="E6" s="128" t="s">
        <v>55</v>
      </c>
      <c r="F6" s="129" t="s">
        <v>56</v>
      </c>
      <c r="G6" s="129" t="s">
        <v>57</v>
      </c>
      <c r="H6" s="129" t="s">
        <v>58</v>
      </c>
      <c r="I6" s="130" t="s">
        <v>33</v>
      </c>
    </row>
    <row r="7" spans="1:9" s="54" customFormat="1" x14ac:dyDescent="0.2">
      <c r="A7" s="131" t="str">
        <f>'1Položky'!B7</f>
        <v>1</v>
      </c>
      <c r="B7" s="132" t="str">
        <f>'1Položky'!C7</f>
        <v>Zemní práce</v>
      </c>
      <c r="C7" s="85"/>
      <c r="D7" s="133"/>
      <c r="E7" s="134">
        <f>'1Položky'!BA30</f>
        <v>0</v>
      </c>
      <c r="F7" s="135">
        <f>'1Položky'!BB30</f>
        <v>0</v>
      </c>
      <c r="G7" s="135">
        <f>'1Položky'!BC30</f>
        <v>0</v>
      </c>
      <c r="H7" s="135">
        <f>'1Položky'!BD30</f>
        <v>0</v>
      </c>
      <c r="I7" s="136">
        <f>'1Položky'!BE30</f>
        <v>0</v>
      </c>
    </row>
    <row r="8" spans="1:9" s="54" customFormat="1" x14ac:dyDescent="0.2">
      <c r="A8" s="131" t="str">
        <f>'1Položky'!B31</f>
        <v>5</v>
      </c>
      <c r="B8" s="132" t="str">
        <f>'1Položky'!C31</f>
        <v>Komunikace</v>
      </c>
      <c r="C8" s="85"/>
      <c r="D8" s="133"/>
      <c r="E8" s="134">
        <f>'1Položky'!BA39</f>
        <v>0</v>
      </c>
      <c r="F8" s="135">
        <f>'1Položky'!BB39</f>
        <v>0</v>
      </c>
      <c r="G8" s="135">
        <f>'1Položky'!BC39</f>
        <v>0</v>
      </c>
      <c r="H8" s="135">
        <f>'1Položky'!BD39</f>
        <v>0</v>
      </c>
      <c r="I8" s="136">
        <f>'1Položky'!BE39</f>
        <v>0</v>
      </c>
    </row>
    <row r="9" spans="1:9" s="54" customFormat="1" x14ac:dyDescent="0.2">
      <c r="A9" s="131" t="str">
        <f>'1Položky'!B40</f>
        <v>8</v>
      </c>
      <c r="B9" s="132" t="str">
        <f>'1Položky'!C40</f>
        <v>Trubní vedení</v>
      </c>
      <c r="C9" s="85"/>
      <c r="D9" s="133"/>
      <c r="E9" s="134">
        <f>'1Položky'!BA42</f>
        <v>0</v>
      </c>
      <c r="F9" s="135">
        <f>'1Položky'!BB42</f>
        <v>0</v>
      </c>
      <c r="G9" s="135">
        <f>'1Položky'!BC42</f>
        <v>0</v>
      </c>
      <c r="H9" s="135">
        <f>'1Položky'!BD42</f>
        <v>0</v>
      </c>
      <c r="I9" s="136">
        <f>'1Položky'!BE42</f>
        <v>0</v>
      </c>
    </row>
    <row r="10" spans="1:9" s="54" customFormat="1" x14ac:dyDescent="0.2">
      <c r="A10" s="131" t="str">
        <f>'1Položky'!B43</f>
        <v>87</v>
      </c>
      <c r="B10" s="132" t="str">
        <f>'1Položky'!C43</f>
        <v>Potrubí z trub z plastických hmot</v>
      </c>
      <c r="C10" s="85"/>
      <c r="D10" s="133"/>
      <c r="E10" s="134">
        <f>'1Položky'!BA51</f>
        <v>0</v>
      </c>
      <c r="F10" s="135">
        <f>'1Položky'!BB51</f>
        <v>0</v>
      </c>
      <c r="G10" s="135">
        <f>'1Položky'!BC51</f>
        <v>0</v>
      </c>
      <c r="H10" s="135">
        <f>'1Položky'!BD51</f>
        <v>0</v>
      </c>
      <c r="I10" s="136">
        <f>'1Položky'!BE51</f>
        <v>0</v>
      </c>
    </row>
    <row r="11" spans="1:9" s="54" customFormat="1" x14ac:dyDescent="0.2">
      <c r="A11" s="131" t="str">
        <f>'1Položky'!B52</f>
        <v>89</v>
      </c>
      <c r="B11" s="132" t="str">
        <f>'1Položky'!C52</f>
        <v>Ostatní konstrukce na trubním vedení</v>
      </c>
      <c r="C11" s="85"/>
      <c r="D11" s="133"/>
      <c r="E11" s="134">
        <f>'1Položky'!BA54</f>
        <v>0</v>
      </c>
      <c r="F11" s="135">
        <f>'1Položky'!BB54</f>
        <v>0</v>
      </c>
      <c r="G11" s="135">
        <f>'1Položky'!BC54</f>
        <v>0</v>
      </c>
      <c r="H11" s="135">
        <f>'1Položky'!BD54</f>
        <v>0</v>
      </c>
      <c r="I11" s="136">
        <f>'1Položky'!BE54</f>
        <v>0</v>
      </c>
    </row>
    <row r="12" spans="1:9" s="54" customFormat="1" x14ac:dyDescent="0.2">
      <c r="A12" s="131" t="str">
        <f>'1Položky'!B55</f>
        <v>99</v>
      </c>
      <c r="B12" s="132" t="str">
        <f>'1Položky'!C55</f>
        <v>Staveništní přesun hmot</v>
      </c>
      <c r="C12" s="85"/>
      <c r="D12" s="133"/>
      <c r="E12" s="134">
        <f>'1Položky'!BA57</f>
        <v>0</v>
      </c>
      <c r="F12" s="135">
        <f>'1Položky'!BB57</f>
        <v>0</v>
      </c>
      <c r="G12" s="135">
        <f>'1Položky'!BC57</f>
        <v>0</v>
      </c>
      <c r="H12" s="135">
        <f>'1Položky'!BD57</f>
        <v>0</v>
      </c>
      <c r="I12" s="136">
        <f>'1Položky'!BE57</f>
        <v>0</v>
      </c>
    </row>
    <row r="13" spans="1:9" s="54" customFormat="1" x14ac:dyDescent="0.2">
      <c r="A13" s="131" t="str">
        <f>'1Položky'!B58</f>
        <v>723</v>
      </c>
      <c r="B13" s="132" t="str">
        <f>'1Položky'!C58</f>
        <v>Vnitřní plynovod</v>
      </c>
      <c r="C13" s="85"/>
      <c r="D13" s="133"/>
      <c r="E13" s="134">
        <f>'1Položky'!BA63</f>
        <v>0</v>
      </c>
      <c r="F13" s="135">
        <f>'1Položky'!BB63</f>
        <v>0</v>
      </c>
      <c r="G13" s="135">
        <f>'1Položky'!BC63</f>
        <v>0</v>
      </c>
      <c r="H13" s="135">
        <f>'1Položky'!BD63</f>
        <v>0</v>
      </c>
      <c r="I13" s="136">
        <f>'1Položky'!BE63</f>
        <v>0</v>
      </c>
    </row>
    <row r="14" spans="1:9" s="54" customFormat="1" ht="13.5" thickBot="1" x14ac:dyDescent="0.25">
      <c r="A14" s="131" t="str">
        <f>'1Položky'!B64</f>
        <v>D96</v>
      </c>
      <c r="B14" s="132" t="str">
        <f>'1Položky'!C64</f>
        <v>Přesuny suti a vybouraných hmot</v>
      </c>
      <c r="C14" s="85"/>
      <c r="D14" s="133"/>
      <c r="E14" s="134">
        <f>'1Položky'!BA71</f>
        <v>0</v>
      </c>
      <c r="F14" s="135">
        <f>'1Položky'!BB71</f>
        <v>0</v>
      </c>
      <c r="G14" s="135">
        <f>'1Položky'!BC71</f>
        <v>0</v>
      </c>
      <c r="H14" s="135">
        <f>'1Položky'!BD71</f>
        <v>0</v>
      </c>
      <c r="I14" s="136">
        <f>'1Položky'!BE71</f>
        <v>0</v>
      </c>
    </row>
    <row r="15" spans="1:9" s="143" customFormat="1" ht="13.5" thickBot="1" x14ac:dyDescent="0.25">
      <c r="A15" s="137"/>
      <c r="B15" s="138" t="s">
        <v>59</v>
      </c>
      <c r="C15" s="138"/>
      <c r="D15" s="139"/>
      <c r="E15" s="140">
        <f>SUM(E7:E14)</f>
        <v>0</v>
      </c>
      <c r="F15" s="141">
        <f>SUM(F7:F14)</f>
        <v>0</v>
      </c>
      <c r="G15" s="141">
        <f>SUM(G7:G14)</f>
        <v>0</v>
      </c>
      <c r="H15" s="141">
        <f>SUM(H7:H14)</f>
        <v>0</v>
      </c>
      <c r="I15" s="142">
        <f>SUM(I7:I14)</f>
        <v>0</v>
      </c>
    </row>
    <row r="16" spans="1:9" x14ac:dyDescent="0.2">
      <c r="A16" s="85"/>
      <c r="B16" s="85"/>
      <c r="C16" s="85"/>
      <c r="D16" s="85"/>
      <c r="E16" s="85"/>
      <c r="F16" s="85"/>
      <c r="G16" s="85"/>
      <c r="H16" s="85"/>
      <c r="I16" s="85"/>
    </row>
    <row r="17" spans="6:9" x14ac:dyDescent="0.2">
      <c r="F17" s="144"/>
      <c r="G17" s="145"/>
      <c r="H17" s="145"/>
      <c r="I17" s="146"/>
    </row>
    <row r="18" spans="6:9" x14ac:dyDescent="0.2">
      <c r="F18" s="144"/>
      <c r="G18" s="145"/>
      <c r="H18" s="145"/>
      <c r="I18" s="146"/>
    </row>
    <row r="19" spans="6:9" x14ac:dyDescent="0.2">
      <c r="F19" s="144"/>
      <c r="G19" s="145"/>
      <c r="H19" s="145"/>
      <c r="I19" s="146"/>
    </row>
    <row r="20" spans="6:9" x14ac:dyDescent="0.2">
      <c r="F20" s="144"/>
      <c r="G20" s="145"/>
      <c r="H20" s="145"/>
      <c r="I20" s="146"/>
    </row>
    <row r="21" spans="6:9" x14ac:dyDescent="0.2">
      <c r="F21" s="144"/>
      <c r="G21" s="145"/>
      <c r="H21" s="145"/>
      <c r="I21" s="146"/>
    </row>
    <row r="22" spans="6:9" x14ac:dyDescent="0.2">
      <c r="F22" s="144"/>
      <c r="G22" s="145"/>
      <c r="H22" s="145"/>
      <c r="I22" s="146"/>
    </row>
    <row r="23" spans="6:9" x14ac:dyDescent="0.2">
      <c r="F23" s="144"/>
      <c r="G23" s="145"/>
      <c r="H23" s="145"/>
      <c r="I23" s="146"/>
    </row>
    <row r="24" spans="6:9" x14ac:dyDescent="0.2">
      <c r="F24" s="144"/>
      <c r="G24" s="145"/>
      <c r="H24" s="145"/>
      <c r="I24" s="146"/>
    </row>
    <row r="25" spans="6:9" x14ac:dyDescent="0.2">
      <c r="F25" s="144"/>
      <c r="G25" s="145"/>
      <c r="H25" s="145"/>
      <c r="I25" s="146"/>
    </row>
    <row r="26" spans="6:9" x14ac:dyDescent="0.2">
      <c r="F26" s="144"/>
      <c r="G26" s="145"/>
      <c r="H26" s="145"/>
      <c r="I26" s="146"/>
    </row>
    <row r="27" spans="6:9" x14ac:dyDescent="0.2">
      <c r="F27" s="144"/>
      <c r="G27" s="145"/>
      <c r="H27" s="145"/>
      <c r="I27" s="146"/>
    </row>
    <row r="28" spans="6:9" x14ac:dyDescent="0.2">
      <c r="F28" s="144"/>
      <c r="G28" s="145"/>
      <c r="H28" s="145"/>
      <c r="I28" s="146"/>
    </row>
    <row r="29" spans="6:9" x14ac:dyDescent="0.2">
      <c r="F29" s="144"/>
      <c r="G29" s="145"/>
      <c r="H29" s="145"/>
      <c r="I29" s="146"/>
    </row>
    <row r="30" spans="6:9" x14ac:dyDescent="0.2">
      <c r="F30" s="144"/>
      <c r="G30" s="145"/>
      <c r="H30" s="145"/>
      <c r="I30" s="146"/>
    </row>
    <row r="31" spans="6:9" x14ac:dyDescent="0.2">
      <c r="F31" s="144"/>
      <c r="G31" s="145"/>
      <c r="H31" s="145"/>
      <c r="I31" s="146"/>
    </row>
    <row r="32" spans="6:9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44"/>
  <sheetViews>
    <sheetView showGridLines="0" zoomScaleNormal="100" workbookViewId="0">
      <selection activeCell="E25" sqref="E25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88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34" t="s">
        <v>61</v>
      </c>
      <c r="B1" s="234"/>
      <c r="C1" s="234"/>
      <c r="D1" s="234"/>
      <c r="E1" s="234"/>
      <c r="F1" s="234"/>
      <c r="G1" s="234"/>
    </row>
    <row r="2" spans="1:104" ht="14.25" customHeight="1" thickBot="1" x14ac:dyDescent="0.25">
      <c r="A2" s="148"/>
      <c r="B2" s="149"/>
      <c r="C2" s="150"/>
      <c r="D2" s="150"/>
      <c r="E2" s="151"/>
      <c r="F2" s="150"/>
      <c r="G2" s="150"/>
    </row>
    <row r="3" spans="1:104" ht="13.5" thickTop="1" x14ac:dyDescent="0.2">
      <c r="A3" s="225" t="s">
        <v>50</v>
      </c>
      <c r="B3" s="226"/>
      <c r="C3" s="195" t="s">
        <v>98</v>
      </c>
      <c r="D3" s="198"/>
      <c r="E3" s="152" t="s">
        <v>62</v>
      </c>
      <c r="F3" s="153" t="str">
        <f>'1Rekapitulace'!H1</f>
        <v>IO03.1</v>
      </c>
      <c r="G3" s="154"/>
    </row>
    <row r="4" spans="1:104" ht="13.5" thickBot="1" x14ac:dyDescent="0.25">
      <c r="A4" s="235" t="s">
        <v>52</v>
      </c>
      <c r="B4" s="228"/>
      <c r="C4" s="119" t="s">
        <v>96</v>
      </c>
      <c r="D4" s="155"/>
      <c r="E4" s="236" t="str">
        <f>'1Rekapitulace'!G2</f>
        <v>PŘELOŽKA PŘÍPOJKY PLYNU</v>
      </c>
      <c r="F4" s="237"/>
      <c r="G4" s="238"/>
    </row>
    <row r="5" spans="1:104" ht="13.5" thickTop="1" x14ac:dyDescent="0.2">
      <c r="A5" s="156"/>
      <c r="B5" s="148"/>
      <c r="C5" s="148"/>
      <c r="D5" s="148"/>
      <c r="E5" s="157"/>
      <c r="F5" s="148"/>
      <c r="G5" s="158"/>
    </row>
    <row r="6" spans="1:104" x14ac:dyDescent="0.2">
      <c r="A6" s="159" t="s">
        <v>63</v>
      </c>
      <c r="B6" s="160" t="s">
        <v>64</v>
      </c>
      <c r="C6" s="160" t="s">
        <v>65</v>
      </c>
      <c r="D6" s="160" t="s">
        <v>66</v>
      </c>
      <c r="E6" s="161" t="s">
        <v>67</v>
      </c>
      <c r="F6" s="160" t="s">
        <v>68</v>
      </c>
      <c r="G6" s="162" t="s">
        <v>69</v>
      </c>
    </row>
    <row r="7" spans="1:104" x14ac:dyDescent="0.2">
      <c r="A7" s="163" t="s">
        <v>70</v>
      </c>
      <c r="B7" s="164" t="s">
        <v>101</v>
      </c>
      <c r="C7" s="165" t="s">
        <v>102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103</v>
      </c>
      <c r="C8" s="173" t="s">
        <v>104</v>
      </c>
      <c r="D8" s="174" t="s">
        <v>105</v>
      </c>
      <c r="E8" s="175">
        <v>10</v>
      </c>
      <c r="F8" s="211">
        <v>0</v>
      </c>
      <c r="G8" s="176">
        <f>E8*F8</f>
        <v>0</v>
      </c>
      <c r="O8" s="170">
        <v>2</v>
      </c>
      <c r="AA8" s="147">
        <v>1</v>
      </c>
      <c r="AB8" s="147">
        <v>1</v>
      </c>
      <c r="AC8" s="147">
        <v>1</v>
      </c>
      <c r="AZ8" s="147">
        <v>1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7">
        <v>1</v>
      </c>
      <c r="CB8" s="177">
        <v>1</v>
      </c>
      <c r="CZ8" s="147">
        <v>0</v>
      </c>
    </row>
    <row r="9" spans="1:104" x14ac:dyDescent="0.2">
      <c r="A9" s="171">
        <v>2</v>
      </c>
      <c r="B9" s="172" t="s">
        <v>106</v>
      </c>
      <c r="C9" s="173" t="s">
        <v>107</v>
      </c>
      <c r="D9" s="174" t="s">
        <v>105</v>
      </c>
      <c r="E9" s="175">
        <v>10</v>
      </c>
      <c r="F9" s="211">
        <v>0</v>
      </c>
      <c r="G9" s="176">
        <f>E9*F9</f>
        <v>0</v>
      </c>
      <c r="O9" s="170">
        <v>2</v>
      </c>
      <c r="AA9" s="147">
        <v>1</v>
      </c>
      <c r="AB9" s="147">
        <v>1</v>
      </c>
      <c r="AC9" s="147">
        <v>1</v>
      </c>
      <c r="AZ9" s="147">
        <v>1</v>
      </c>
      <c r="BA9" s="147">
        <f>IF(AZ9=1,G9,0)</f>
        <v>0</v>
      </c>
      <c r="BB9" s="147">
        <f>IF(AZ9=2,G9,0)</f>
        <v>0</v>
      </c>
      <c r="BC9" s="147">
        <f>IF(AZ9=3,G9,0)</f>
        <v>0</v>
      </c>
      <c r="BD9" s="147">
        <f>IF(AZ9=4,G9,0)</f>
        <v>0</v>
      </c>
      <c r="BE9" s="147">
        <f>IF(AZ9=5,G9,0)</f>
        <v>0</v>
      </c>
      <c r="CA9" s="177">
        <v>1</v>
      </c>
      <c r="CB9" s="177">
        <v>1</v>
      </c>
      <c r="CZ9" s="147">
        <v>0</v>
      </c>
    </row>
    <row r="10" spans="1:104" x14ac:dyDescent="0.2">
      <c r="A10" s="199"/>
      <c r="B10" s="200"/>
      <c r="C10" s="232" t="s">
        <v>108</v>
      </c>
      <c r="D10" s="233"/>
      <c r="E10" s="201">
        <v>10</v>
      </c>
      <c r="F10" s="202"/>
      <c r="G10" s="203"/>
      <c r="M10" s="204" t="s">
        <v>108</v>
      </c>
      <c r="O10" s="170"/>
    </row>
    <row r="11" spans="1:104" x14ac:dyDescent="0.2">
      <c r="A11" s="171">
        <v>3</v>
      </c>
      <c r="B11" s="172" t="s">
        <v>109</v>
      </c>
      <c r="C11" s="173" t="s">
        <v>110</v>
      </c>
      <c r="D11" s="174" t="s">
        <v>105</v>
      </c>
      <c r="E11" s="175">
        <v>10</v>
      </c>
      <c r="F11" s="211">
        <v>0</v>
      </c>
      <c r="G11" s="176">
        <f>E11*F11</f>
        <v>0</v>
      </c>
      <c r="O11" s="170">
        <v>2</v>
      </c>
      <c r="AA11" s="147">
        <v>1</v>
      </c>
      <c r="AB11" s="147">
        <v>1</v>
      </c>
      <c r="AC11" s="147">
        <v>1</v>
      </c>
      <c r="AZ11" s="147">
        <v>1</v>
      </c>
      <c r="BA11" s="147">
        <f>IF(AZ11=1,G11,0)</f>
        <v>0</v>
      </c>
      <c r="BB11" s="147">
        <f>IF(AZ11=2,G11,0)</f>
        <v>0</v>
      </c>
      <c r="BC11" s="147">
        <f>IF(AZ11=3,G11,0)</f>
        <v>0</v>
      </c>
      <c r="BD11" s="147">
        <f>IF(AZ11=4,G11,0)</f>
        <v>0</v>
      </c>
      <c r="BE11" s="147">
        <f>IF(AZ11=5,G11,0)</f>
        <v>0</v>
      </c>
      <c r="CA11" s="177">
        <v>1</v>
      </c>
      <c r="CB11" s="177">
        <v>1</v>
      </c>
      <c r="CZ11" s="147">
        <v>0</v>
      </c>
    </row>
    <row r="12" spans="1:104" x14ac:dyDescent="0.2">
      <c r="A12" s="171">
        <v>4</v>
      </c>
      <c r="B12" s="172" t="s">
        <v>111</v>
      </c>
      <c r="C12" s="173" t="s">
        <v>112</v>
      </c>
      <c r="D12" s="174" t="s">
        <v>113</v>
      </c>
      <c r="E12" s="175">
        <v>2</v>
      </c>
      <c r="F12" s="211">
        <v>0</v>
      </c>
      <c r="G12" s="176">
        <f>E12*F12</f>
        <v>0</v>
      </c>
      <c r="O12" s="170">
        <v>2</v>
      </c>
      <c r="AA12" s="147">
        <v>1</v>
      </c>
      <c r="AB12" s="147">
        <v>1</v>
      </c>
      <c r="AC12" s="147">
        <v>1</v>
      </c>
      <c r="AZ12" s="147">
        <v>1</v>
      </c>
      <c r="BA12" s="147">
        <f>IF(AZ12=1,G12,0)</f>
        <v>0</v>
      </c>
      <c r="BB12" s="147">
        <f>IF(AZ12=2,G12,0)</f>
        <v>0</v>
      </c>
      <c r="BC12" s="147">
        <f>IF(AZ12=3,G12,0)</f>
        <v>0</v>
      </c>
      <c r="BD12" s="147">
        <f>IF(AZ12=4,G12,0)</f>
        <v>0</v>
      </c>
      <c r="BE12" s="147">
        <f>IF(AZ12=5,G12,0)</f>
        <v>0</v>
      </c>
      <c r="CA12" s="177">
        <v>1</v>
      </c>
      <c r="CB12" s="177">
        <v>1</v>
      </c>
      <c r="CZ12" s="147">
        <v>0</v>
      </c>
    </row>
    <row r="13" spans="1:104" x14ac:dyDescent="0.2">
      <c r="A13" s="199"/>
      <c r="B13" s="200"/>
      <c r="C13" s="232" t="s">
        <v>114</v>
      </c>
      <c r="D13" s="233"/>
      <c r="E13" s="201">
        <v>2</v>
      </c>
      <c r="F13" s="202"/>
      <c r="G13" s="203"/>
      <c r="M13" s="204" t="s">
        <v>114</v>
      </c>
      <c r="O13" s="170"/>
    </row>
    <row r="14" spans="1:104" x14ac:dyDescent="0.2">
      <c r="A14" s="171">
        <v>5</v>
      </c>
      <c r="B14" s="172" t="s">
        <v>115</v>
      </c>
      <c r="C14" s="173" t="s">
        <v>116</v>
      </c>
      <c r="D14" s="174" t="s">
        <v>71</v>
      </c>
      <c r="E14" s="175">
        <v>2</v>
      </c>
      <c r="F14" s="211">
        <v>0</v>
      </c>
      <c r="G14" s="176">
        <f>E14*F14</f>
        <v>0</v>
      </c>
      <c r="O14" s="170">
        <v>2</v>
      </c>
      <c r="AA14" s="147">
        <v>1</v>
      </c>
      <c r="AB14" s="147">
        <v>1</v>
      </c>
      <c r="AC14" s="147">
        <v>1</v>
      </c>
      <c r="AZ14" s="147">
        <v>1</v>
      </c>
      <c r="BA14" s="147">
        <f>IF(AZ14=1,G14,0)</f>
        <v>0</v>
      </c>
      <c r="BB14" s="147">
        <f>IF(AZ14=2,G14,0)</f>
        <v>0</v>
      </c>
      <c r="BC14" s="147">
        <f>IF(AZ14=3,G14,0)</f>
        <v>0</v>
      </c>
      <c r="BD14" s="147">
        <f>IF(AZ14=4,G14,0)</f>
        <v>0</v>
      </c>
      <c r="BE14" s="147">
        <f>IF(AZ14=5,G14,0)</f>
        <v>0</v>
      </c>
      <c r="CA14" s="177">
        <v>1</v>
      </c>
      <c r="CB14" s="177">
        <v>1</v>
      </c>
      <c r="CZ14" s="147">
        <v>0</v>
      </c>
    </row>
    <row r="15" spans="1:104" x14ac:dyDescent="0.2">
      <c r="A15" s="171">
        <v>6</v>
      </c>
      <c r="B15" s="172" t="s">
        <v>117</v>
      </c>
      <c r="C15" s="173" t="s">
        <v>118</v>
      </c>
      <c r="D15" s="174" t="s">
        <v>113</v>
      </c>
      <c r="E15" s="175">
        <v>6.6</v>
      </c>
      <c r="F15" s="211">
        <v>0</v>
      </c>
      <c r="G15" s="176">
        <f>E15*F15</f>
        <v>0</v>
      </c>
      <c r="O15" s="170">
        <v>2</v>
      </c>
      <c r="AA15" s="147">
        <v>1</v>
      </c>
      <c r="AB15" s="147">
        <v>1</v>
      </c>
      <c r="AC15" s="147">
        <v>1</v>
      </c>
      <c r="AZ15" s="147">
        <v>1</v>
      </c>
      <c r="BA15" s="147">
        <f>IF(AZ15=1,G15,0)</f>
        <v>0</v>
      </c>
      <c r="BB15" s="147">
        <f>IF(AZ15=2,G15,0)</f>
        <v>0</v>
      </c>
      <c r="BC15" s="147">
        <f>IF(AZ15=3,G15,0)</f>
        <v>0</v>
      </c>
      <c r="BD15" s="147">
        <f>IF(AZ15=4,G15,0)</f>
        <v>0</v>
      </c>
      <c r="BE15" s="147">
        <f>IF(AZ15=5,G15,0)</f>
        <v>0</v>
      </c>
      <c r="CA15" s="177">
        <v>1</v>
      </c>
      <c r="CB15" s="177">
        <v>1</v>
      </c>
      <c r="CZ15" s="147">
        <v>0</v>
      </c>
    </row>
    <row r="16" spans="1:104" x14ac:dyDescent="0.2">
      <c r="A16" s="199"/>
      <c r="B16" s="200"/>
      <c r="C16" s="232" t="s">
        <v>119</v>
      </c>
      <c r="D16" s="233"/>
      <c r="E16" s="201">
        <v>6.6</v>
      </c>
      <c r="F16" s="202"/>
      <c r="G16" s="203"/>
      <c r="M16" s="204" t="s">
        <v>119</v>
      </c>
      <c r="O16" s="170"/>
    </row>
    <row r="17" spans="1:104" x14ac:dyDescent="0.2">
      <c r="A17" s="171">
        <v>7</v>
      </c>
      <c r="B17" s="172" t="s">
        <v>120</v>
      </c>
      <c r="C17" s="173" t="s">
        <v>121</v>
      </c>
      <c r="D17" s="174" t="s">
        <v>113</v>
      </c>
      <c r="E17" s="175">
        <v>6.6</v>
      </c>
      <c r="F17" s="211">
        <v>0</v>
      </c>
      <c r="G17" s="176">
        <f>E17*F17</f>
        <v>0</v>
      </c>
      <c r="O17" s="170">
        <v>2</v>
      </c>
      <c r="AA17" s="147">
        <v>1</v>
      </c>
      <c r="AB17" s="147">
        <v>1</v>
      </c>
      <c r="AC17" s="147">
        <v>1</v>
      </c>
      <c r="AZ17" s="147">
        <v>1</v>
      </c>
      <c r="BA17" s="147">
        <f>IF(AZ17=1,G17,0)</f>
        <v>0</v>
      </c>
      <c r="BB17" s="147">
        <f>IF(AZ17=2,G17,0)</f>
        <v>0</v>
      </c>
      <c r="BC17" s="147">
        <f>IF(AZ17=3,G17,0)</f>
        <v>0</v>
      </c>
      <c r="BD17" s="147">
        <f>IF(AZ17=4,G17,0)</f>
        <v>0</v>
      </c>
      <c r="BE17" s="147">
        <f>IF(AZ17=5,G17,0)</f>
        <v>0</v>
      </c>
      <c r="CA17" s="177">
        <v>1</v>
      </c>
      <c r="CB17" s="177">
        <v>1</v>
      </c>
      <c r="CZ17" s="147">
        <v>0</v>
      </c>
    </row>
    <row r="18" spans="1:104" x14ac:dyDescent="0.2">
      <c r="A18" s="171">
        <v>8</v>
      </c>
      <c r="B18" s="172" t="s">
        <v>122</v>
      </c>
      <c r="C18" s="173" t="s">
        <v>123</v>
      </c>
      <c r="D18" s="174" t="s">
        <v>113</v>
      </c>
      <c r="E18" s="175">
        <v>6.6</v>
      </c>
      <c r="F18" s="211">
        <v>0</v>
      </c>
      <c r="G18" s="176">
        <f>E18*F18</f>
        <v>0</v>
      </c>
      <c r="O18" s="170">
        <v>2</v>
      </c>
      <c r="AA18" s="147">
        <v>1</v>
      </c>
      <c r="AB18" s="147">
        <v>1</v>
      </c>
      <c r="AC18" s="147">
        <v>1</v>
      </c>
      <c r="AZ18" s="147">
        <v>1</v>
      </c>
      <c r="BA18" s="147">
        <f>IF(AZ18=1,G18,0)</f>
        <v>0</v>
      </c>
      <c r="BB18" s="147">
        <f>IF(AZ18=2,G18,0)</f>
        <v>0</v>
      </c>
      <c r="BC18" s="147">
        <f>IF(AZ18=3,G18,0)</f>
        <v>0</v>
      </c>
      <c r="BD18" s="147">
        <f>IF(AZ18=4,G18,0)</f>
        <v>0</v>
      </c>
      <c r="BE18" s="147">
        <f>IF(AZ18=5,G18,0)</f>
        <v>0</v>
      </c>
      <c r="CA18" s="177">
        <v>1</v>
      </c>
      <c r="CB18" s="177">
        <v>1</v>
      </c>
      <c r="CZ18" s="147">
        <v>0</v>
      </c>
    </row>
    <row r="19" spans="1:104" x14ac:dyDescent="0.2">
      <c r="A19" s="171">
        <v>9</v>
      </c>
      <c r="B19" s="172" t="s">
        <v>124</v>
      </c>
      <c r="C19" s="173" t="s">
        <v>125</v>
      </c>
      <c r="D19" s="174" t="s">
        <v>113</v>
      </c>
      <c r="E19" s="175">
        <v>2.4</v>
      </c>
      <c r="F19" s="211">
        <v>0</v>
      </c>
      <c r="G19" s="176">
        <f>E19*F19</f>
        <v>0</v>
      </c>
      <c r="O19" s="170">
        <v>2</v>
      </c>
      <c r="AA19" s="147">
        <v>1</v>
      </c>
      <c r="AB19" s="147">
        <v>0</v>
      </c>
      <c r="AC19" s="147">
        <v>0</v>
      </c>
      <c r="AZ19" s="147">
        <v>1</v>
      </c>
      <c r="BA19" s="147">
        <f>IF(AZ19=1,G19,0)</f>
        <v>0</v>
      </c>
      <c r="BB19" s="147">
        <f>IF(AZ19=2,G19,0)</f>
        <v>0</v>
      </c>
      <c r="BC19" s="147">
        <f>IF(AZ19=3,G19,0)</f>
        <v>0</v>
      </c>
      <c r="BD19" s="147">
        <f>IF(AZ19=4,G19,0)</f>
        <v>0</v>
      </c>
      <c r="BE19" s="147">
        <f>IF(AZ19=5,G19,0)</f>
        <v>0</v>
      </c>
      <c r="CA19" s="177">
        <v>1</v>
      </c>
      <c r="CB19" s="177">
        <v>0</v>
      </c>
      <c r="CZ19" s="147">
        <v>0</v>
      </c>
    </row>
    <row r="20" spans="1:104" x14ac:dyDescent="0.2">
      <c r="A20" s="171">
        <v>10</v>
      </c>
      <c r="B20" s="172" t="s">
        <v>126</v>
      </c>
      <c r="C20" s="173" t="s">
        <v>127</v>
      </c>
      <c r="D20" s="174" t="s">
        <v>113</v>
      </c>
      <c r="E20" s="175">
        <v>2.4</v>
      </c>
      <c r="F20" s="211">
        <v>0</v>
      </c>
      <c r="G20" s="176">
        <f>E20*F20</f>
        <v>0</v>
      </c>
      <c r="O20" s="170">
        <v>2</v>
      </c>
      <c r="AA20" s="147">
        <v>1</v>
      </c>
      <c r="AB20" s="147">
        <v>1</v>
      </c>
      <c r="AC20" s="147">
        <v>1</v>
      </c>
      <c r="AZ20" s="147">
        <v>1</v>
      </c>
      <c r="BA20" s="147">
        <f>IF(AZ20=1,G20,0)</f>
        <v>0</v>
      </c>
      <c r="BB20" s="147">
        <f>IF(AZ20=2,G20,0)</f>
        <v>0</v>
      </c>
      <c r="BC20" s="147">
        <f>IF(AZ20=3,G20,0)</f>
        <v>0</v>
      </c>
      <c r="BD20" s="147">
        <f>IF(AZ20=4,G20,0)</f>
        <v>0</v>
      </c>
      <c r="BE20" s="147">
        <f>IF(AZ20=5,G20,0)</f>
        <v>0</v>
      </c>
      <c r="CA20" s="177">
        <v>1</v>
      </c>
      <c r="CB20" s="177">
        <v>1</v>
      </c>
      <c r="CZ20" s="147">
        <v>0</v>
      </c>
    </row>
    <row r="21" spans="1:104" x14ac:dyDescent="0.2">
      <c r="A21" s="171">
        <v>11</v>
      </c>
      <c r="B21" s="172" t="s">
        <v>128</v>
      </c>
      <c r="C21" s="173" t="s">
        <v>129</v>
      </c>
      <c r="D21" s="174" t="s">
        <v>113</v>
      </c>
      <c r="E21" s="175">
        <v>2.4</v>
      </c>
      <c r="F21" s="211">
        <v>0</v>
      </c>
      <c r="G21" s="176">
        <f>E21*F21</f>
        <v>0</v>
      </c>
      <c r="O21" s="170">
        <v>2</v>
      </c>
      <c r="AA21" s="147">
        <v>1</v>
      </c>
      <c r="AB21" s="147">
        <v>1</v>
      </c>
      <c r="AC21" s="147">
        <v>1</v>
      </c>
      <c r="AZ21" s="147">
        <v>1</v>
      </c>
      <c r="BA21" s="147">
        <f>IF(AZ21=1,G21,0)</f>
        <v>0</v>
      </c>
      <c r="BB21" s="147">
        <f>IF(AZ21=2,G21,0)</f>
        <v>0</v>
      </c>
      <c r="BC21" s="147">
        <f>IF(AZ21=3,G21,0)</f>
        <v>0</v>
      </c>
      <c r="BD21" s="147">
        <f>IF(AZ21=4,G21,0)</f>
        <v>0</v>
      </c>
      <c r="BE21" s="147">
        <f>IF(AZ21=5,G21,0)</f>
        <v>0</v>
      </c>
      <c r="CA21" s="177">
        <v>1</v>
      </c>
      <c r="CB21" s="177">
        <v>1</v>
      </c>
      <c r="CZ21" s="147">
        <v>0</v>
      </c>
    </row>
    <row r="22" spans="1:104" x14ac:dyDescent="0.2">
      <c r="A22" s="199"/>
      <c r="B22" s="200"/>
      <c r="C22" s="232" t="s">
        <v>130</v>
      </c>
      <c r="D22" s="233"/>
      <c r="E22" s="201">
        <v>2.4</v>
      </c>
      <c r="F22" s="202"/>
      <c r="G22" s="203"/>
      <c r="M22" s="204" t="s">
        <v>130</v>
      </c>
      <c r="O22" s="170"/>
    </row>
    <row r="23" spans="1:104" x14ac:dyDescent="0.2">
      <c r="A23" s="171">
        <v>12</v>
      </c>
      <c r="B23" s="172" t="s">
        <v>131</v>
      </c>
      <c r="C23" s="173" t="s">
        <v>132</v>
      </c>
      <c r="D23" s="174" t="s">
        <v>113</v>
      </c>
      <c r="E23" s="175">
        <v>4.2</v>
      </c>
      <c r="F23" s="211">
        <v>0</v>
      </c>
      <c r="G23" s="176">
        <f>E23*F23</f>
        <v>0</v>
      </c>
      <c r="O23" s="170">
        <v>2</v>
      </c>
      <c r="AA23" s="147">
        <v>1</v>
      </c>
      <c r="AB23" s="147">
        <v>1</v>
      </c>
      <c r="AC23" s="147">
        <v>1</v>
      </c>
      <c r="AZ23" s="147">
        <v>1</v>
      </c>
      <c r="BA23" s="147">
        <f>IF(AZ23=1,G23,0)</f>
        <v>0</v>
      </c>
      <c r="BB23" s="147">
        <f>IF(AZ23=2,G23,0)</f>
        <v>0</v>
      </c>
      <c r="BC23" s="147">
        <f>IF(AZ23=3,G23,0)</f>
        <v>0</v>
      </c>
      <c r="BD23" s="147">
        <f>IF(AZ23=4,G23,0)</f>
        <v>0</v>
      </c>
      <c r="BE23" s="147">
        <f>IF(AZ23=5,G23,0)</f>
        <v>0</v>
      </c>
      <c r="CA23" s="177">
        <v>1</v>
      </c>
      <c r="CB23" s="177">
        <v>1</v>
      </c>
      <c r="CZ23" s="147">
        <v>0</v>
      </c>
    </row>
    <row r="24" spans="1:104" x14ac:dyDescent="0.2">
      <c r="A24" s="199"/>
      <c r="B24" s="200"/>
      <c r="C24" s="232" t="s">
        <v>133</v>
      </c>
      <c r="D24" s="233"/>
      <c r="E24" s="201">
        <v>4.2</v>
      </c>
      <c r="F24" s="202"/>
      <c r="G24" s="203"/>
      <c r="M24" s="204" t="s">
        <v>133</v>
      </c>
      <c r="O24" s="170"/>
    </row>
    <row r="25" spans="1:104" x14ac:dyDescent="0.2">
      <c r="A25" s="171">
        <v>13</v>
      </c>
      <c r="B25" s="172" t="s">
        <v>134</v>
      </c>
      <c r="C25" s="173" t="s">
        <v>135</v>
      </c>
      <c r="D25" s="174" t="s">
        <v>113</v>
      </c>
      <c r="E25" s="175">
        <v>1.8</v>
      </c>
      <c r="F25" s="211">
        <v>0</v>
      </c>
      <c r="G25" s="176">
        <f>E25*F25</f>
        <v>0</v>
      </c>
      <c r="O25" s="170">
        <v>2</v>
      </c>
      <c r="AA25" s="147">
        <v>1</v>
      </c>
      <c r="AB25" s="147">
        <v>1</v>
      </c>
      <c r="AC25" s="147">
        <v>1</v>
      </c>
      <c r="AZ25" s="147">
        <v>1</v>
      </c>
      <c r="BA25" s="147">
        <f>IF(AZ25=1,G25,0)</f>
        <v>0</v>
      </c>
      <c r="BB25" s="147">
        <f>IF(AZ25=2,G25,0)</f>
        <v>0</v>
      </c>
      <c r="BC25" s="147">
        <f>IF(AZ25=3,G25,0)</f>
        <v>0</v>
      </c>
      <c r="BD25" s="147">
        <f>IF(AZ25=4,G25,0)</f>
        <v>0</v>
      </c>
      <c r="BE25" s="147">
        <f>IF(AZ25=5,G25,0)</f>
        <v>0</v>
      </c>
      <c r="CA25" s="177">
        <v>1</v>
      </c>
      <c r="CB25" s="177">
        <v>1</v>
      </c>
      <c r="CZ25" s="147">
        <v>0</v>
      </c>
    </row>
    <row r="26" spans="1:104" x14ac:dyDescent="0.2">
      <c r="A26" s="199"/>
      <c r="B26" s="200"/>
      <c r="C26" s="232" t="s">
        <v>136</v>
      </c>
      <c r="D26" s="233"/>
      <c r="E26" s="201">
        <v>1.8</v>
      </c>
      <c r="F26" s="202"/>
      <c r="G26" s="203"/>
      <c r="M26" s="204" t="s">
        <v>136</v>
      </c>
      <c r="O26" s="170"/>
    </row>
    <row r="27" spans="1:104" x14ac:dyDescent="0.2">
      <c r="A27" s="171">
        <v>14</v>
      </c>
      <c r="B27" s="172" t="s">
        <v>137</v>
      </c>
      <c r="C27" s="173" t="s">
        <v>138</v>
      </c>
      <c r="D27" s="174" t="s">
        <v>113</v>
      </c>
      <c r="E27" s="175">
        <v>1.8</v>
      </c>
      <c r="F27" s="211">
        <v>0</v>
      </c>
      <c r="G27" s="176">
        <f>E27*F27</f>
        <v>0</v>
      </c>
      <c r="O27" s="170">
        <v>2</v>
      </c>
      <c r="AA27" s="147">
        <v>1</v>
      </c>
      <c r="AB27" s="147">
        <v>1</v>
      </c>
      <c r="AC27" s="147">
        <v>1</v>
      </c>
      <c r="AZ27" s="147">
        <v>1</v>
      </c>
      <c r="BA27" s="147">
        <f>IF(AZ27=1,G27,0)</f>
        <v>0</v>
      </c>
      <c r="BB27" s="147">
        <f>IF(AZ27=2,G27,0)</f>
        <v>0</v>
      </c>
      <c r="BC27" s="147">
        <f>IF(AZ27=3,G27,0)</f>
        <v>0</v>
      </c>
      <c r="BD27" s="147">
        <f>IF(AZ27=4,G27,0)</f>
        <v>0</v>
      </c>
      <c r="BE27" s="147">
        <f>IF(AZ27=5,G27,0)</f>
        <v>0</v>
      </c>
      <c r="CA27" s="177">
        <v>1</v>
      </c>
      <c r="CB27" s="177">
        <v>1</v>
      </c>
      <c r="CZ27" s="147">
        <v>0</v>
      </c>
    </row>
    <row r="28" spans="1:104" x14ac:dyDescent="0.2">
      <c r="A28" s="171">
        <v>15</v>
      </c>
      <c r="B28" s="172" t="s">
        <v>139</v>
      </c>
      <c r="C28" s="173" t="s">
        <v>140</v>
      </c>
      <c r="D28" s="174" t="s">
        <v>113</v>
      </c>
      <c r="E28" s="175">
        <v>0.6</v>
      </c>
      <c r="F28" s="211">
        <v>0</v>
      </c>
      <c r="G28" s="176">
        <f>E28*F28</f>
        <v>0</v>
      </c>
      <c r="O28" s="170">
        <v>2</v>
      </c>
      <c r="AA28" s="147">
        <v>1</v>
      </c>
      <c r="AB28" s="147">
        <v>1</v>
      </c>
      <c r="AC28" s="147">
        <v>1</v>
      </c>
      <c r="AZ28" s="147">
        <v>1</v>
      </c>
      <c r="BA28" s="147">
        <f>IF(AZ28=1,G28,0)</f>
        <v>0</v>
      </c>
      <c r="BB28" s="147">
        <f>IF(AZ28=2,G28,0)</f>
        <v>0</v>
      </c>
      <c r="BC28" s="147">
        <f>IF(AZ28=3,G28,0)</f>
        <v>0</v>
      </c>
      <c r="BD28" s="147">
        <f>IF(AZ28=4,G28,0)</f>
        <v>0</v>
      </c>
      <c r="BE28" s="147">
        <f>IF(AZ28=5,G28,0)</f>
        <v>0</v>
      </c>
      <c r="CA28" s="177">
        <v>1</v>
      </c>
      <c r="CB28" s="177">
        <v>1</v>
      </c>
      <c r="CZ28" s="147">
        <v>1.891</v>
      </c>
    </row>
    <row r="29" spans="1:104" x14ac:dyDescent="0.2">
      <c r="A29" s="199"/>
      <c r="B29" s="200"/>
      <c r="C29" s="232" t="s">
        <v>141</v>
      </c>
      <c r="D29" s="233"/>
      <c r="E29" s="201">
        <v>0.6</v>
      </c>
      <c r="F29" s="202"/>
      <c r="G29" s="203"/>
      <c r="M29" s="204" t="s">
        <v>141</v>
      </c>
      <c r="O29" s="170"/>
    </row>
    <row r="30" spans="1:104" x14ac:dyDescent="0.2">
      <c r="A30" s="178"/>
      <c r="B30" s="179" t="s">
        <v>72</v>
      </c>
      <c r="C30" s="180" t="str">
        <f>CONCATENATE(B7," ",C7)</f>
        <v>1 Zemní práce</v>
      </c>
      <c r="D30" s="181"/>
      <c r="E30" s="182"/>
      <c r="F30" s="183"/>
      <c r="G30" s="184">
        <f>SUM(G7:G29)</f>
        <v>0</v>
      </c>
      <c r="O30" s="170">
        <v>4</v>
      </c>
      <c r="BA30" s="185">
        <f>SUM(BA7:BA29)</f>
        <v>0</v>
      </c>
      <c r="BB30" s="185">
        <f>SUM(BB7:BB29)</f>
        <v>0</v>
      </c>
      <c r="BC30" s="185">
        <f>SUM(BC7:BC29)</f>
        <v>0</v>
      </c>
      <c r="BD30" s="185">
        <f>SUM(BD7:BD29)</f>
        <v>0</v>
      </c>
      <c r="BE30" s="185">
        <f>SUM(BE7:BE29)</f>
        <v>0</v>
      </c>
    </row>
    <row r="31" spans="1:104" x14ac:dyDescent="0.2">
      <c r="A31" s="163" t="s">
        <v>70</v>
      </c>
      <c r="B31" s="164" t="s">
        <v>142</v>
      </c>
      <c r="C31" s="165" t="s">
        <v>143</v>
      </c>
      <c r="D31" s="166"/>
      <c r="E31" s="167"/>
      <c r="F31" s="167"/>
      <c r="G31" s="168"/>
      <c r="H31" s="169"/>
      <c r="I31" s="169"/>
      <c r="O31" s="170">
        <v>1</v>
      </c>
    </row>
    <row r="32" spans="1:104" x14ac:dyDescent="0.2">
      <c r="A32" s="171">
        <v>16</v>
      </c>
      <c r="B32" s="172" t="s">
        <v>144</v>
      </c>
      <c r="C32" s="173" t="s">
        <v>145</v>
      </c>
      <c r="D32" s="174" t="s">
        <v>105</v>
      </c>
      <c r="E32" s="175">
        <v>10</v>
      </c>
      <c r="F32" s="211">
        <v>0</v>
      </c>
      <c r="G32" s="176">
        <f t="shared" ref="G32:G38" si="0">E32*F32</f>
        <v>0</v>
      </c>
      <c r="O32" s="170">
        <v>2</v>
      </c>
      <c r="AA32" s="147">
        <v>1</v>
      </c>
      <c r="AB32" s="147">
        <v>1</v>
      </c>
      <c r="AC32" s="147">
        <v>1</v>
      </c>
      <c r="AZ32" s="147">
        <v>1</v>
      </c>
      <c r="BA32" s="147">
        <f t="shared" ref="BA32:BA38" si="1">IF(AZ32=1,G32,0)</f>
        <v>0</v>
      </c>
      <c r="BB32" s="147">
        <f t="shared" ref="BB32:BB38" si="2">IF(AZ32=2,G32,0)</f>
        <v>0</v>
      </c>
      <c r="BC32" s="147">
        <f t="shared" ref="BC32:BC38" si="3">IF(AZ32=3,G32,0)</f>
        <v>0</v>
      </c>
      <c r="BD32" s="147">
        <f t="shared" ref="BD32:BD38" si="4">IF(AZ32=4,G32,0)</f>
        <v>0</v>
      </c>
      <c r="BE32" s="147">
        <f t="shared" ref="BE32:BE38" si="5">IF(AZ32=5,G32,0)</f>
        <v>0</v>
      </c>
      <c r="CA32" s="177">
        <v>1</v>
      </c>
      <c r="CB32" s="177">
        <v>1</v>
      </c>
      <c r="CZ32" s="147">
        <v>0.30399999999999999</v>
      </c>
    </row>
    <row r="33" spans="1:104" x14ac:dyDescent="0.2">
      <c r="A33" s="171">
        <v>17</v>
      </c>
      <c r="B33" s="172" t="s">
        <v>146</v>
      </c>
      <c r="C33" s="173" t="s">
        <v>147</v>
      </c>
      <c r="D33" s="174" t="s">
        <v>105</v>
      </c>
      <c r="E33" s="175">
        <v>10</v>
      </c>
      <c r="F33" s="211">
        <v>0</v>
      </c>
      <c r="G33" s="176">
        <f t="shared" si="0"/>
        <v>0</v>
      </c>
      <c r="O33" s="170">
        <v>2</v>
      </c>
      <c r="AA33" s="147">
        <v>1</v>
      </c>
      <c r="AB33" s="147">
        <v>1</v>
      </c>
      <c r="AC33" s="147">
        <v>1</v>
      </c>
      <c r="AZ33" s="147">
        <v>1</v>
      </c>
      <c r="BA33" s="147">
        <f t="shared" si="1"/>
        <v>0</v>
      </c>
      <c r="BB33" s="147">
        <f t="shared" si="2"/>
        <v>0</v>
      </c>
      <c r="BC33" s="147">
        <f t="shared" si="3"/>
        <v>0</v>
      </c>
      <c r="BD33" s="147">
        <f t="shared" si="4"/>
        <v>0</v>
      </c>
      <c r="BE33" s="147">
        <f t="shared" si="5"/>
        <v>0</v>
      </c>
      <c r="CA33" s="177">
        <v>1</v>
      </c>
      <c r="CB33" s="177">
        <v>1</v>
      </c>
      <c r="CZ33" s="147">
        <v>0.27200000000000002</v>
      </c>
    </row>
    <row r="34" spans="1:104" x14ac:dyDescent="0.2">
      <c r="A34" s="171">
        <v>18</v>
      </c>
      <c r="B34" s="172" t="s">
        <v>148</v>
      </c>
      <c r="C34" s="173" t="s">
        <v>149</v>
      </c>
      <c r="D34" s="174" t="s">
        <v>105</v>
      </c>
      <c r="E34" s="175">
        <v>10</v>
      </c>
      <c r="F34" s="211">
        <v>0</v>
      </c>
      <c r="G34" s="176">
        <f t="shared" si="0"/>
        <v>0</v>
      </c>
      <c r="O34" s="170">
        <v>2</v>
      </c>
      <c r="AA34" s="147">
        <v>1</v>
      </c>
      <c r="AB34" s="147">
        <v>1</v>
      </c>
      <c r="AC34" s="147">
        <v>1</v>
      </c>
      <c r="AZ34" s="147">
        <v>1</v>
      </c>
      <c r="BA34" s="147">
        <f t="shared" si="1"/>
        <v>0</v>
      </c>
      <c r="BB34" s="147">
        <f t="shared" si="2"/>
        <v>0</v>
      </c>
      <c r="BC34" s="147">
        <f t="shared" si="3"/>
        <v>0</v>
      </c>
      <c r="BD34" s="147">
        <f t="shared" si="4"/>
        <v>0</v>
      </c>
      <c r="BE34" s="147">
        <f t="shared" si="5"/>
        <v>0</v>
      </c>
      <c r="CA34" s="177">
        <v>1</v>
      </c>
      <c r="CB34" s="177">
        <v>1</v>
      </c>
      <c r="CZ34" s="147">
        <v>0.51100000000000001</v>
      </c>
    </row>
    <row r="35" spans="1:104" x14ac:dyDescent="0.2">
      <c r="A35" s="171">
        <v>19</v>
      </c>
      <c r="B35" s="172" t="s">
        <v>150</v>
      </c>
      <c r="C35" s="173" t="s">
        <v>151</v>
      </c>
      <c r="D35" s="174" t="s">
        <v>105</v>
      </c>
      <c r="E35" s="175">
        <v>10</v>
      </c>
      <c r="F35" s="211">
        <v>0</v>
      </c>
      <c r="G35" s="176">
        <f t="shared" si="0"/>
        <v>0</v>
      </c>
      <c r="O35" s="170">
        <v>2</v>
      </c>
      <c r="AA35" s="147">
        <v>1</v>
      </c>
      <c r="AB35" s="147">
        <v>1</v>
      </c>
      <c r="AC35" s="147">
        <v>1</v>
      </c>
      <c r="AZ35" s="147">
        <v>1</v>
      </c>
      <c r="BA35" s="147">
        <f t="shared" si="1"/>
        <v>0</v>
      </c>
      <c r="BB35" s="147">
        <f t="shared" si="2"/>
        <v>0</v>
      </c>
      <c r="BC35" s="147">
        <f t="shared" si="3"/>
        <v>0</v>
      </c>
      <c r="BD35" s="147">
        <f t="shared" si="4"/>
        <v>0</v>
      </c>
      <c r="BE35" s="147">
        <f t="shared" si="5"/>
        <v>0</v>
      </c>
      <c r="CA35" s="177">
        <v>1</v>
      </c>
      <c r="CB35" s="177">
        <v>1</v>
      </c>
      <c r="CZ35" s="147">
        <v>0.10100000000000001</v>
      </c>
    </row>
    <row r="36" spans="1:104" x14ac:dyDescent="0.2">
      <c r="A36" s="171">
        <v>20</v>
      </c>
      <c r="B36" s="172" t="s">
        <v>152</v>
      </c>
      <c r="C36" s="173" t="s">
        <v>153</v>
      </c>
      <c r="D36" s="174" t="s">
        <v>71</v>
      </c>
      <c r="E36" s="175">
        <v>2</v>
      </c>
      <c r="F36" s="211">
        <v>0</v>
      </c>
      <c r="G36" s="176">
        <f t="shared" si="0"/>
        <v>0</v>
      </c>
      <c r="O36" s="170">
        <v>2</v>
      </c>
      <c r="AA36" s="147">
        <v>1</v>
      </c>
      <c r="AB36" s="147">
        <v>1</v>
      </c>
      <c r="AC36" s="147">
        <v>1</v>
      </c>
      <c r="AZ36" s="147">
        <v>1</v>
      </c>
      <c r="BA36" s="147">
        <f t="shared" si="1"/>
        <v>0</v>
      </c>
      <c r="BB36" s="147">
        <f t="shared" si="2"/>
        <v>0</v>
      </c>
      <c r="BC36" s="147">
        <f t="shared" si="3"/>
        <v>0</v>
      </c>
      <c r="BD36" s="147">
        <f t="shared" si="4"/>
        <v>0</v>
      </c>
      <c r="BE36" s="147">
        <f t="shared" si="5"/>
        <v>0</v>
      </c>
      <c r="CA36" s="177">
        <v>1</v>
      </c>
      <c r="CB36" s="177">
        <v>1</v>
      </c>
      <c r="CZ36" s="147">
        <v>0.13600000000000001</v>
      </c>
    </row>
    <row r="37" spans="1:104" x14ac:dyDescent="0.2">
      <c r="A37" s="171">
        <v>21</v>
      </c>
      <c r="B37" s="172" t="s">
        <v>154</v>
      </c>
      <c r="C37" s="173" t="s">
        <v>155</v>
      </c>
      <c r="D37" s="174" t="s">
        <v>71</v>
      </c>
      <c r="E37" s="175">
        <v>2</v>
      </c>
      <c r="F37" s="211">
        <v>0</v>
      </c>
      <c r="G37" s="176">
        <f t="shared" si="0"/>
        <v>0</v>
      </c>
      <c r="O37" s="170">
        <v>2</v>
      </c>
      <c r="AA37" s="147">
        <v>1</v>
      </c>
      <c r="AB37" s="147">
        <v>1</v>
      </c>
      <c r="AC37" s="147">
        <v>1</v>
      </c>
      <c r="AZ37" s="147">
        <v>1</v>
      </c>
      <c r="BA37" s="147">
        <f t="shared" si="1"/>
        <v>0</v>
      </c>
      <c r="BB37" s="147">
        <f t="shared" si="2"/>
        <v>0</v>
      </c>
      <c r="BC37" s="147">
        <f t="shared" si="3"/>
        <v>0</v>
      </c>
      <c r="BD37" s="147">
        <f t="shared" si="4"/>
        <v>0</v>
      </c>
      <c r="BE37" s="147">
        <f t="shared" si="5"/>
        <v>0</v>
      </c>
      <c r="CA37" s="177">
        <v>1</v>
      </c>
      <c r="CB37" s="177">
        <v>1</v>
      </c>
      <c r="CZ37" s="147">
        <v>0</v>
      </c>
    </row>
    <row r="38" spans="1:104" x14ac:dyDescent="0.2">
      <c r="A38" s="171">
        <v>22</v>
      </c>
      <c r="B38" s="172" t="s">
        <v>156</v>
      </c>
      <c r="C38" s="173" t="s">
        <v>157</v>
      </c>
      <c r="D38" s="174" t="s">
        <v>105</v>
      </c>
      <c r="E38" s="175">
        <v>10</v>
      </c>
      <c r="F38" s="211">
        <v>0</v>
      </c>
      <c r="G38" s="176">
        <f t="shared" si="0"/>
        <v>0</v>
      </c>
      <c r="O38" s="170">
        <v>2</v>
      </c>
      <c r="AA38" s="147">
        <v>1</v>
      </c>
      <c r="AB38" s="147">
        <v>1</v>
      </c>
      <c r="AC38" s="147">
        <v>1</v>
      </c>
      <c r="AZ38" s="147">
        <v>1</v>
      </c>
      <c r="BA38" s="147">
        <f t="shared" si="1"/>
        <v>0</v>
      </c>
      <c r="BB38" s="147">
        <f t="shared" si="2"/>
        <v>0</v>
      </c>
      <c r="BC38" s="147">
        <f t="shared" si="3"/>
        <v>0</v>
      </c>
      <c r="BD38" s="147">
        <f t="shared" si="4"/>
        <v>0</v>
      </c>
      <c r="BE38" s="147">
        <f t="shared" si="5"/>
        <v>0</v>
      </c>
      <c r="CA38" s="177">
        <v>1</v>
      </c>
      <c r="CB38" s="177">
        <v>1</v>
      </c>
      <c r="CZ38" s="147">
        <v>0</v>
      </c>
    </row>
    <row r="39" spans="1:104" x14ac:dyDescent="0.2">
      <c r="A39" s="178"/>
      <c r="B39" s="179" t="s">
        <v>72</v>
      </c>
      <c r="C39" s="180" t="str">
        <f>CONCATENATE(B31," ",C31)</f>
        <v>5 Komunikace</v>
      </c>
      <c r="D39" s="181"/>
      <c r="E39" s="182"/>
      <c r="F39" s="183"/>
      <c r="G39" s="184">
        <f>SUM(G31:G38)</f>
        <v>0</v>
      </c>
      <c r="O39" s="170">
        <v>4</v>
      </c>
      <c r="BA39" s="185">
        <f>SUM(BA31:BA38)</f>
        <v>0</v>
      </c>
      <c r="BB39" s="185">
        <f>SUM(BB31:BB38)</f>
        <v>0</v>
      </c>
      <c r="BC39" s="185">
        <f>SUM(BC31:BC38)</f>
        <v>0</v>
      </c>
      <c r="BD39" s="185">
        <f>SUM(BD31:BD38)</f>
        <v>0</v>
      </c>
      <c r="BE39" s="185">
        <f>SUM(BE31:BE38)</f>
        <v>0</v>
      </c>
    </row>
    <row r="40" spans="1:104" x14ac:dyDescent="0.2">
      <c r="A40" s="163" t="s">
        <v>70</v>
      </c>
      <c r="B40" s="164" t="s">
        <v>158</v>
      </c>
      <c r="C40" s="165" t="s">
        <v>159</v>
      </c>
      <c r="D40" s="166"/>
      <c r="E40" s="167"/>
      <c r="F40" s="167"/>
      <c r="G40" s="168"/>
      <c r="H40" s="169"/>
      <c r="I40" s="169"/>
      <c r="O40" s="170">
        <v>1</v>
      </c>
    </row>
    <row r="41" spans="1:104" x14ac:dyDescent="0.2">
      <c r="A41" s="171">
        <v>23</v>
      </c>
      <c r="B41" s="172" t="s">
        <v>160</v>
      </c>
      <c r="C41" s="173" t="s">
        <v>161</v>
      </c>
      <c r="D41" s="174" t="s">
        <v>71</v>
      </c>
      <c r="E41" s="175">
        <v>10</v>
      </c>
      <c r="F41" s="211">
        <v>0</v>
      </c>
      <c r="G41" s="176">
        <f>E41*F41</f>
        <v>0</v>
      </c>
      <c r="O41" s="170">
        <v>2</v>
      </c>
      <c r="AA41" s="147">
        <v>1</v>
      </c>
      <c r="AB41" s="147">
        <v>1</v>
      </c>
      <c r="AC41" s="147">
        <v>1</v>
      </c>
      <c r="AZ41" s="147">
        <v>1</v>
      </c>
      <c r="BA41" s="147">
        <f>IF(AZ41=1,G41,0)</f>
        <v>0</v>
      </c>
      <c r="BB41" s="147">
        <f>IF(AZ41=2,G41,0)</f>
        <v>0</v>
      </c>
      <c r="BC41" s="147">
        <f>IF(AZ41=3,G41,0)</f>
        <v>0</v>
      </c>
      <c r="BD41" s="147">
        <f>IF(AZ41=4,G41,0)</f>
        <v>0</v>
      </c>
      <c r="BE41" s="147">
        <f>IF(AZ41=5,G41,0)</f>
        <v>0</v>
      </c>
      <c r="CA41" s="177">
        <v>1</v>
      </c>
      <c r="CB41" s="177">
        <v>1</v>
      </c>
      <c r="CZ41" s="147">
        <v>0</v>
      </c>
    </row>
    <row r="42" spans="1:104" x14ac:dyDescent="0.2">
      <c r="A42" s="178"/>
      <c r="B42" s="179" t="s">
        <v>72</v>
      </c>
      <c r="C42" s="180" t="str">
        <f>CONCATENATE(B40," ",C40)</f>
        <v>8 Trubní vedení</v>
      </c>
      <c r="D42" s="181"/>
      <c r="E42" s="182"/>
      <c r="F42" s="183"/>
      <c r="G42" s="184">
        <f>SUM(G40:G41)</f>
        <v>0</v>
      </c>
      <c r="O42" s="170">
        <v>4</v>
      </c>
      <c r="BA42" s="185">
        <f>SUM(BA40:BA41)</f>
        <v>0</v>
      </c>
      <c r="BB42" s="185">
        <f>SUM(BB40:BB41)</f>
        <v>0</v>
      </c>
      <c r="BC42" s="185">
        <f>SUM(BC40:BC41)</f>
        <v>0</v>
      </c>
      <c r="BD42" s="185">
        <f>SUM(BD40:BD41)</f>
        <v>0</v>
      </c>
      <c r="BE42" s="185">
        <f>SUM(BE40:BE41)</f>
        <v>0</v>
      </c>
    </row>
    <row r="43" spans="1:104" x14ac:dyDescent="0.2">
      <c r="A43" s="163" t="s">
        <v>70</v>
      </c>
      <c r="B43" s="164" t="s">
        <v>162</v>
      </c>
      <c r="C43" s="165" t="s">
        <v>163</v>
      </c>
      <c r="D43" s="166"/>
      <c r="E43" s="167"/>
      <c r="F43" s="167"/>
      <c r="G43" s="168"/>
      <c r="H43" s="169"/>
      <c r="I43" s="169"/>
      <c r="O43" s="170">
        <v>1</v>
      </c>
    </row>
    <row r="44" spans="1:104" x14ac:dyDescent="0.2">
      <c r="A44" s="171">
        <v>24</v>
      </c>
      <c r="B44" s="172" t="s">
        <v>164</v>
      </c>
      <c r="C44" s="173" t="s">
        <v>165</v>
      </c>
      <c r="D44" s="174" t="s">
        <v>71</v>
      </c>
      <c r="E44" s="175">
        <v>10</v>
      </c>
      <c r="F44" s="211">
        <v>0</v>
      </c>
      <c r="G44" s="176">
        <f t="shared" ref="G44:G50" si="6">E44*F44</f>
        <v>0</v>
      </c>
      <c r="O44" s="170">
        <v>2</v>
      </c>
      <c r="AA44" s="147">
        <v>1</v>
      </c>
      <c r="AB44" s="147">
        <v>0</v>
      </c>
      <c r="AC44" s="147">
        <v>0</v>
      </c>
      <c r="AZ44" s="147">
        <v>1</v>
      </c>
      <c r="BA44" s="147">
        <f t="shared" ref="BA44:BA50" si="7">IF(AZ44=1,G44,0)</f>
        <v>0</v>
      </c>
      <c r="BB44" s="147">
        <f t="shared" ref="BB44:BB50" si="8">IF(AZ44=2,G44,0)</f>
        <v>0</v>
      </c>
      <c r="BC44" s="147">
        <f t="shared" ref="BC44:BC50" si="9">IF(AZ44=3,G44,0)</f>
        <v>0</v>
      </c>
      <c r="BD44" s="147">
        <f t="shared" ref="BD44:BD50" si="10">IF(AZ44=4,G44,0)</f>
        <v>0</v>
      </c>
      <c r="BE44" s="147">
        <f t="shared" ref="BE44:BE50" si="11">IF(AZ44=5,G44,0)</f>
        <v>0</v>
      </c>
      <c r="CA44" s="177">
        <v>1</v>
      </c>
      <c r="CB44" s="177">
        <v>0</v>
      </c>
      <c r="CZ44" s="147">
        <v>0</v>
      </c>
    </row>
    <row r="45" spans="1:104" x14ac:dyDescent="0.2">
      <c r="A45" s="171">
        <v>25</v>
      </c>
      <c r="B45" s="172" t="s">
        <v>166</v>
      </c>
      <c r="C45" s="173" t="s">
        <v>167</v>
      </c>
      <c r="D45" s="174" t="s">
        <v>71</v>
      </c>
      <c r="E45" s="175">
        <v>10</v>
      </c>
      <c r="F45" s="211">
        <v>0</v>
      </c>
      <c r="G45" s="176">
        <f t="shared" si="6"/>
        <v>0</v>
      </c>
      <c r="O45" s="170">
        <v>2</v>
      </c>
      <c r="AA45" s="147">
        <v>12</v>
      </c>
      <c r="AB45" s="147">
        <v>0</v>
      </c>
      <c r="AC45" s="147">
        <v>2</v>
      </c>
      <c r="AZ45" s="147">
        <v>1</v>
      </c>
      <c r="BA45" s="147">
        <f t="shared" si="7"/>
        <v>0</v>
      </c>
      <c r="BB45" s="147">
        <f t="shared" si="8"/>
        <v>0</v>
      </c>
      <c r="BC45" s="147">
        <f t="shared" si="9"/>
        <v>0</v>
      </c>
      <c r="BD45" s="147">
        <f t="shared" si="10"/>
        <v>0</v>
      </c>
      <c r="BE45" s="147">
        <f t="shared" si="11"/>
        <v>0</v>
      </c>
      <c r="CA45" s="177">
        <v>12</v>
      </c>
      <c r="CB45" s="177">
        <v>0</v>
      </c>
      <c r="CZ45" s="147">
        <v>0</v>
      </c>
    </row>
    <row r="46" spans="1:104" x14ac:dyDescent="0.2">
      <c r="A46" s="171">
        <v>26</v>
      </c>
      <c r="B46" s="172" t="s">
        <v>168</v>
      </c>
      <c r="C46" s="173" t="s">
        <v>169</v>
      </c>
      <c r="D46" s="174" t="s">
        <v>71</v>
      </c>
      <c r="E46" s="175">
        <v>10</v>
      </c>
      <c r="F46" s="211">
        <v>0</v>
      </c>
      <c r="G46" s="176">
        <f t="shared" si="6"/>
        <v>0</v>
      </c>
      <c r="O46" s="170">
        <v>2</v>
      </c>
      <c r="AA46" s="147">
        <v>12</v>
      </c>
      <c r="AB46" s="147">
        <v>0</v>
      </c>
      <c r="AC46" s="147">
        <v>1</v>
      </c>
      <c r="AZ46" s="147">
        <v>1</v>
      </c>
      <c r="BA46" s="147">
        <f t="shared" si="7"/>
        <v>0</v>
      </c>
      <c r="BB46" s="147">
        <f t="shared" si="8"/>
        <v>0</v>
      </c>
      <c r="BC46" s="147">
        <f t="shared" si="9"/>
        <v>0</v>
      </c>
      <c r="BD46" s="147">
        <f t="shared" si="10"/>
        <v>0</v>
      </c>
      <c r="BE46" s="147">
        <f t="shared" si="11"/>
        <v>0</v>
      </c>
      <c r="CA46" s="177">
        <v>12</v>
      </c>
      <c r="CB46" s="177">
        <v>0</v>
      </c>
      <c r="CZ46" s="147">
        <v>0</v>
      </c>
    </row>
    <row r="47" spans="1:104" x14ac:dyDescent="0.2">
      <c r="A47" s="171">
        <v>27</v>
      </c>
      <c r="B47" s="172" t="s">
        <v>170</v>
      </c>
      <c r="C47" s="173" t="s">
        <v>171</v>
      </c>
      <c r="D47" s="174" t="s">
        <v>78</v>
      </c>
      <c r="E47" s="175">
        <v>1</v>
      </c>
      <c r="F47" s="211">
        <v>0</v>
      </c>
      <c r="G47" s="176">
        <f t="shared" si="6"/>
        <v>0</v>
      </c>
      <c r="O47" s="170">
        <v>2</v>
      </c>
      <c r="AA47" s="147">
        <v>12</v>
      </c>
      <c r="AB47" s="147">
        <v>0</v>
      </c>
      <c r="AC47" s="147">
        <v>40</v>
      </c>
      <c r="AZ47" s="147">
        <v>1</v>
      </c>
      <c r="BA47" s="147">
        <f t="shared" si="7"/>
        <v>0</v>
      </c>
      <c r="BB47" s="147">
        <f t="shared" si="8"/>
        <v>0</v>
      </c>
      <c r="BC47" s="147">
        <f t="shared" si="9"/>
        <v>0</v>
      </c>
      <c r="BD47" s="147">
        <f t="shared" si="10"/>
        <v>0</v>
      </c>
      <c r="BE47" s="147">
        <f t="shared" si="11"/>
        <v>0</v>
      </c>
      <c r="CA47" s="177">
        <v>12</v>
      </c>
      <c r="CB47" s="177">
        <v>0</v>
      </c>
      <c r="CZ47" s="147">
        <v>0</v>
      </c>
    </row>
    <row r="48" spans="1:104" x14ac:dyDescent="0.2">
      <c r="A48" s="171">
        <v>28</v>
      </c>
      <c r="B48" s="172" t="s">
        <v>172</v>
      </c>
      <c r="C48" s="173" t="s">
        <v>173</v>
      </c>
      <c r="D48" s="174" t="s">
        <v>78</v>
      </c>
      <c r="E48" s="175">
        <v>1</v>
      </c>
      <c r="F48" s="211">
        <v>0</v>
      </c>
      <c r="G48" s="176">
        <f t="shared" si="6"/>
        <v>0</v>
      </c>
      <c r="O48" s="170">
        <v>2</v>
      </c>
      <c r="AA48" s="147">
        <v>3</v>
      </c>
      <c r="AB48" s="147">
        <v>1</v>
      </c>
      <c r="AC48" s="147">
        <v>28613221</v>
      </c>
      <c r="AZ48" s="147">
        <v>1</v>
      </c>
      <c r="BA48" s="147">
        <f t="shared" si="7"/>
        <v>0</v>
      </c>
      <c r="BB48" s="147">
        <f t="shared" si="8"/>
        <v>0</v>
      </c>
      <c r="BC48" s="147">
        <f t="shared" si="9"/>
        <v>0</v>
      </c>
      <c r="BD48" s="147">
        <f t="shared" si="10"/>
        <v>0</v>
      </c>
      <c r="BE48" s="147">
        <f t="shared" si="11"/>
        <v>0</v>
      </c>
      <c r="CA48" s="177">
        <v>3</v>
      </c>
      <c r="CB48" s="177">
        <v>1</v>
      </c>
      <c r="CZ48" s="147">
        <v>0</v>
      </c>
    </row>
    <row r="49" spans="1:104" x14ac:dyDescent="0.2">
      <c r="A49" s="171">
        <v>29</v>
      </c>
      <c r="B49" s="172" t="s">
        <v>174</v>
      </c>
      <c r="C49" s="173" t="s">
        <v>175</v>
      </c>
      <c r="D49" s="174" t="s">
        <v>71</v>
      </c>
      <c r="E49" s="175">
        <v>10</v>
      </c>
      <c r="F49" s="211">
        <v>0</v>
      </c>
      <c r="G49" s="176">
        <f t="shared" si="6"/>
        <v>0</v>
      </c>
      <c r="O49" s="170">
        <v>2</v>
      </c>
      <c r="AA49" s="147">
        <v>3</v>
      </c>
      <c r="AB49" s="147">
        <v>1</v>
      </c>
      <c r="AC49" s="147">
        <v>286138211</v>
      </c>
      <c r="AZ49" s="147">
        <v>1</v>
      </c>
      <c r="BA49" s="147">
        <f t="shared" si="7"/>
        <v>0</v>
      </c>
      <c r="BB49" s="147">
        <f t="shared" si="8"/>
        <v>0</v>
      </c>
      <c r="BC49" s="147">
        <f t="shared" si="9"/>
        <v>0</v>
      </c>
      <c r="BD49" s="147">
        <f t="shared" si="10"/>
        <v>0</v>
      </c>
      <c r="BE49" s="147">
        <f t="shared" si="11"/>
        <v>0</v>
      </c>
      <c r="CA49" s="177">
        <v>3</v>
      </c>
      <c r="CB49" s="177">
        <v>1</v>
      </c>
      <c r="CZ49" s="147">
        <v>1.4E-3</v>
      </c>
    </row>
    <row r="50" spans="1:104" x14ac:dyDescent="0.2">
      <c r="A50" s="171">
        <v>30</v>
      </c>
      <c r="B50" s="172" t="s">
        <v>176</v>
      </c>
      <c r="C50" s="173" t="s">
        <v>177</v>
      </c>
      <c r="D50" s="174" t="s">
        <v>78</v>
      </c>
      <c r="E50" s="175">
        <v>1</v>
      </c>
      <c r="F50" s="211">
        <v>0</v>
      </c>
      <c r="G50" s="176">
        <f t="shared" si="6"/>
        <v>0</v>
      </c>
      <c r="O50" s="170">
        <v>2</v>
      </c>
      <c r="AA50" s="147">
        <v>3</v>
      </c>
      <c r="AB50" s="147">
        <v>1</v>
      </c>
      <c r="AC50" s="147">
        <v>4222697124</v>
      </c>
      <c r="AZ50" s="147">
        <v>1</v>
      </c>
      <c r="BA50" s="147">
        <f t="shared" si="7"/>
        <v>0</v>
      </c>
      <c r="BB50" s="147">
        <f t="shared" si="8"/>
        <v>0</v>
      </c>
      <c r="BC50" s="147">
        <f t="shared" si="9"/>
        <v>0</v>
      </c>
      <c r="BD50" s="147">
        <f t="shared" si="10"/>
        <v>0</v>
      </c>
      <c r="BE50" s="147">
        <f t="shared" si="11"/>
        <v>0</v>
      </c>
      <c r="CA50" s="177">
        <v>3</v>
      </c>
      <c r="CB50" s="177">
        <v>1</v>
      </c>
      <c r="CZ50" s="147">
        <v>1.6E-2</v>
      </c>
    </row>
    <row r="51" spans="1:104" x14ac:dyDescent="0.2">
      <c r="A51" s="178"/>
      <c r="B51" s="179" t="s">
        <v>72</v>
      </c>
      <c r="C51" s="180" t="str">
        <f>CONCATENATE(B43," ",C43)</f>
        <v>87 Potrubí z trub z plastických hmot</v>
      </c>
      <c r="D51" s="181"/>
      <c r="E51" s="182"/>
      <c r="F51" s="183"/>
      <c r="G51" s="184">
        <f>SUM(G43:G50)</f>
        <v>0</v>
      </c>
      <c r="O51" s="170">
        <v>4</v>
      </c>
      <c r="BA51" s="185">
        <f>SUM(BA43:BA50)</f>
        <v>0</v>
      </c>
      <c r="BB51" s="185">
        <f>SUM(BB43:BB50)</f>
        <v>0</v>
      </c>
      <c r="BC51" s="185">
        <f>SUM(BC43:BC50)</f>
        <v>0</v>
      </c>
      <c r="BD51" s="185">
        <f>SUM(BD43:BD50)</f>
        <v>0</v>
      </c>
      <c r="BE51" s="185">
        <f>SUM(BE43:BE50)</f>
        <v>0</v>
      </c>
    </row>
    <row r="52" spans="1:104" x14ac:dyDescent="0.2">
      <c r="A52" s="163" t="s">
        <v>70</v>
      </c>
      <c r="B52" s="164" t="s">
        <v>178</v>
      </c>
      <c r="C52" s="165" t="s">
        <v>179</v>
      </c>
      <c r="D52" s="166"/>
      <c r="E52" s="167"/>
      <c r="F52" s="167"/>
      <c r="G52" s="168"/>
      <c r="H52" s="169"/>
      <c r="I52" s="169"/>
      <c r="O52" s="170">
        <v>1</v>
      </c>
    </row>
    <row r="53" spans="1:104" x14ac:dyDescent="0.2">
      <c r="A53" s="171">
        <v>31</v>
      </c>
      <c r="B53" s="172" t="s">
        <v>180</v>
      </c>
      <c r="C53" s="173" t="s">
        <v>181</v>
      </c>
      <c r="D53" s="174" t="s">
        <v>78</v>
      </c>
      <c r="E53" s="175">
        <v>2</v>
      </c>
      <c r="F53" s="211">
        <v>0</v>
      </c>
      <c r="G53" s="176">
        <f>E53*F53</f>
        <v>0</v>
      </c>
      <c r="O53" s="170">
        <v>2</v>
      </c>
      <c r="AA53" s="147">
        <v>12</v>
      </c>
      <c r="AB53" s="147">
        <v>0</v>
      </c>
      <c r="AC53" s="147">
        <v>3</v>
      </c>
      <c r="AZ53" s="147">
        <v>1</v>
      </c>
      <c r="BA53" s="147">
        <f>IF(AZ53=1,G53,0)</f>
        <v>0</v>
      </c>
      <c r="BB53" s="147">
        <f>IF(AZ53=2,G53,0)</f>
        <v>0</v>
      </c>
      <c r="BC53" s="147">
        <f>IF(AZ53=3,G53,0)</f>
        <v>0</v>
      </c>
      <c r="BD53" s="147">
        <f>IF(AZ53=4,G53,0)</f>
        <v>0</v>
      </c>
      <c r="BE53" s="147">
        <f>IF(AZ53=5,G53,0)</f>
        <v>0</v>
      </c>
      <c r="CA53" s="177">
        <v>12</v>
      </c>
      <c r="CB53" s="177">
        <v>0</v>
      </c>
      <c r="CZ53" s="147">
        <v>0</v>
      </c>
    </row>
    <row r="54" spans="1:104" x14ac:dyDescent="0.2">
      <c r="A54" s="178"/>
      <c r="B54" s="179" t="s">
        <v>72</v>
      </c>
      <c r="C54" s="180" t="str">
        <f>CONCATENATE(B52," ",C52)</f>
        <v>89 Ostatní konstrukce na trubním vedení</v>
      </c>
      <c r="D54" s="181"/>
      <c r="E54" s="182"/>
      <c r="F54" s="183"/>
      <c r="G54" s="184">
        <f>SUM(G52:G53)</f>
        <v>0</v>
      </c>
      <c r="O54" s="170">
        <v>4</v>
      </c>
      <c r="BA54" s="185">
        <f>SUM(BA52:BA53)</f>
        <v>0</v>
      </c>
      <c r="BB54" s="185">
        <f>SUM(BB52:BB53)</f>
        <v>0</v>
      </c>
      <c r="BC54" s="185">
        <f>SUM(BC52:BC53)</f>
        <v>0</v>
      </c>
      <c r="BD54" s="185">
        <f>SUM(BD52:BD53)</f>
        <v>0</v>
      </c>
      <c r="BE54" s="185">
        <f>SUM(BE52:BE53)</f>
        <v>0</v>
      </c>
    </row>
    <row r="55" spans="1:104" x14ac:dyDescent="0.2">
      <c r="A55" s="163" t="s">
        <v>70</v>
      </c>
      <c r="B55" s="164" t="s">
        <v>73</v>
      </c>
      <c r="C55" s="165" t="s">
        <v>74</v>
      </c>
      <c r="D55" s="166"/>
      <c r="E55" s="167"/>
      <c r="F55" s="167"/>
      <c r="G55" s="168"/>
      <c r="H55" s="169"/>
      <c r="I55" s="169"/>
      <c r="O55" s="170">
        <v>1</v>
      </c>
    </row>
    <row r="56" spans="1:104" x14ac:dyDescent="0.2">
      <c r="A56" s="171">
        <v>32</v>
      </c>
      <c r="B56" s="172" t="s">
        <v>75</v>
      </c>
      <c r="C56" s="173" t="s">
        <v>76</v>
      </c>
      <c r="D56" s="174" t="s">
        <v>77</v>
      </c>
      <c r="E56" s="175">
        <v>13.316599999999999</v>
      </c>
      <c r="F56" s="211">
        <v>0</v>
      </c>
      <c r="G56" s="176">
        <f>E56*F56</f>
        <v>0</v>
      </c>
      <c r="O56" s="170">
        <v>2</v>
      </c>
      <c r="AA56" s="147">
        <v>7</v>
      </c>
      <c r="AB56" s="147">
        <v>1</v>
      </c>
      <c r="AC56" s="147">
        <v>2</v>
      </c>
      <c r="AZ56" s="147">
        <v>1</v>
      </c>
      <c r="BA56" s="147">
        <f>IF(AZ56=1,G56,0)</f>
        <v>0</v>
      </c>
      <c r="BB56" s="147">
        <f>IF(AZ56=2,G56,0)</f>
        <v>0</v>
      </c>
      <c r="BC56" s="147">
        <f>IF(AZ56=3,G56,0)</f>
        <v>0</v>
      </c>
      <c r="BD56" s="147">
        <f>IF(AZ56=4,G56,0)</f>
        <v>0</v>
      </c>
      <c r="BE56" s="147">
        <f>IF(AZ56=5,G56,0)</f>
        <v>0</v>
      </c>
      <c r="CA56" s="177">
        <v>7</v>
      </c>
      <c r="CB56" s="177">
        <v>1</v>
      </c>
      <c r="CZ56" s="147">
        <v>0</v>
      </c>
    </row>
    <row r="57" spans="1:104" x14ac:dyDescent="0.2">
      <c r="A57" s="178"/>
      <c r="B57" s="179" t="s">
        <v>72</v>
      </c>
      <c r="C57" s="180" t="str">
        <f>CONCATENATE(B55," ",C55)</f>
        <v>99 Staveništní přesun hmot</v>
      </c>
      <c r="D57" s="181"/>
      <c r="E57" s="182"/>
      <c r="F57" s="183"/>
      <c r="G57" s="184">
        <f>SUM(G55:G56)</f>
        <v>0</v>
      </c>
      <c r="O57" s="170">
        <v>4</v>
      </c>
      <c r="BA57" s="185">
        <f>SUM(BA55:BA56)</f>
        <v>0</v>
      </c>
      <c r="BB57" s="185">
        <f>SUM(BB55:BB56)</f>
        <v>0</v>
      </c>
      <c r="BC57" s="185">
        <f>SUM(BC55:BC56)</f>
        <v>0</v>
      </c>
      <c r="BD57" s="185">
        <f>SUM(BD55:BD56)</f>
        <v>0</v>
      </c>
      <c r="BE57" s="185">
        <f>SUM(BE55:BE56)</f>
        <v>0</v>
      </c>
    </row>
    <row r="58" spans="1:104" x14ac:dyDescent="0.2">
      <c r="A58" s="163" t="s">
        <v>70</v>
      </c>
      <c r="B58" s="164" t="s">
        <v>182</v>
      </c>
      <c r="C58" s="165" t="s">
        <v>183</v>
      </c>
      <c r="D58" s="166"/>
      <c r="E58" s="167"/>
      <c r="F58" s="167"/>
      <c r="G58" s="168"/>
      <c r="H58" s="169"/>
      <c r="I58" s="169"/>
      <c r="O58" s="170">
        <v>1</v>
      </c>
    </row>
    <row r="59" spans="1:104" x14ac:dyDescent="0.2">
      <c r="A59" s="171">
        <v>33</v>
      </c>
      <c r="B59" s="172" t="s">
        <v>184</v>
      </c>
      <c r="C59" s="173" t="s">
        <v>185</v>
      </c>
      <c r="D59" s="174" t="s">
        <v>71</v>
      </c>
      <c r="E59" s="175">
        <v>10</v>
      </c>
      <c r="F59" s="211">
        <v>0</v>
      </c>
      <c r="G59" s="176">
        <f>E59*F59</f>
        <v>0</v>
      </c>
      <c r="O59" s="170">
        <v>2</v>
      </c>
      <c r="AA59" s="147">
        <v>1</v>
      </c>
      <c r="AB59" s="147">
        <v>7</v>
      </c>
      <c r="AC59" s="147">
        <v>7</v>
      </c>
      <c r="AZ59" s="147">
        <v>2</v>
      </c>
      <c r="BA59" s="147">
        <f>IF(AZ59=1,G59,0)</f>
        <v>0</v>
      </c>
      <c r="BB59" s="147">
        <f>IF(AZ59=2,G59,0)</f>
        <v>0</v>
      </c>
      <c r="BC59" s="147">
        <f>IF(AZ59=3,G59,0)</f>
        <v>0</v>
      </c>
      <c r="BD59" s="147">
        <f>IF(AZ59=4,G59,0)</f>
        <v>0</v>
      </c>
      <c r="BE59" s="147">
        <f>IF(AZ59=5,G59,0)</f>
        <v>0</v>
      </c>
      <c r="CA59" s="177">
        <v>1</v>
      </c>
      <c r="CB59" s="177">
        <v>7</v>
      </c>
      <c r="CZ59" s="147">
        <v>0</v>
      </c>
    </row>
    <row r="60" spans="1:104" x14ac:dyDescent="0.2">
      <c r="A60" s="171">
        <v>34</v>
      </c>
      <c r="B60" s="172" t="s">
        <v>186</v>
      </c>
      <c r="C60" s="173" t="s">
        <v>187</v>
      </c>
      <c r="D60" s="174" t="s">
        <v>78</v>
      </c>
      <c r="E60" s="175">
        <v>1</v>
      </c>
      <c r="F60" s="211">
        <v>0</v>
      </c>
      <c r="G60" s="176">
        <f>E60*F60</f>
        <v>0</v>
      </c>
      <c r="O60" s="170">
        <v>2</v>
      </c>
      <c r="AA60" s="147">
        <v>1</v>
      </c>
      <c r="AB60" s="147">
        <v>7</v>
      </c>
      <c r="AC60" s="147">
        <v>7</v>
      </c>
      <c r="AZ60" s="147">
        <v>2</v>
      </c>
      <c r="BA60" s="147">
        <f>IF(AZ60=1,G60,0)</f>
        <v>0</v>
      </c>
      <c r="BB60" s="147">
        <f>IF(AZ60=2,G60,0)</f>
        <v>0</v>
      </c>
      <c r="BC60" s="147">
        <f>IF(AZ60=3,G60,0)</f>
        <v>0</v>
      </c>
      <c r="BD60" s="147">
        <f>IF(AZ60=4,G60,0)</f>
        <v>0</v>
      </c>
      <c r="BE60" s="147">
        <f>IF(AZ60=5,G60,0)</f>
        <v>0</v>
      </c>
      <c r="CA60" s="177">
        <v>1</v>
      </c>
      <c r="CB60" s="177">
        <v>7</v>
      </c>
      <c r="CZ60" s="147">
        <v>0</v>
      </c>
    </row>
    <row r="61" spans="1:104" x14ac:dyDescent="0.2">
      <c r="A61" s="171">
        <v>35</v>
      </c>
      <c r="B61" s="172" t="s">
        <v>188</v>
      </c>
      <c r="C61" s="173" t="s">
        <v>189</v>
      </c>
      <c r="D61" s="174" t="s">
        <v>78</v>
      </c>
      <c r="E61" s="175">
        <v>1</v>
      </c>
      <c r="F61" s="211">
        <v>0</v>
      </c>
      <c r="G61" s="176">
        <f>E61*F61</f>
        <v>0</v>
      </c>
      <c r="O61" s="170">
        <v>2</v>
      </c>
      <c r="AA61" s="147">
        <v>12</v>
      </c>
      <c r="AB61" s="147">
        <v>0</v>
      </c>
      <c r="AC61" s="147">
        <v>41</v>
      </c>
      <c r="AZ61" s="147">
        <v>2</v>
      </c>
      <c r="BA61" s="147">
        <f>IF(AZ61=1,G61,0)</f>
        <v>0</v>
      </c>
      <c r="BB61" s="147">
        <f>IF(AZ61=2,G61,0)</f>
        <v>0</v>
      </c>
      <c r="BC61" s="147">
        <f>IF(AZ61=3,G61,0)</f>
        <v>0</v>
      </c>
      <c r="BD61" s="147">
        <f>IF(AZ61=4,G61,0)</f>
        <v>0</v>
      </c>
      <c r="BE61" s="147">
        <f>IF(AZ61=5,G61,0)</f>
        <v>0</v>
      </c>
      <c r="CA61" s="177">
        <v>12</v>
      </c>
      <c r="CB61" s="177">
        <v>0</v>
      </c>
      <c r="CZ61" s="147">
        <v>2.3E-3</v>
      </c>
    </row>
    <row r="62" spans="1:104" x14ac:dyDescent="0.2">
      <c r="A62" s="171">
        <v>36</v>
      </c>
      <c r="B62" s="172" t="s">
        <v>190</v>
      </c>
      <c r="C62" s="173" t="s">
        <v>191</v>
      </c>
      <c r="D62" s="174" t="s">
        <v>60</v>
      </c>
      <c r="E62" s="175">
        <v>1.1499999999999999</v>
      </c>
      <c r="F62" s="211">
        <f>SUM(G59:G61)*0.01</f>
        <v>0</v>
      </c>
      <c r="G62" s="176">
        <f>E62*F62</f>
        <v>0</v>
      </c>
      <c r="O62" s="170">
        <v>2</v>
      </c>
      <c r="AA62" s="147">
        <v>7</v>
      </c>
      <c r="AB62" s="147">
        <v>1002</v>
      </c>
      <c r="AC62" s="147">
        <v>5</v>
      </c>
      <c r="AZ62" s="147">
        <v>2</v>
      </c>
      <c r="BA62" s="147">
        <f>IF(AZ62=1,G62,0)</f>
        <v>0</v>
      </c>
      <c r="BB62" s="147">
        <f>IF(AZ62=2,G62,0)</f>
        <v>0</v>
      </c>
      <c r="BC62" s="147">
        <f>IF(AZ62=3,G62,0)</f>
        <v>0</v>
      </c>
      <c r="BD62" s="147">
        <f>IF(AZ62=4,G62,0)</f>
        <v>0</v>
      </c>
      <c r="BE62" s="147">
        <f>IF(AZ62=5,G62,0)</f>
        <v>0</v>
      </c>
      <c r="CA62" s="177">
        <v>7</v>
      </c>
      <c r="CB62" s="177">
        <v>1002</v>
      </c>
      <c r="CZ62" s="147">
        <v>0</v>
      </c>
    </row>
    <row r="63" spans="1:104" x14ac:dyDescent="0.2">
      <c r="A63" s="178"/>
      <c r="B63" s="179" t="s">
        <v>72</v>
      </c>
      <c r="C63" s="180" t="str">
        <f>CONCATENATE(B58," ",C58)</f>
        <v>723 Vnitřní plynovod</v>
      </c>
      <c r="D63" s="181"/>
      <c r="E63" s="182"/>
      <c r="F63" s="183"/>
      <c r="G63" s="184">
        <f>SUM(G58:G62)</f>
        <v>0</v>
      </c>
      <c r="O63" s="170">
        <v>4</v>
      </c>
      <c r="BA63" s="185">
        <f>SUM(BA58:BA62)</f>
        <v>0</v>
      </c>
      <c r="BB63" s="185">
        <f>SUM(BB58:BB62)</f>
        <v>0</v>
      </c>
      <c r="BC63" s="185">
        <f>SUM(BC58:BC62)</f>
        <v>0</v>
      </c>
      <c r="BD63" s="185">
        <f>SUM(BD58:BD62)</f>
        <v>0</v>
      </c>
      <c r="BE63" s="185">
        <f>SUM(BE58:BE62)</f>
        <v>0</v>
      </c>
    </row>
    <row r="64" spans="1:104" x14ac:dyDescent="0.2">
      <c r="A64" s="163" t="s">
        <v>70</v>
      </c>
      <c r="B64" s="164" t="s">
        <v>79</v>
      </c>
      <c r="C64" s="165" t="s">
        <v>80</v>
      </c>
      <c r="D64" s="166"/>
      <c r="E64" s="167"/>
      <c r="F64" s="167"/>
      <c r="G64" s="168"/>
      <c r="H64" s="169"/>
      <c r="I64" s="169"/>
      <c r="O64" s="170">
        <v>1</v>
      </c>
    </row>
    <row r="65" spans="1:104" x14ac:dyDescent="0.2">
      <c r="A65" s="171">
        <v>37</v>
      </c>
      <c r="B65" s="172" t="s">
        <v>81</v>
      </c>
      <c r="C65" s="173" t="s">
        <v>82</v>
      </c>
      <c r="D65" s="174" t="s">
        <v>77</v>
      </c>
      <c r="E65" s="175">
        <v>8.84</v>
      </c>
      <c r="F65" s="211">
        <v>0</v>
      </c>
      <c r="G65" s="176">
        <f t="shared" ref="G65:G70" si="12">E65*F65</f>
        <v>0</v>
      </c>
      <c r="O65" s="170">
        <v>2</v>
      </c>
      <c r="AA65" s="147">
        <v>8</v>
      </c>
      <c r="AB65" s="147">
        <v>1</v>
      </c>
      <c r="AC65" s="147">
        <v>3</v>
      </c>
      <c r="AZ65" s="147">
        <v>1</v>
      </c>
      <c r="BA65" s="147">
        <f t="shared" ref="BA65:BA70" si="13">IF(AZ65=1,G65,0)</f>
        <v>0</v>
      </c>
      <c r="BB65" s="147">
        <f t="shared" ref="BB65:BB70" si="14">IF(AZ65=2,G65,0)</f>
        <v>0</v>
      </c>
      <c r="BC65" s="147">
        <f t="shared" ref="BC65:BC70" si="15">IF(AZ65=3,G65,0)</f>
        <v>0</v>
      </c>
      <c r="BD65" s="147">
        <f t="shared" ref="BD65:BD70" si="16">IF(AZ65=4,G65,0)</f>
        <v>0</v>
      </c>
      <c r="BE65" s="147">
        <f t="shared" ref="BE65:BE70" si="17">IF(AZ65=5,G65,0)</f>
        <v>0</v>
      </c>
      <c r="CA65" s="177">
        <v>8</v>
      </c>
      <c r="CB65" s="177">
        <v>1</v>
      </c>
      <c r="CZ65" s="147">
        <v>0</v>
      </c>
    </row>
    <row r="66" spans="1:104" x14ac:dyDescent="0.2">
      <c r="A66" s="171">
        <v>38</v>
      </c>
      <c r="B66" s="172" t="s">
        <v>83</v>
      </c>
      <c r="C66" s="173" t="s">
        <v>84</v>
      </c>
      <c r="D66" s="174" t="s">
        <v>77</v>
      </c>
      <c r="E66" s="175">
        <v>8.84</v>
      </c>
      <c r="F66" s="211">
        <v>0</v>
      </c>
      <c r="G66" s="176">
        <f t="shared" si="12"/>
        <v>0</v>
      </c>
      <c r="O66" s="170">
        <v>2</v>
      </c>
      <c r="AA66" s="147">
        <v>8</v>
      </c>
      <c r="AB66" s="147">
        <v>1</v>
      </c>
      <c r="AC66" s="147">
        <v>3</v>
      </c>
      <c r="AZ66" s="147">
        <v>1</v>
      </c>
      <c r="BA66" s="147">
        <f t="shared" si="13"/>
        <v>0</v>
      </c>
      <c r="BB66" s="147">
        <f t="shared" si="14"/>
        <v>0</v>
      </c>
      <c r="BC66" s="147">
        <f t="shared" si="15"/>
        <v>0</v>
      </c>
      <c r="BD66" s="147">
        <f t="shared" si="16"/>
        <v>0</v>
      </c>
      <c r="BE66" s="147">
        <f t="shared" si="17"/>
        <v>0</v>
      </c>
      <c r="CA66" s="177">
        <v>8</v>
      </c>
      <c r="CB66" s="177">
        <v>1</v>
      </c>
      <c r="CZ66" s="147">
        <v>0</v>
      </c>
    </row>
    <row r="67" spans="1:104" x14ac:dyDescent="0.2">
      <c r="A67" s="171">
        <v>39</v>
      </c>
      <c r="B67" s="172" t="s">
        <v>85</v>
      </c>
      <c r="C67" s="173" t="s">
        <v>86</v>
      </c>
      <c r="D67" s="174" t="s">
        <v>77</v>
      </c>
      <c r="E67" s="175">
        <v>167.96</v>
      </c>
      <c r="F67" s="211">
        <v>0</v>
      </c>
      <c r="G67" s="176">
        <f t="shared" si="12"/>
        <v>0</v>
      </c>
      <c r="O67" s="170">
        <v>2</v>
      </c>
      <c r="AA67" s="147">
        <v>8</v>
      </c>
      <c r="AB67" s="147">
        <v>1</v>
      </c>
      <c r="AC67" s="147">
        <v>3</v>
      </c>
      <c r="AZ67" s="147">
        <v>1</v>
      </c>
      <c r="BA67" s="147">
        <f t="shared" si="13"/>
        <v>0</v>
      </c>
      <c r="BB67" s="147">
        <f t="shared" si="14"/>
        <v>0</v>
      </c>
      <c r="BC67" s="147">
        <f t="shared" si="15"/>
        <v>0</v>
      </c>
      <c r="BD67" s="147">
        <f t="shared" si="16"/>
        <v>0</v>
      </c>
      <c r="BE67" s="147">
        <f t="shared" si="17"/>
        <v>0</v>
      </c>
      <c r="CA67" s="177">
        <v>8</v>
      </c>
      <c r="CB67" s="177">
        <v>1</v>
      </c>
      <c r="CZ67" s="147">
        <v>0</v>
      </c>
    </row>
    <row r="68" spans="1:104" x14ac:dyDescent="0.2">
      <c r="A68" s="171">
        <v>40</v>
      </c>
      <c r="B68" s="172" t="s">
        <v>87</v>
      </c>
      <c r="C68" s="173" t="s">
        <v>88</v>
      </c>
      <c r="D68" s="174" t="s">
        <v>77</v>
      </c>
      <c r="E68" s="175">
        <v>8.84</v>
      </c>
      <c r="F68" s="211">
        <v>0</v>
      </c>
      <c r="G68" s="176">
        <f t="shared" si="12"/>
        <v>0</v>
      </c>
      <c r="O68" s="170">
        <v>2</v>
      </c>
      <c r="AA68" s="147">
        <v>8</v>
      </c>
      <c r="AB68" s="147">
        <v>1</v>
      </c>
      <c r="AC68" s="147">
        <v>3</v>
      </c>
      <c r="AZ68" s="147">
        <v>1</v>
      </c>
      <c r="BA68" s="147">
        <f t="shared" si="13"/>
        <v>0</v>
      </c>
      <c r="BB68" s="147">
        <f t="shared" si="14"/>
        <v>0</v>
      </c>
      <c r="BC68" s="147">
        <f t="shared" si="15"/>
        <v>0</v>
      </c>
      <c r="BD68" s="147">
        <f t="shared" si="16"/>
        <v>0</v>
      </c>
      <c r="BE68" s="147">
        <f t="shared" si="17"/>
        <v>0</v>
      </c>
      <c r="CA68" s="177">
        <v>8</v>
      </c>
      <c r="CB68" s="177">
        <v>1</v>
      </c>
      <c r="CZ68" s="147">
        <v>0</v>
      </c>
    </row>
    <row r="69" spans="1:104" x14ac:dyDescent="0.2">
      <c r="A69" s="171">
        <v>41</v>
      </c>
      <c r="B69" s="172" t="s">
        <v>192</v>
      </c>
      <c r="C69" s="173" t="s">
        <v>193</v>
      </c>
      <c r="D69" s="174" t="s">
        <v>77</v>
      </c>
      <c r="E69" s="175">
        <v>35.36</v>
      </c>
      <c r="F69" s="211">
        <v>0</v>
      </c>
      <c r="G69" s="176">
        <f t="shared" si="12"/>
        <v>0</v>
      </c>
      <c r="O69" s="170">
        <v>2</v>
      </c>
      <c r="AA69" s="147">
        <v>8</v>
      </c>
      <c r="AB69" s="147">
        <v>1</v>
      </c>
      <c r="AC69" s="147">
        <v>3</v>
      </c>
      <c r="AZ69" s="147">
        <v>1</v>
      </c>
      <c r="BA69" s="147">
        <f t="shared" si="13"/>
        <v>0</v>
      </c>
      <c r="BB69" s="147">
        <f t="shared" si="14"/>
        <v>0</v>
      </c>
      <c r="BC69" s="147">
        <f t="shared" si="15"/>
        <v>0</v>
      </c>
      <c r="BD69" s="147">
        <f t="shared" si="16"/>
        <v>0</v>
      </c>
      <c r="BE69" s="147">
        <f t="shared" si="17"/>
        <v>0</v>
      </c>
      <c r="CA69" s="177">
        <v>8</v>
      </c>
      <c r="CB69" s="177">
        <v>1</v>
      </c>
      <c r="CZ69" s="147">
        <v>0</v>
      </c>
    </row>
    <row r="70" spans="1:104" x14ac:dyDescent="0.2">
      <c r="A70" s="171">
        <v>42</v>
      </c>
      <c r="B70" s="172" t="s">
        <v>194</v>
      </c>
      <c r="C70" s="173" t="s">
        <v>195</v>
      </c>
      <c r="D70" s="174" t="s">
        <v>77</v>
      </c>
      <c r="E70" s="175">
        <v>8.84</v>
      </c>
      <c r="F70" s="211">
        <v>0</v>
      </c>
      <c r="G70" s="176">
        <f t="shared" si="12"/>
        <v>0</v>
      </c>
      <c r="O70" s="170">
        <v>2</v>
      </c>
      <c r="AA70" s="147">
        <v>8</v>
      </c>
      <c r="AB70" s="147">
        <v>1</v>
      </c>
      <c r="AC70" s="147">
        <v>3</v>
      </c>
      <c r="AZ70" s="147">
        <v>1</v>
      </c>
      <c r="BA70" s="147">
        <f t="shared" si="13"/>
        <v>0</v>
      </c>
      <c r="BB70" s="147">
        <f t="shared" si="14"/>
        <v>0</v>
      </c>
      <c r="BC70" s="147">
        <f t="shared" si="15"/>
        <v>0</v>
      </c>
      <c r="BD70" s="147">
        <f t="shared" si="16"/>
        <v>0</v>
      </c>
      <c r="BE70" s="147">
        <f t="shared" si="17"/>
        <v>0</v>
      </c>
      <c r="CA70" s="177">
        <v>8</v>
      </c>
      <c r="CB70" s="177">
        <v>1</v>
      </c>
      <c r="CZ70" s="147">
        <v>0</v>
      </c>
    </row>
    <row r="71" spans="1:104" x14ac:dyDescent="0.2">
      <c r="A71" s="178"/>
      <c r="B71" s="179" t="s">
        <v>72</v>
      </c>
      <c r="C71" s="180" t="str">
        <f>CONCATENATE(B64," ",C64)</f>
        <v>D96 Přesuny suti a vybouraných hmot</v>
      </c>
      <c r="D71" s="181"/>
      <c r="E71" s="182"/>
      <c r="F71" s="183"/>
      <c r="G71" s="184">
        <f>SUM(G64:G70)</f>
        <v>0</v>
      </c>
      <c r="O71" s="170">
        <v>4</v>
      </c>
      <c r="BA71" s="185">
        <f>SUM(BA64:BA70)</f>
        <v>0</v>
      </c>
      <c r="BB71" s="185">
        <f>SUM(BB64:BB70)</f>
        <v>0</v>
      </c>
      <c r="BC71" s="185">
        <f>SUM(BC64:BC70)</f>
        <v>0</v>
      </c>
      <c r="BD71" s="185">
        <f>SUM(BD64:BD70)</f>
        <v>0</v>
      </c>
      <c r="BE71" s="185">
        <f>SUM(BE64:BE70)</f>
        <v>0</v>
      </c>
    </row>
    <row r="72" spans="1:104" x14ac:dyDescent="0.2">
      <c r="E72" s="147"/>
    </row>
    <row r="73" spans="1:104" x14ac:dyDescent="0.2">
      <c r="E73" s="147"/>
    </row>
    <row r="74" spans="1:104" x14ac:dyDescent="0.2">
      <c r="E74" s="147"/>
    </row>
    <row r="75" spans="1:104" x14ac:dyDescent="0.2">
      <c r="E75" s="147"/>
    </row>
    <row r="76" spans="1:104" x14ac:dyDescent="0.2">
      <c r="E76" s="147"/>
    </row>
    <row r="77" spans="1:104" x14ac:dyDescent="0.2">
      <c r="E77" s="147"/>
    </row>
    <row r="78" spans="1:104" x14ac:dyDescent="0.2">
      <c r="E78" s="147"/>
    </row>
    <row r="79" spans="1:104" x14ac:dyDescent="0.2">
      <c r="E79" s="147"/>
    </row>
    <row r="80" spans="1:104" x14ac:dyDescent="0.2">
      <c r="E80" s="147"/>
    </row>
    <row r="81" spans="1:7" x14ac:dyDescent="0.2">
      <c r="E81" s="147"/>
    </row>
    <row r="82" spans="1:7" x14ac:dyDescent="0.2">
      <c r="E82" s="147"/>
    </row>
    <row r="83" spans="1:7" x14ac:dyDescent="0.2">
      <c r="E83" s="147"/>
    </row>
    <row r="84" spans="1:7" x14ac:dyDescent="0.2">
      <c r="E84" s="147"/>
    </row>
    <row r="85" spans="1:7" x14ac:dyDescent="0.2">
      <c r="E85" s="147"/>
    </row>
    <row r="86" spans="1:7" x14ac:dyDescent="0.2">
      <c r="E86" s="147"/>
    </row>
    <row r="87" spans="1:7" x14ac:dyDescent="0.2">
      <c r="E87" s="147"/>
    </row>
    <row r="88" spans="1:7" x14ac:dyDescent="0.2">
      <c r="E88" s="147"/>
    </row>
    <row r="89" spans="1:7" x14ac:dyDescent="0.2">
      <c r="E89" s="147"/>
    </row>
    <row r="90" spans="1:7" x14ac:dyDescent="0.2">
      <c r="E90" s="147"/>
    </row>
    <row r="91" spans="1:7" x14ac:dyDescent="0.2">
      <c r="E91" s="147"/>
    </row>
    <row r="92" spans="1:7" x14ac:dyDescent="0.2">
      <c r="E92" s="147"/>
    </row>
    <row r="93" spans="1:7" x14ac:dyDescent="0.2">
      <c r="E93" s="147"/>
    </row>
    <row r="94" spans="1:7" x14ac:dyDescent="0.2">
      <c r="E94" s="147"/>
    </row>
    <row r="95" spans="1:7" x14ac:dyDescent="0.2">
      <c r="A95" s="186"/>
      <c r="B95" s="186"/>
      <c r="C95" s="186"/>
      <c r="D95" s="186"/>
      <c r="E95" s="186"/>
      <c r="F95" s="186"/>
      <c r="G95" s="186"/>
    </row>
    <row r="96" spans="1:7" x14ac:dyDescent="0.2">
      <c r="A96" s="186"/>
      <c r="B96" s="186"/>
      <c r="C96" s="186"/>
      <c r="D96" s="186"/>
      <c r="E96" s="186"/>
      <c r="F96" s="186"/>
      <c r="G96" s="186"/>
    </row>
    <row r="97" spans="1:7" x14ac:dyDescent="0.2">
      <c r="A97" s="186"/>
      <c r="B97" s="186"/>
      <c r="C97" s="186"/>
      <c r="D97" s="186"/>
      <c r="E97" s="186"/>
      <c r="F97" s="186"/>
      <c r="G97" s="186"/>
    </row>
    <row r="98" spans="1:7" x14ac:dyDescent="0.2">
      <c r="A98" s="186"/>
      <c r="B98" s="186"/>
      <c r="C98" s="186"/>
      <c r="D98" s="186"/>
      <c r="E98" s="186"/>
      <c r="F98" s="186"/>
      <c r="G98" s="186"/>
    </row>
    <row r="99" spans="1:7" x14ac:dyDescent="0.2">
      <c r="E99" s="147"/>
    </row>
    <row r="100" spans="1:7" x14ac:dyDescent="0.2">
      <c r="E100" s="147"/>
    </row>
    <row r="101" spans="1:7" x14ac:dyDescent="0.2">
      <c r="E101" s="147"/>
    </row>
    <row r="102" spans="1:7" x14ac:dyDescent="0.2">
      <c r="E102" s="147"/>
    </row>
    <row r="103" spans="1:7" x14ac:dyDescent="0.2">
      <c r="E103" s="147"/>
    </row>
    <row r="104" spans="1:7" x14ac:dyDescent="0.2">
      <c r="E104" s="147"/>
    </row>
    <row r="105" spans="1:7" x14ac:dyDescent="0.2">
      <c r="E105" s="147"/>
    </row>
    <row r="106" spans="1:7" x14ac:dyDescent="0.2">
      <c r="E106" s="147"/>
    </row>
    <row r="107" spans="1:7" x14ac:dyDescent="0.2">
      <c r="E107" s="147"/>
    </row>
    <row r="108" spans="1:7" x14ac:dyDescent="0.2">
      <c r="E108" s="147"/>
    </row>
    <row r="109" spans="1:7" x14ac:dyDescent="0.2">
      <c r="E109" s="147"/>
    </row>
    <row r="110" spans="1:7" x14ac:dyDescent="0.2">
      <c r="E110" s="147"/>
    </row>
    <row r="111" spans="1:7" x14ac:dyDescent="0.2">
      <c r="E111" s="147"/>
    </row>
    <row r="112" spans="1:7" x14ac:dyDescent="0.2">
      <c r="E112" s="147"/>
    </row>
    <row r="113" spans="5:5" x14ac:dyDescent="0.2">
      <c r="E113" s="147"/>
    </row>
    <row r="114" spans="5:5" x14ac:dyDescent="0.2">
      <c r="E114" s="147"/>
    </row>
    <row r="115" spans="5:5" x14ac:dyDescent="0.2">
      <c r="E115" s="147"/>
    </row>
    <row r="116" spans="5:5" x14ac:dyDescent="0.2">
      <c r="E116" s="147"/>
    </row>
    <row r="117" spans="5:5" x14ac:dyDescent="0.2">
      <c r="E117" s="147"/>
    </row>
    <row r="118" spans="5:5" x14ac:dyDescent="0.2">
      <c r="E118" s="147"/>
    </row>
    <row r="119" spans="5:5" x14ac:dyDescent="0.2">
      <c r="E119" s="147"/>
    </row>
    <row r="120" spans="5:5" x14ac:dyDescent="0.2">
      <c r="E120" s="147"/>
    </row>
    <row r="121" spans="5:5" x14ac:dyDescent="0.2">
      <c r="E121" s="147"/>
    </row>
    <row r="122" spans="5:5" x14ac:dyDescent="0.2">
      <c r="E122" s="147"/>
    </row>
    <row r="123" spans="5:5" x14ac:dyDescent="0.2">
      <c r="E123" s="147"/>
    </row>
    <row r="124" spans="5:5" x14ac:dyDescent="0.2">
      <c r="E124" s="147"/>
    </row>
    <row r="125" spans="5:5" x14ac:dyDescent="0.2">
      <c r="E125" s="147"/>
    </row>
    <row r="126" spans="5:5" x14ac:dyDescent="0.2">
      <c r="E126" s="147"/>
    </row>
    <row r="127" spans="5:5" x14ac:dyDescent="0.2">
      <c r="E127" s="147"/>
    </row>
    <row r="128" spans="5:5" x14ac:dyDescent="0.2">
      <c r="E128" s="147"/>
    </row>
    <row r="129" spans="1:7" x14ac:dyDescent="0.2">
      <c r="E129" s="147"/>
    </row>
    <row r="130" spans="1:7" x14ac:dyDescent="0.2">
      <c r="A130" s="187"/>
      <c r="B130" s="187"/>
    </row>
    <row r="131" spans="1:7" x14ac:dyDescent="0.2">
      <c r="A131" s="186"/>
      <c r="B131" s="186"/>
      <c r="C131" s="189"/>
      <c r="D131" s="189"/>
      <c r="E131" s="190"/>
      <c r="F131" s="189"/>
      <c r="G131" s="191"/>
    </row>
    <row r="132" spans="1:7" x14ac:dyDescent="0.2">
      <c r="A132" s="192"/>
      <c r="B132" s="192"/>
      <c r="C132" s="186"/>
      <c r="D132" s="186"/>
      <c r="E132" s="193"/>
      <c r="F132" s="186"/>
      <c r="G132" s="186"/>
    </row>
    <row r="133" spans="1:7" x14ac:dyDescent="0.2">
      <c r="A133" s="186"/>
      <c r="B133" s="186"/>
      <c r="C133" s="186"/>
      <c r="D133" s="186"/>
      <c r="E133" s="193"/>
      <c r="F133" s="186"/>
      <c r="G133" s="186"/>
    </row>
    <row r="134" spans="1:7" x14ac:dyDescent="0.2">
      <c r="A134" s="186"/>
      <c r="B134" s="186"/>
      <c r="C134" s="186"/>
      <c r="D134" s="186"/>
      <c r="E134" s="193"/>
      <c r="F134" s="186"/>
      <c r="G134" s="186"/>
    </row>
    <row r="135" spans="1:7" x14ac:dyDescent="0.2">
      <c r="A135" s="186"/>
      <c r="B135" s="186"/>
      <c r="C135" s="186"/>
      <c r="D135" s="186"/>
      <c r="E135" s="193"/>
      <c r="F135" s="186"/>
      <c r="G135" s="186"/>
    </row>
    <row r="136" spans="1:7" x14ac:dyDescent="0.2">
      <c r="A136" s="186"/>
      <c r="B136" s="186"/>
      <c r="C136" s="186"/>
      <c r="D136" s="186"/>
      <c r="E136" s="193"/>
      <c r="F136" s="186"/>
      <c r="G136" s="186"/>
    </row>
    <row r="137" spans="1:7" x14ac:dyDescent="0.2">
      <c r="A137" s="186"/>
      <c r="B137" s="186"/>
      <c r="C137" s="186"/>
      <c r="D137" s="186"/>
      <c r="E137" s="193"/>
      <c r="F137" s="186"/>
      <c r="G137" s="186"/>
    </row>
    <row r="138" spans="1:7" x14ac:dyDescent="0.2">
      <c r="A138" s="186"/>
      <c r="B138" s="186"/>
      <c r="C138" s="186"/>
      <c r="D138" s="186"/>
      <c r="E138" s="193"/>
      <c r="F138" s="186"/>
      <c r="G138" s="186"/>
    </row>
    <row r="139" spans="1:7" x14ac:dyDescent="0.2">
      <c r="A139" s="186"/>
      <c r="B139" s="186"/>
      <c r="C139" s="186"/>
      <c r="D139" s="186"/>
      <c r="E139" s="193"/>
      <c r="F139" s="186"/>
      <c r="G139" s="186"/>
    </row>
    <row r="140" spans="1:7" x14ac:dyDescent="0.2">
      <c r="A140" s="186"/>
      <c r="B140" s="186"/>
      <c r="C140" s="186"/>
      <c r="D140" s="186"/>
      <c r="E140" s="193"/>
      <c r="F140" s="186"/>
      <c r="G140" s="186"/>
    </row>
    <row r="141" spans="1:7" x14ac:dyDescent="0.2">
      <c r="A141" s="186"/>
      <c r="B141" s="186"/>
      <c r="C141" s="186"/>
      <c r="D141" s="186"/>
      <c r="E141" s="193"/>
      <c r="F141" s="186"/>
      <c r="G141" s="186"/>
    </row>
    <row r="142" spans="1:7" x14ac:dyDescent="0.2">
      <c r="A142" s="186"/>
      <c r="B142" s="186"/>
      <c r="C142" s="186"/>
      <c r="D142" s="186"/>
      <c r="E142" s="193"/>
      <c r="F142" s="186"/>
      <c r="G142" s="186"/>
    </row>
    <row r="143" spans="1:7" x14ac:dyDescent="0.2">
      <c r="A143" s="186"/>
      <c r="B143" s="186"/>
      <c r="C143" s="186"/>
      <c r="D143" s="186"/>
      <c r="E143" s="193"/>
      <c r="F143" s="186"/>
      <c r="G143" s="186"/>
    </row>
    <row r="144" spans="1:7" x14ac:dyDescent="0.2">
      <c r="A144" s="186"/>
      <c r="B144" s="186"/>
      <c r="C144" s="186"/>
      <c r="D144" s="186"/>
      <c r="E144" s="193"/>
      <c r="F144" s="186"/>
      <c r="G144" s="186"/>
    </row>
  </sheetData>
  <sheetProtection sheet="1" objects="1" scenarios="1"/>
  <protectedRanges>
    <protectedRange sqref="F8 F9 F11 F12 F14 F15 F17 F18 F19 F20 F21 F23 F25 F27 F28 F32:F38 F41 F44:F50 F53 F56 F59:F62 F65:F70" name="Oblast1"/>
  </protectedRanges>
  <mergeCells count="11">
    <mergeCell ref="C16:D16"/>
    <mergeCell ref="C22:D22"/>
    <mergeCell ref="C24:D24"/>
    <mergeCell ref="C26:D26"/>
    <mergeCell ref="C29:D29"/>
    <mergeCell ref="C13:D13"/>
    <mergeCell ref="A1:G1"/>
    <mergeCell ref="A3:B3"/>
    <mergeCell ref="A4:B4"/>
    <mergeCell ref="E4:G4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workbookViewId="0">
      <selection activeCell="C26" sqref="C26"/>
    </sheetView>
  </sheetViews>
  <sheetFormatPr defaultRowHeight="12.75" x14ac:dyDescent="0.2"/>
  <cols>
    <col min="1" max="1" width="2" style="21" customWidth="1"/>
    <col min="2" max="2" width="15" style="21" customWidth="1"/>
    <col min="3" max="3" width="15.85546875" style="21" customWidth="1"/>
    <col min="4" max="4" width="14.5703125" style="21" customWidth="1"/>
    <col min="5" max="5" width="13.5703125" style="21" customWidth="1"/>
    <col min="6" max="6" width="16.5703125" style="21" customWidth="1"/>
    <col min="7" max="7" width="15.28515625" style="21" customWidth="1"/>
    <col min="8" max="16384" width="9.140625" style="21"/>
  </cols>
  <sheetData>
    <row r="1" spans="1:57" ht="24.75" customHeight="1" thickBot="1" x14ac:dyDescent="0.25">
      <c r="A1" s="19" t="s">
        <v>4</v>
      </c>
      <c r="B1" s="20"/>
      <c r="C1" s="20"/>
      <c r="D1" s="20"/>
      <c r="E1" s="20"/>
      <c r="F1" s="20"/>
      <c r="G1" s="20"/>
    </row>
    <row r="2" spans="1:57" ht="12.75" customHeight="1" x14ac:dyDescent="0.2">
      <c r="A2" s="22" t="s">
        <v>5</v>
      </c>
      <c r="B2" s="23"/>
      <c r="C2" s="24" t="str">
        <f>'2Rekapitulace'!H1</f>
        <v>IO03.2</v>
      </c>
      <c r="D2" s="24" t="str">
        <f>'2Rekapitulace'!G2</f>
        <v>PŘÍVOD PLYNU DO BUDOVY</v>
      </c>
      <c r="E2" s="25"/>
      <c r="F2" s="26" t="s">
        <v>6</v>
      </c>
      <c r="G2" s="27"/>
    </row>
    <row r="3" spans="1:57" ht="3" hidden="1" customHeight="1" x14ac:dyDescent="0.2">
      <c r="A3" s="28"/>
      <c r="B3" s="29"/>
      <c r="C3" s="30"/>
      <c r="D3" s="30"/>
      <c r="E3" s="31"/>
      <c r="F3" s="32"/>
      <c r="G3" s="33"/>
    </row>
    <row r="4" spans="1:57" ht="12" customHeight="1" x14ac:dyDescent="0.2">
      <c r="A4" s="34" t="s">
        <v>7</v>
      </c>
      <c r="B4" s="29"/>
      <c r="C4" s="30" t="s">
        <v>8</v>
      </c>
      <c r="D4" s="30"/>
      <c r="E4" s="31"/>
      <c r="F4" s="32" t="s">
        <v>9</v>
      </c>
      <c r="G4" s="35"/>
    </row>
    <row r="5" spans="1:57" ht="12.95" customHeight="1" x14ac:dyDescent="0.2">
      <c r="A5" s="36" t="s">
        <v>95</v>
      </c>
      <c r="B5" s="37"/>
      <c r="C5" s="38" t="s">
        <v>96</v>
      </c>
      <c r="D5" s="39"/>
      <c r="E5" s="37"/>
      <c r="F5" s="32" t="s">
        <v>10</v>
      </c>
      <c r="G5" s="33"/>
    </row>
    <row r="6" spans="1:57" ht="12.95" customHeight="1" x14ac:dyDescent="0.2">
      <c r="A6" s="34" t="s">
        <v>11</v>
      </c>
      <c r="B6" s="29"/>
      <c r="C6" s="30" t="s">
        <v>12</v>
      </c>
      <c r="D6" s="30"/>
      <c r="E6" s="31"/>
      <c r="F6" s="40" t="s">
        <v>13</v>
      </c>
      <c r="G6" s="41">
        <v>0</v>
      </c>
      <c r="O6" s="42"/>
    </row>
    <row r="7" spans="1:57" ht="12.95" customHeight="1" x14ac:dyDescent="0.2">
      <c r="A7" s="43" t="s">
        <v>97</v>
      </c>
      <c r="B7" s="44"/>
      <c r="C7" s="45" t="s">
        <v>98</v>
      </c>
      <c r="D7" s="46"/>
      <c r="E7" s="46"/>
      <c r="F7" s="47" t="s">
        <v>14</v>
      </c>
      <c r="G7" s="41">
        <v>1</v>
      </c>
    </row>
    <row r="8" spans="1:57" x14ac:dyDescent="0.2">
      <c r="A8" s="48" t="s">
        <v>15</v>
      </c>
      <c r="B8" s="32"/>
      <c r="C8" s="215"/>
      <c r="D8" s="215"/>
      <c r="E8" s="216"/>
      <c r="F8" s="49" t="s">
        <v>16</v>
      </c>
      <c r="G8" s="50"/>
      <c r="H8" s="51"/>
      <c r="I8" s="52"/>
    </row>
    <row r="9" spans="1:57" x14ac:dyDescent="0.2">
      <c r="A9" s="48" t="s">
        <v>17</v>
      </c>
      <c r="B9" s="32"/>
      <c r="C9" s="215" t="s">
        <v>207</v>
      </c>
      <c r="D9" s="215"/>
      <c r="E9" s="216"/>
      <c r="F9" s="32"/>
      <c r="G9" s="53"/>
      <c r="H9" s="54"/>
    </row>
    <row r="10" spans="1:57" x14ac:dyDescent="0.2">
      <c r="A10" s="48" t="s">
        <v>18</v>
      </c>
      <c r="B10" s="32"/>
      <c r="C10" s="215"/>
      <c r="D10" s="215"/>
      <c r="E10" s="215"/>
      <c r="F10" s="55"/>
      <c r="G10" s="56"/>
      <c r="H10" s="57"/>
    </row>
    <row r="11" spans="1:57" ht="13.5" customHeight="1" x14ac:dyDescent="0.2">
      <c r="A11" s="48" t="s">
        <v>19</v>
      </c>
      <c r="B11" s="32"/>
      <c r="C11" s="217"/>
      <c r="D11" s="217"/>
      <c r="E11" s="217"/>
      <c r="F11" s="58" t="s">
        <v>20</v>
      </c>
      <c r="G11" s="59">
        <v>20194011</v>
      </c>
      <c r="H11" s="54"/>
      <c r="BA11" s="60"/>
      <c r="BB11" s="60"/>
      <c r="BC11" s="60"/>
      <c r="BD11" s="60"/>
      <c r="BE11" s="60"/>
    </row>
    <row r="12" spans="1:57" ht="12.75" customHeight="1" x14ac:dyDescent="0.2">
      <c r="A12" s="61" t="s">
        <v>221</v>
      </c>
      <c r="B12" s="29"/>
      <c r="C12" s="239"/>
      <c r="D12" s="239"/>
      <c r="E12" s="239"/>
      <c r="F12" s="62" t="s">
        <v>21</v>
      </c>
      <c r="G12" s="63"/>
      <c r="H12" s="54"/>
    </row>
    <row r="13" spans="1:57" ht="28.5" customHeight="1" thickBot="1" x14ac:dyDescent="0.25">
      <c r="A13" s="64" t="s">
        <v>22</v>
      </c>
      <c r="B13" s="65"/>
      <c r="C13" s="65"/>
      <c r="D13" s="65"/>
      <c r="E13" s="66"/>
      <c r="F13" s="66"/>
      <c r="G13" s="67"/>
      <c r="H13" s="54"/>
    </row>
    <row r="14" spans="1:57" ht="17.25" customHeight="1" thickBot="1" x14ac:dyDescent="0.25">
      <c r="A14" s="68" t="s">
        <v>23</v>
      </c>
      <c r="B14" s="69"/>
      <c r="C14" s="70"/>
      <c r="D14" s="71" t="s">
        <v>24</v>
      </c>
      <c r="E14" s="72"/>
      <c r="F14" s="72"/>
      <c r="G14" s="70"/>
    </row>
    <row r="15" spans="1:57" ht="15.95" customHeight="1" x14ac:dyDescent="0.2">
      <c r="A15" s="73"/>
      <c r="B15" s="74" t="s">
        <v>25</v>
      </c>
      <c r="C15" s="75">
        <f>'2Rekapitulace'!E15</f>
        <v>0</v>
      </c>
      <c r="D15" s="76"/>
      <c r="E15" s="77"/>
      <c r="F15" s="78"/>
      <c r="G15" s="75"/>
    </row>
    <row r="16" spans="1:57" ht="15.95" customHeight="1" x14ac:dyDescent="0.2">
      <c r="A16" s="73" t="s">
        <v>26</v>
      </c>
      <c r="B16" s="74" t="s">
        <v>27</v>
      </c>
      <c r="C16" s="75">
        <f>'2Rekapitulace'!F15</f>
        <v>0</v>
      </c>
      <c r="D16" s="28"/>
      <c r="E16" s="79"/>
      <c r="F16" s="80"/>
      <c r="G16" s="75"/>
    </row>
    <row r="17" spans="1:7" ht="15.95" customHeight="1" x14ac:dyDescent="0.2">
      <c r="A17" s="73" t="s">
        <v>28</v>
      </c>
      <c r="B17" s="74" t="s">
        <v>29</v>
      </c>
      <c r="C17" s="75">
        <f>'2Rekapitulace'!G15</f>
        <v>0</v>
      </c>
      <c r="D17" s="28"/>
      <c r="E17" s="79"/>
      <c r="F17" s="80"/>
      <c r="G17" s="75"/>
    </row>
    <row r="18" spans="1:7" ht="15.95" customHeight="1" x14ac:dyDescent="0.2">
      <c r="A18" s="81" t="s">
        <v>30</v>
      </c>
      <c r="B18" s="82" t="s">
        <v>31</v>
      </c>
      <c r="C18" s="75">
        <f>'2Rekapitulace'!H15</f>
        <v>0</v>
      </c>
      <c r="D18" s="28"/>
      <c r="E18" s="79"/>
      <c r="F18" s="80"/>
      <c r="G18" s="75"/>
    </row>
    <row r="19" spans="1:7" ht="15.95" customHeight="1" x14ac:dyDescent="0.2">
      <c r="A19" s="83" t="s">
        <v>32</v>
      </c>
      <c r="B19" s="74"/>
      <c r="C19" s="75">
        <f>SUM(C15:C18)</f>
        <v>0</v>
      </c>
      <c r="D19" s="28"/>
      <c r="E19" s="79"/>
      <c r="F19" s="80"/>
      <c r="G19" s="75"/>
    </row>
    <row r="20" spans="1:7" ht="15.95" customHeight="1" x14ac:dyDescent="0.2">
      <c r="A20" s="83"/>
      <c r="B20" s="74"/>
      <c r="C20" s="75"/>
      <c r="D20" s="28"/>
      <c r="E20" s="79"/>
      <c r="F20" s="80"/>
      <c r="G20" s="75"/>
    </row>
    <row r="21" spans="1:7" ht="15.95" customHeight="1" x14ac:dyDescent="0.2">
      <c r="A21" s="83" t="s">
        <v>33</v>
      </c>
      <c r="B21" s="74"/>
      <c r="C21" s="75">
        <f>'2Rekapitulace'!I15</f>
        <v>0</v>
      </c>
      <c r="D21" s="28"/>
      <c r="E21" s="79"/>
      <c r="F21" s="80"/>
      <c r="G21" s="75"/>
    </row>
    <row r="22" spans="1:7" ht="15.95" customHeight="1" x14ac:dyDescent="0.2">
      <c r="A22" s="84" t="s">
        <v>34</v>
      </c>
      <c r="B22" s="85"/>
      <c r="C22" s="75">
        <f>C19+C21</f>
        <v>0</v>
      </c>
      <c r="D22" s="28"/>
      <c r="E22" s="79"/>
      <c r="F22" s="80"/>
      <c r="G22" s="75"/>
    </row>
    <row r="23" spans="1:7" ht="15.95" customHeight="1" thickBot="1" x14ac:dyDescent="0.25">
      <c r="A23" s="218" t="s">
        <v>35</v>
      </c>
      <c r="B23" s="219"/>
      <c r="C23" s="86">
        <f>C22+G23</f>
        <v>0</v>
      </c>
      <c r="D23" s="87"/>
      <c r="E23" s="88"/>
      <c r="F23" s="89"/>
      <c r="G23" s="75"/>
    </row>
    <row r="24" spans="1:7" x14ac:dyDescent="0.2">
      <c r="A24" s="90" t="s">
        <v>36</v>
      </c>
      <c r="B24" s="91"/>
      <c r="C24" s="92"/>
      <c r="D24" s="91" t="s">
        <v>37</v>
      </c>
      <c r="E24" s="91"/>
      <c r="F24" s="93" t="s">
        <v>38</v>
      </c>
      <c r="G24" s="94"/>
    </row>
    <row r="25" spans="1:7" x14ac:dyDescent="0.2">
      <c r="A25" s="84" t="s">
        <v>39</v>
      </c>
      <c r="B25" s="85"/>
      <c r="C25" s="95"/>
      <c r="D25" s="85" t="s">
        <v>39</v>
      </c>
      <c r="E25" s="96"/>
      <c r="F25" s="97" t="s">
        <v>39</v>
      </c>
      <c r="G25" s="98"/>
    </row>
    <row r="26" spans="1:7" ht="37.5" customHeight="1" x14ac:dyDescent="0.2">
      <c r="A26" s="84" t="s">
        <v>40</v>
      </c>
      <c r="B26" s="99"/>
      <c r="C26" s="210"/>
      <c r="D26" s="85" t="s">
        <v>40</v>
      </c>
      <c r="E26" s="96"/>
      <c r="F26" s="97" t="s">
        <v>40</v>
      </c>
      <c r="G26" s="98"/>
    </row>
    <row r="27" spans="1:7" x14ac:dyDescent="0.2">
      <c r="A27" s="84"/>
      <c r="B27" s="100"/>
      <c r="C27" s="95"/>
      <c r="D27" s="85"/>
      <c r="E27" s="96"/>
      <c r="F27" s="97"/>
      <c r="G27" s="98"/>
    </row>
    <row r="28" spans="1:7" x14ac:dyDescent="0.2">
      <c r="A28" s="84" t="s">
        <v>41</v>
      </c>
      <c r="B28" s="85"/>
      <c r="C28" s="95"/>
      <c r="D28" s="97" t="s">
        <v>42</v>
      </c>
      <c r="E28" s="95"/>
      <c r="F28" s="101" t="s">
        <v>42</v>
      </c>
      <c r="G28" s="98"/>
    </row>
    <row r="29" spans="1:7" ht="69" customHeight="1" x14ac:dyDescent="0.2">
      <c r="A29" s="84"/>
      <c r="B29" s="85"/>
      <c r="C29" s="102"/>
      <c r="D29" s="103"/>
      <c r="E29" s="102"/>
      <c r="F29" s="85"/>
      <c r="G29" s="98"/>
    </row>
    <row r="30" spans="1:7" x14ac:dyDescent="0.2">
      <c r="A30" s="104" t="s">
        <v>43</v>
      </c>
      <c r="B30" s="105"/>
      <c r="C30" s="106">
        <v>21</v>
      </c>
      <c r="D30" s="105" t="s">
        <v>44</v>
      </c>
      <c r="E30" s="107"/>
      <c r="F30" s="220">
        <f>C23-F32</f>
        <v>0</v>
      </c>
      <c r="G30" s="221"/>
    </row>
    <row r="31" spans="1:7" x14ac:dyDescent="0.2">
      <c r="A31" s="104" t="s">
        <v>45</v>
      </c>
      <c r="B31" s="105"/>
      <c r="C31" s="106">
        <v>21</v>
      </c>
      <c r="D31" s="105" t="s">
        <v>46</v>
      </c>
      <c r="E31" s="107"/>
      <c r="F31" s="220">
        <f>ROUND(PRODUCT(F30,C31/100),0)</f>
        <v>0</v>
      </c>
      <c r="G31" s="221"/>
    </row>
    <row r="32" spans="1:7" x14ac:dyDescent="0.2">
      <c r="A32" s="104" t="s">
        <v>43</v>
      </c>
      <c r="B32" s="105"/>
      <c r="C32" s="106">
        <v>0</v>
      </c>
      <c r="D32" s="105" t="s">
        <v>46</v>
      </c>
      <c r="E32" s="107"/>
      <c r="F32" s="220">
        <v>0</v>
      </c>
      <c r="G32" s="221"/>
    </row>
    <row r="33" spans="1:8" x14ac:dyDescent="0.2">
      <c r="A33" s="104" t="s">
        <v>45</v>
      </c>
      <c r="B33" s="108"/>
      <c r="C33" s="109">
        <v>0</v>
      </c>
      <c r="D33" s="105" t="s">
        <v>46</v>
      </c>
      <c r="E33" s="80"/>
      <c r="F33" s="220">
        <f>ROUND(PRODUCT(F32,C33/100),0)</f>
        <v>0</v>
      </c>
      <c r="G33" s="221"/>
    </row>
    <row r="34" spans="1:8" s="113" customFormat="1" ht="19.5" customHeight="1" thickBot="1" x14ac:dyDescent="0.3">
      <c r="A34" s="110" t="s">
        <v>47</v>
      </c>
      <c r="B34" s="111"/>
      <c r="C34" s="111"/>
      <c r="D34" s="111"/>
      <c r="E34" s="112"/>
      <c r="F34" s="222">
        <f>ROUND(SUM(F30:F33),0)</f>
        <v>0</v>
      </c>
      <c r="G34" s="223"/>
    </row>
    <row r="36" spans="1:8" x14ac:dyDescent="0.2">
      <c r="A36" s="114" t="s">
        <v>48</v>
      </c>
      <c r="B36" s="114"/>
      <c r="C36" s="114"/>
      <c r="D36" s="114"/>
      <c r="E36" s="114"/>
      <c r="F36" s="114"/>
      <c r="G36" s="114"/>
      <c r="H36" s="21" t="s">
        <v>49</v>
      </c>
    </row>
    <row r="37" spans="1:8" ht="14.25" customHeight="1" x14ac:dyDescent="0.2">
      <c r="A37" s="114"/>
      <c r="B37" s="214" t="s">
        <v>99</v>
      </c>
      <c r="C37" s="214"/>
      <c r="D37" s="214"/>
      <c r="E37" s="214"/>
      <c r="F37" s="214"/>
      <c r="G37" s="214"/>
      <c r="H37" s="21" t="s">
        <v>49</v>
      </c>
    </row>
    <row r="38" spans="1:8" ht="12.75" customHeight="1" x14ac:dyDescent="0.2">
      <c r="A38" s="115"/>
      <c r="B38" s="214"/>
      <c r="C38" s="214"/>
      <c r="D38" s="214"/>
      <c r="E38" s="214"/>
      <c r="F38" s="214"/>
      <c r="G38" s="214"/>
      <c r="H38" s="21" t="s">
        <v>49</v>
      </c>
    </row>
    <row r="39" spans="1:8" x14ac:dyDescent="0.2">
      <c r="A39" s="115"/>
      <c r="B39" s="214"/>
      <c r="C39" s="214"/>
      <c r="D39" s="214"/>
      <c r="E39" s="214"/>
      <c r="F39" s="214"/>
      <c r="G39" s="214"/>
      <c r="H39" s="21" t="s">
        <v>49</v>
      </c>
    </row>
    <row r="40" spans="1:8" x14ac:dyDescent="0.2">
      <c r="A40" s="115"/>
      <c r="B40" s="214"/>
      <c r="C40" s="214"/>
      <c r="D40" s="214"/>
      <c r="E40" s="214"/>
      <c r="F40" s="214"/>
      <c r="G40" s="214"/>
      <c r="H40" s="21" t="s">
        <v>49</v>
      </c>
    </row>
    <row r="41" spans="1:8" x14ac:dyDescent="0.2">
      <c r="A41" s="115"/>
      <c r="B41" s="214"/>
      <c r="C41" s="214"/>
      <c r="D41" s="214"/>
      <c r="E41" s="214"/>
      <c r="F41" s="214"/>
      <c r="G41" s="214"/>
      <c r="H41" s="21" t="s">
        <v>49</v>
      </c>
    </row>
    <row r="42" spans="1:8" x14ac:dyDescent="0.2">
      <c r="A42" s="115"/>
      <c r="B42" s="214"/>
      <c r="C42" s="214"/>
      <c r="D42" s="214"/>
      <c r="E42" s="214"/>
      <c r="F42" s="214"/>
      <c r="G42" s="214"/>
      <c r="H42" s="21" t="s">
        <v>49</v>
      </c>
    </row>
    <row r="43" spans="1:8" x14ac:dyDescent="0.2">
      <c r="A43" s="115"/>
      <c r="B43" s="214"/>
      <c r="C43" s="214"/>
      <c r="D43" s="214"/>
      <c r="E43" s="214"/>
      <c r="F43" s="214"/>
      <c r="G43" s="214"/>
      <c r="H43" s="21" t="s">
        <v>49</v>
      </c>
    </row>
    <row r="44" spans="1:8" x14ac:dyDescent="0.2">
      <c r="A44" s="115"/>
      <c r="B44" s="214"/>
      <c r="C44" s="214"/>
      <c r="D44" s="214"/>
      <c r="E44" s="214"/>
      <c r="F44" s="214"/>
      <c r="G44" s="214"/>
      <c r="H44" s="21" t="s">
        <v>49</v>
      </c>
    </row>
    <row r="45" spans="1:8" ht="0.75" customHeight="1" x14ac:dyDescent="0.2">
      <c r="A45" s="115"/>
      <c r="B45" s="214"/>
      <c r="C45" s="214"/>
      <c r="D45" s="214"/>
      <c r="E45" s="214"/>
      <c r="F45" s="214"/>
      <c r="G45" s="214"/>
      <c r="H45" s="21" t="s">
        <v>49</v>
      </c>
    </row>
    <row r="46" spans="1:8" x14ac:dyDescent="0.2">
      <c r="B46" s="224"/>
      <c r="C46" s="224"/>
      <c r="D46" s="224"/>
      <c r="E46" s="224"/>
      <c r="F46" s="224"/>
      <c r="G46" s="224"/>
    </row>
    <row r="47" spans="1:8" x14ac:dyDescent="0.2">
      <c r="B47" s="224"/>
      <c r="C47" s="224"/>
      <c r="D47" s="224"/>
      <c r="E47" s="224"/>
      <c r="F47" s="224"/>
      <c r="G47" s="224"/>
    </row>
    <row r="48" spans="1:8" x14ac:dyDescent="0.2">
      <c r="B48" s="224"/>
      <c r="C48" s="224"/>
      <c r="D48" s="224"/>
      <c r="E48" s="224"/>
      <c r="F48" s="224"/>
      <c r="G48" s="224"/>
    </row>
    <row r="49" spans="2:7" x14ac:dyDescent="0.2">
      <c r="B49" s="224"/>
      <c r="C49" s="224"/>
      <c r="D49" s="224"/>
      <c r="E49" s="224"/>
      <c r="F49" s="224"/>
      <c r="G49" s="224"/>
    </row>
    <row r="50" spans="2:7" x14ac:dyDescent="0.2">
      <c r="B50" s="224"/>
      <c r="C50" s="224"/>
      <c r="D50" s="224"/>
      <c r="E50" s="224"/>
      <c r="F50" s="224"/>
      <c r="G50" s="224"/>
    </row>
    <row r="51" spans="2:7" x14ac:dyDescent="0.2">
      <c r="B51" s="224"/>
      <c r="C51" s="224"/>
      <c r="D51" s="224"/>
      <c r="E51" s="224"/>
      <c r="F51" s="224"/>
      <c r="G51" s="224"/>
    </row>
    <row r="52" spans="2:7" x14ac:dyDescent="0.2">
      <c r="B52" s="224"/>
      <c r="C52" s="224"/>
      <c r="D52" s="224"/>
      <c r="E52" s="224"/>
      <c r="F52" s="224"/>
      <c r="G52" s="224"/>
    </row>
    <row r="53" spans="2:7" x14ac:dyDescent="0.2">
      <c r="B53" s="224"/>
      <c r="C53" s="224"/>
      <c r="D53" s="224"/>
      <c r="E53" s="224"/>
      <c r="F53" s="224"/>
      <c r="G53" s="224"/>
    </row>
    <row r="54" spans="2:7" x14ac:dyDescent="0.2">
      <c r="B54" s="224"/>
      <c r="C54" s="224"/>
      <c r="D54" s="224"/>
      <c r="E54" s="224"/>
      <c r="F54" s="224"/>
      <c r="G54" s="224"/>
    </row>
    <row r="55" spans="2:7" x14ac:dyDescent="0.2">
      <c r="B55" s="224"/>
      <c r="C55" s="224"/>
      <c r="D55" s="224"/>
      <c r="E55" s="224"/>
      <c r="F55" s="224"/>
      <c r="G55" s="224"/>
    </row>
  </sheetData>
  <sheetProtection sheet="1" objects="1" scenarios="1"/>
  <protectedRanges>
    <protectedRange sqref="C11:E12 C26" name="Oblast1"/>
  </protectedRanges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C3" sqref="C3"/>
    </sheetView>
  </sheetViews>
  <sheetFormatPr defaultRowHeight="12.75" x14ac:dyDescent="0.2"/>
  <cols>
    <col min="1" max="1" width="5.85546875" style="21" customWidth="1"/>
    <col min="2" max="2" width="6.140625" style="21" customWidth="1"/>
    <col min="3" max="3" width="11.42578125" style="21" customWidth="1"/>
    <col min="4" max="4" width="15.85546875" style="21" customWidth="1"/>
    <col min="5" max="5" width="11.28515625" style="21" customWidth="1"/>
    <col min="6" max="6" width="10.85546875" style="21" customWidth="1"/>
    <col min="7" max="7" width="11" style="21" customWidth="1"/>
    <col min="8" max="8" width="11.140625" style="21" customWidth="1"/>
    <col min="9" max="9" width="10.7109375" style="21" customWidth="1"/>
    <col min="10" max="16384" width="9.140625" style="21"/>
  </cols>
  <sheetData>
    <row r="1" spans="1:9" ht="13.5" thickTop="1" x14ac:dyDescent="0.2">
      <c r="A1" s="225" t="s">
        <v>50</v>
      </c>
      <c r="B1" s="226"/>
      <c r="C1" s="195" t="s">
        <v>98</v>
      </c>
      <c r="D1" s="196"/>
      <c r="E1" s="197"/>
      <c r="F1" s="196"/>
      <c r="G1" s="116" t="s">
        <v>51</v>
      </c>
      <c r="H1" s="117" t="s">
        <v>196</v>
      </c>
      <c r="I1" s="118"/>
    </row>
    <row r="2" spans="1:9" ht="13.5" thickBot="1" x14ac:dyDescent="0.25">
      <c r="A2" s="227" t="s">
        <v>52</v>
      </c>
      <c r="B2" s="228"/>
      <c r="C2" s="119" t="s">
        <v>96</v>
      </c>
      <c r="D2" s="120"/>
      <c r="E2" s="121"/>
      <c r="F2" s="120"/>
      <c r="G2" s="229" t="s">
        <v>197</v>
      </c>
      <c r="H2" s="230"/>
      <c r="I2" s="231"/>
    </row>
    <row r="3" spans="1:9" ht="13.5" thickTop="1" x14ac:dyDescent="0.2">
      <c r="A3" s="96"/>
      <c r="B3" s="96"/>
      <c r="C3" s="96"/>
      <c r="D3" s="96"/>
      <c r="E3" s="96"/>
      <c r="F3" s="85"/>
      <c r="G3" s="96"/>
      <c r="H3" s="96"/>
      <c r="I3" s="96"/>
    </row>
    <row r="4" spans="1:9" ht="19.5" customHeight="1" x14ac:dyDescent="0.25">
      <c r="A4" s="122" t="s">
        <v>53</v>
      </c>
      <c r="B4" s="123"/>
      <c r="C4" s="123"/>
      <c r="D4" s="123"/>
      <c r="E4" s="124"/>
      <c r="F4" s="123"/>
      <c r="G4" s="123"/>
      <c r="H4" s="123"/>
      <c r="I4" s="123"/>
    </row>
    <row r="5" spans="1:9" ht="13.5" thickBot="1" x14ac:dyDescent="0.25">
      <c r="A5" s="96"/>
      <c r="B5" s="96"/>
      <c r="C5" s="96"/>
      <c r="D5" s="96"/>
      <c r="E5" s="96"/>
      <c r="F5" s="96"/>
      <c r="G5" s="96"/>
      <c r="H5" s="96"/>
      <c r="I5" s="96"/>
    </row>
    <row r="6" spans="1:9" s="54" customFormat="1" ht="13.5" thickBot="1" x14ac:dyDescent="0.25">
      <c r="A6" s="125"/>
      <c r="B6" s="126" t="s">
        <v>54</v>
      </c>
      <c r="C6" s="126"/>
      <c r="D6" s="127"/>
      <c r="E6" s="128" t="s">
        <v>55</v>
      </c>
      <c r="F6" s="129" t="s">
        <v>56</v>
      </c>
      <c r="G6" s="129" t="s">
        <v>57</v>
      </c>
      <c r="H6" s="129" t="s">
        <v>58</v>
      </c>
      <c r="I6" s="130" t="s">
        <v>33</v>
      </c>
    </row>
    <row r="7" spans="1:9" s="54" customFormat="1" x14ac:dyDescent="0.2">
      <c r="A7" s="131" t="str">
        <f>'2Položky'!B7</f>
        <v>1</v>
      </c>
      <c r="B7" s="132" t="str">
        <f>'2Položky'!C7</f>
        <v>Zemní práce</v>
      </c>
      <c r="C7" s="85"/>
      <c r="D7" s="133"/>
      <c r="E7" s="134">
        <f>'2Položky'!BA29</f>
        <v>0</v>
      </c>
      <c r="F7" s="135">
        <f>'2Položky'!BB29</f>
        <v>0</v>
      </c>
      <c r="G7" s="135">
        <f>'2Položky'!BC29</f>
        <v>0</v>
      </c>
      <c r="H7" s="135">
        <f>'2Položky'!BD29</f>
        <v>0</v>
      </c>
      <c r="I7" s="136">
        <f>'2Položky'!BE29</f>
        <v>0</v>
      </c>
    </row>
    <row r="8" spans="1:9" s="54" customFormat="1" x14ac:dyDescent="0.2">
      <c r="A8" s="131" t="str">
        <f>'2Položky'!B30</f>
        <v>5</v>
      </c>
      <c r="B8" s="132" t="str">
        <f>'2Položky'!C30</f>
        <v>Komunikace</v>
      </c>
      <c r="C8" s="85"/>
      <c r="D8" s="133"/>
      <c r="E8" s="134">
        <f>'2Položky'!BA35</f>
        <v>0</v>
      </c>
      <c r="F8" s="135">
        <f>'2Položky'!BB35</f>
        <v>0</v>
      </c>
      <c r="G8" s="135">
        <f>'2Položky'!BC35</f>
        <v>0</v>
      </c>
      <c r="H8" s="135">
        <f>'2Položky'!BD35</f>
        <v>0</v>
      </c>
      <c r="I8" s="136">
        <f>'2Položky'!BE35</f>
        <v>0</v>
      </c>
    </row>
    <row r="9" spans="1:9" s="54" customFormat="1" x14ac:dyDescent="0.2">
      <c r="A9" s="131" t="str">
        <f>'2Položky'!B36</f>
        <v>8</v>
      </c>
      <c r="B9" s="132" t="str">
        <f>'2Položky'!C36</f>
        <v>Trubní vedení</v>
      </c>
      <c r="C9" s="85"/>
      <c r="D9" s="133"/>
      <c r="E9" s="134">
        <f>'2Položky'!BA38</f>
        <v>0</v>
      </c>
      <c r="F9" s="135">
        <f>'2Položky'!BB38</f>
        <v>0</v>
      </c>
      <c r="G9" s="135">
        <f>'2Položky'!BC38</f>
        <v>0</v>
      </c>
      <c r="H9" s="135">
        <f>'2Položky'!BD38</f>
        <v>0</v>
      </c>
      <c r="I9" s="136">
        <f>'2Položky'!BE38</f>
        <v>0</v>
      </c>
    </row>
    <row r="10" spans="1:9" s="54" customFormat="1" x14ac:dyDescent="0.2">
      <c r="A10" s="131" t="str">
        <f>'2Položky'!B39</f>
        <v>87</v>
      </c>
      <c r="B10" s="132" t="str">
        <f>'2Položky'!C39</f>
        <v>Potrubí z trub z plastických hmot</v>
      </c>
      <c r="C10" s="85"/>
      <c r="D10" s="133"/>
      <c r="E10" s="134">
        <f>'2Položky'!BA44</f>
        <v>0</v>
      </c>
      <c r="F10" s="135">
        <f>'2Položky'!BB44</f>
        <v>0</v>
      </c>
      <c r="G10" s="135">
        <f>'2Položky'!BC44</f>
        <v>0</v>
      </c>
      <c r="H10" s="135">
        <f>'2Položky'!BD44</f>
        <v>0</v>
      </c>
      <c r="I10" s="136">
        <f>'2Položky'!BE44</f>
        <v>0</v>
      </c>
    </row>
    <row r="11" spans="1:9" s="54" customFormat="1" x14ac:dyDescent="0.2">
      <c r="A11" s="131" t="str">
        <f>'2Položky'!B45</f>
        <v>89</v>
      </c>
      <c r="B11" s="132" t="str">
        <f>'2Položky'!C45</f>
        <v>Ostatní konstrukce na trubním vedení</v>
      </c>
      <c r="C11" s="85"/>
      <c r="D11" s="133"/>
      <c r="E11" s="134">
        <f>'2Položky'!BA47</f>
        <v>0</v>
      </c>
      <c r="F11" s="135">
        <f>'2Položky'!BB47</f>
        <v>0</v>
      </c>
      <c r="G11" s="135">
        <f>'2Položky'!BC47</f>
        <v>0</v>
      </c>
      <c r="H11" s="135">
        <f>'2Položky'!BD47</f>
        <v>0</v>
      </c>
      <c r="I11" s="136">
        <f>'2Položky'!BE47</f>
        <v>0</v>
      </c>
    </row>
    <row r="12" spans="1:9" s="54" customFormat="1" x14ac:dyDescent="0.2">
      <c r="A12" s="131" t="str">
        <f>'2Položky'!B48</f>
        <v>99</v>
      </c>
      <c r="B12" s="132" t="str">
        <f>'2Položky'!C48</f>
        <v>Staveništní přesun hmot</v>
      </c>
      <c r="C12" s="85"/>
      <c r="D12" s="133"/>
      <c r="E12" s="134">
        <f>'2Položky'!BA50</f>
        <v>0</v>
      </c>
      <c r="F12" s="135">
        <f>'2Položky'!BB50</f>
        <v>0</v>
      </c>
      <c r="G12" s="135">
        <f>'2Položky'!BC50</f>
        <v>0</v>
      </c>
      <c r="H12" s="135">
        <f>'2Položky'!BD50</f>
        <v>0</v>
      </c>
      <c r="I12" s="136">
        <f>'2Položky'!BE50</f>
        <v>0</v>
      </c>
    </row>
    <row r="13" spans="1:9" s="54" customFormat="1" x14ac:dyDescent="0.2">
      <c r="A13" s="131" t="str">
        <f>'2Položky'!B51</f>
        <v>723</v>
      </c>
      <c r="B13" s="132" t="str">
        <f>'2Položky'!C51</f>
        <v>Vnitřní plynovod</v>
      </c>
      <c r="C13" s="85"/>
      <c r="D13" s="133"/>
      <c r="E13" s="134">
        <f>'2Položky'!BA55</f>
        <v>0</v>
      </c>
      <c r="F13" s="135">
        <f>'2Položky'!BB55</f>
        <v>0</v>
      </c>
      <c r="G13" s="135">
        <f>'2Položky'!BC55</f>
        <v>0</v>
      </c>
      <c r="H13" s="135">
        <f>'2Položky'!BD55</f>
        <v>0</v>
      </c>
      <c r="I13" s="136">
        <f>'2Položky'!BE55</f>
        <v>0</v>
      </c>
    </row>
    <row r="14" spans="1:9" s="54" customFormat="1" ht="13.5" thickBot="1" x14ac:dyDescent="0.25">
      <c r="A14" s="131" t="str">
        <f>'2Položky'!B56</f>
        <v>D96</v>
      </c>
      <c r="B14" s="132" t="str">
        <f>'2Položky'!C56</f>
        <v>Přesuny suti a vybouraných hmot</v>
      </c>
      <c r="C14" s="85"/>
      <c r="D14" s="133"/>
      <c r="E14" s="134">
        <f>'2Položky'!BA63</f>
        <v>0</v>
      </c>
      <c r="F14" s="135">
        <f>'2Položky'!BB63</f>
        <v>0</v>
      </c>
      <c r="G14" s="135">
        <f>'2Položky'!BC63</f>
        <v>0</v>
      </c>
      <c r="H14" s="135">
        <f>'2Položky'!BD63</f>
        <v>0</v>
      </c>
      <c r="I14" s="136">
        <f>'2Položky'!BE63</f>
        <v>0</v>
      </c>
    </row>
    <row r="15" spans="1:9" s="143" customFormat="1" ht="13.5" thickBot="1" x14ac:dyDescent="0.25">
      <c r="A15" s="137"/>
      <c r="B15" s="138" t="s">
        <v>59</v>
      </c>
      <c r="C15" s="138"/>
      <c r="D15" s="139"/>
      <c r="E15" s="140">
        <f>SUM(E7:E14)</f>
        <v>0</v>
      </c>
      <c r="F15" s="141">
        <f>SUM(F7:F14)</f>
        <v>0</v>
      </c>
      <c r="G15" s="141">
        <f>SUM(G7:G14)</f>
        <v>0</v>
      </c>
      <c r="H15" s="141">
        <f>SUM(H7:H14)</f>
        <v>0</v>
      </c>
      <c r="I15" s="142">
        <f>SUM(I7:I14)</f>
        <v>0</v>
      </c>
    </row>
    <row r="16" spans="1:9" x14ac:dyDescent="0.2">
      <c r="A16" s="85"/>
      <c r="B16" s="85"/>
      <c r="C16" s="85"/>
      <c r="D16" s="85"/>
      <c r="E16" s="85"/>
      <c r="F16" s="85"/>
      <c r="G16" s="85"/>
      <c r="H16" s="85"/>
      <c r="I16" s="85"/>
    </row>
    <row r="17" spans="6:9" x14ac:dyDescent="0.2">
      <c r="F17" s="144"/>
      <c r="G17" s="145"/>
      <c r="H17" s="145"/>
      <c r="I17" s="146"/>
    </row>
    <row r="18" spans="6:9" x14ac:dyDescent="0.2">
      <c r="F18" s="144"/>
      <c r="G18" s="145"/>
      <c r="H18" s="145"/>
      <c r="I18" s="146"/>
    </row>
    <row r="19" spans="6:9" x14ac:dyDescent="0.2">
      <c r="F19" s="144"/>
      <c r="G19" s="145"/>
      <c r="H19" s="145"/>
      <c r="I19" s="146"/>
    </row>
    <row r="20" spans="6:9" x14ac:dyDescent="0.2">
      <c r="F20" s="144"/>
      <c r="G20" s="145"/>
      <c r="H20" s="145"/>
      <c r="I20" s="146"/>
    </row>
    <row r="21" spans="6:9" x14ac:dyDescent="0.2">
      <c r="F21" s="144"/>
      <c r="G21" s="145"/>
      <c r="H21" s="145"/>
      <c r="I21" s="146"/>
    </row>
    <row r="22" spans="6:9" x14ac:dyDescent="0.2">
      <c r="F22" s="144"/>
      <c r="G22" s="145"/>
      <c r="H22" s="145"/>
      <c r="I22" s="146"/>
    </row>
    <row r="23" spans="6:9" x14ac:dyDescent="0.2">
      <c r="F23" s="144"/>
      <c r="G23" s="145"/>
      <c r="H23" s="145"/>
      <c r="I23" s="146"/>
    </row>
    <row r="24" spans="6:9" x14ac:dyDescent="0.2">
      <c r="F24" s="144"/>
      <c r="G24" s="145"/>
      <c r="H24" s="145"/>
      <c r="I24" s="146"/>
    </row>
    <row r="25" spans="6:9" x14ac:dyDescent="0.2">
      <c r="F25" s="144"/>
      <c r="G25" s="145"/>
      <c r="H25" s="145"/>
      <c r="I25" s="146"/>
    </row>
    <row r="26" spans="6:9" x14ac:dyDescent="0.2">
      <c r="F26" s="144"/>
      <c r="G26" s="145"/>
      <c r="H26" s="145"/>
      <c r="I26" s="146"/>
    </row>
    <row r="27" spans="6:9" x14ac:dyDescent="0.2">
      <c r="F27" s="144"/>
      <c r="G27" s="145"/>
      <c r="H27" s="145"/>
      <c r="I27" s="146"/>
    </row>
    <row r="28" spans="6:9" x14ac:dyDescent="0.2">
      <c r="F28" s="144"/>
      <c r="G28" s="145"/>
      <c r="H28" s="145"/>
      <c r="I28" s="146"/>
    </row>
    <row r="29" spans="6:9" x14ac:dyDescent="0.2">
      <c r="F29" s="144"/>
      <c r="G29" s="145"/>
      <c r="H29" s="145"/>
      <c r="I29" s="146"/>
    </row>
    <row r="30" spans="6:9" x14ac:dyDescent="0.2">
      <c r="F30" s="144"/>
      <c r="G30" s="145"/>
      <c r="H30" s="145"/>
      <c r="I30" s="146"/>
    </row>
    <row r="31" spans="6:9" x14ac:dyDescent="0.2">
      <c r="F31" s="144"/>
      <c r="G31" s="145"/>
      <c r="H31" s="145"/>
      <c r="I31" s="146"/>
    </row>
    <row r="32" spans="6:9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36"/>
  <sheetViews>
    <sheetView showGridLines="0" zoomScaleNormal="100" workbookViewId="0">
      <selection activeCell="F11" sqref="F11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88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34" t="s">
        <v>61</v>
      </c>
      <c r="B1" s="234"/>
      <c r="C1" s="234"/>
      <c r="D1" s="234"/>
      <c r="E1" s="234"/>
      <c r="F1" s="234"/>
      <c r="G1" s="234"/>
    </row>
    <row r="2" spans="1:104" ht="14.25" customHeight="1" thickBot="1" x14ac:dyDescent="0.25">
      <c r="A2" s="148"/>
      <c r="B2" s="149"/>
      <c r="C2" s="150"/>
      <c r="D2" s="150"/>
      <c r="E2" s="151"/>
      <c r="F2" s="150"/>
      <c r="G2" s="150"/>
    </row>
    <row r="3" spans="1:104" ht="13.5" thickTop="1" x14ac:dyDescent="0.2">
      <c r="A3" s="225" t="s">
        <v>50</v>
      </c>
      <c r="B3" s="226"/>
      <c r="C3" s="195" t="s">
        <v>98</v>
      </c>
      <c r="D3" s="198"/>
      <c r="E3" s="152" t="s">
        <v>62</v>
      </c>
      <c r="F3" s="153" t="str">
        <f>'2Rekapitulace'!H1</f>
        <v>IO03.2</v>
      </c>
      <c r="G3" s="154"/>
    </row>
    <row r="4" spans="1:104" ht="13.5" thickBot="1" x14ac:dyDescent="0.25">
      <c r="A4" s="235" t="s">
        <v>52</v>
      </c>
      <c r="B4" s="228"/>
      <c r="C4" s="119" t="s">
        <v>96</v>
      </c>
      <c r="D4" s="155"/>
      <c r="E4" s="236" t="str">
        <f>'2Rekapitulace'!G2</f>
        <v>PŘÍVOD PLYNU DO BUDOVY</v>
      </c>
      <c r="F4" s="237"/>
      <c r="G4" s="238"/>
    </row>
    <row r="5" spans="1:104" ht="13.5" thickTop="1" x14ac:dyDescent="0.2">
      <c r="A5" s="156"/>
      <c r="B5" s="148"/>
      <c r="C5" s="148"/>
      <c r="D5" s="148"/>
      <c r="E5" s="157"/>
      <c r="F5" s="148"/>
      <c r="G5" s="158"/>
    </row>
    <row r="6" spans="1:104" x14ac:dyDescent="0.2">
      <c r="A6" s="159" t="s">
        <v>63</v>
      </c>
      <c r="B6" s="160" t="s">
        <v>64</v>
      </c>
      <c r="C6" s="160" t="s">
        <v>65</v>
      </c>
      <c r="D6" s="160" t="s">
        <v>66</v>
      </c>
      <c r="E6" s="161" t="s">
        <v>67</v>
      </c>
      <c r="F6" s="160" t="s">
        <v>68</v>
      </c>
      <c r="G6" s="162" t="s">
        <v>69</v>
      </c>
    </row>
    <row r="7" spans="1:104" x14ac:dyDescent="0.2">
      <c r="A7" s="163" t="s">
        <v>70</v>
      </c>
      <c r="B7" s="164" t="s">
        <v>101</v>
      </c>
      <c r="C7" s="165" t="s">
        <v>102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106</v>
      </c>
      <c r="C8" s="173" t="s">
        <v>107</v>
      </c>
      <c r="D8" s="174" t="s">
        <v>105</v>
      </c>
      <c r="E8" s="175">
        <v>20</v>
      </c>
      <c r="F8" s="211">
        <v>0</v>
      </c>
      <c r="G8" s="176">
        <f>E8*F8</f>
        <v>0</v>
      </c>
      <c r="O8" s="170">
        <v>2</v>
      </c>
      <c r="AA8" s="147">
        <v>1</v>
      </c>
      <c r="AB8" s="147">
        <v>1</v>
      </c>
      <c r="AC8" s="147">
        <v>1</v>
      </c>
      <c r="AZ8" s="147">
        <v>1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7">
        <v>1</v>
      </c>
      <c r="CB8" s="177">
        <v>1</v>
      </c>
      <c r="CZ8" s="147">
        <v>0</v>
      </c>
    </row>
    <row r="9" spans="1:104" x14ac:dyDescent="0.2">
      <c r="A9" s="199"/>
      <c r="B9" s="200"/>
      <c r="C9" s="232" t="s">
        <v>198</v>
      </c>
      <c r="D9" s="233"/>
      <c r="E9" s="201">
        <v>20</v>
      </c>
      <c r="F9" s="202"/>
      <c r="G9" s="203"/>
      <c r="M9" s="204" t="s">
        <v>198</v>
      </c>
      <c r="O9" s="170"/>
    </row>
    <row r="10" spans="1:104" x14ac:dyDescent="0.2">
      <c r="A10" s="171">
        <v>2</v>
      </c>
      <c r="B10" s="172" t="s">
        <v>109</v>
      </c>
      <c r="C10" s="173" t="s">
        <v>110</v>
      </c>
      <c r="D10" s="174" t="s">
        <v>105</v>
      </c>
      <c r="E10" s="175">
        <v>20</v>
      </c>
      <c r="F10" s="211">
        <v>0</v>
      </c>
      <c r="G10" s="176">
        <f>E10*F10</f>
        <v>0</v>
      </c>
      <c r="O10" s="170">
        <v>2</v>
      </c>
      <c r="AA10" s="147">
        <v>1</v>
      </c>
      <c r="AB10" s="147">
        <v>1</v>
      </c>
      <c r="AC10" s="147">
        <v>1</v>
      </c>
      <c r="AZ10" s="147">
        <v>1</v>
      </c>
      <c r="BA10" s="147">
        <f>IF(AZ10=1,G10,0)</f>
        <v>0</v>
      </c>
      <c r="BB10" s="147">
        <f>IF(AZ10=2,G10,0)</f>
        <v>0</v>
      </c>
      <c r="BC10" s="147">
        <f>IF(AZ10=3,G10,0)</f>
        <v>0</v>
      </c>
      <c r="BD10" s="147">
        <f>IF(AZ10=4,G10,0)</f>
        <v>0</v>
      </c>
      <c r="BE10" s="147">
        <f>IF(AZ10=5,G10,0)</f>
        <v>0</v>
      </c>
      <c r="CA10" s="177">
        <v>1</v>
      </c>
      <c r="CB10" s="177">
        <v>1</v>
      </c>
      <c r="CZ10" s="147">
        <v>0</v>
      </c>
    </row>
    <row r="11" spans="1:104" x14ac:dyDescent="0.2">
      <c r="A11" s="171">
        <v>3</v>
      </c>
      <c r="B11" s="172" t="s">
        <v>111</v>
      </c>
      <c r="C11" s="173" t="s">
        <v>112</v>
      </c>
      <c r="D11" s="174" t="s">
        <v>113</v>
      </c>
      <c r="E11" s="175">
        <v>4</v>
      </c>
      <c r="F11" s="211">
        <v>0</v>
      </c>
      <c r="G11" s="176">
        <f>E11*F11</f>
        <v>0</v>
      </c>
      <c r="O11" s="170">
        <v>2</v>
      </c>
      <c r="AA11" s="147">
        <v>1</v>
      </c>
      <c r="AB11" s="147">
        <v>1</v>
      </c>
      <c r="AC11" s="147">
        <v>1</v>
      </c>
      <c r="AZ11" s="147">
        <v>1</v>
      </c>
      <c r="BA11" s="147">
        <f>IF(AZ11=1,G11,0)</f>
        <v>0</v>
      </c>
      <c r="BB11" s="147">
        <f>IF(AZ11=2,G11,0)</f>
        <v>0</v>
      </c>
      <c r="BC11" s="147">
        <f>IF(AZ11=3,G11,0)</f>
        <v>0</v>
      </c>
      <c r="BD11" s="147">
        <f>IF(AZ11=4,G11,0)</f>
        <v>0</v>
      </c>
      <c r="BE11" s="147">
        <f>IF(AZ11=5,G11,0)</f>
        <v>0</v>
      </c>
      <c r="CA11" s="177">
        <v>1</v>
      </c>
      <c r="CB11" s="177">
        <v>1</v>
      </c>
      <c r="CZ11" s="147">
        <v>0</v>
      </c>
    </row>
    <row r="12" spans="1:104" x14ac:dyDescent="0.2">
      <c r="A12" s="199"/>
      <c r="B12" s="200"/>
      <c r="C12" s="232" t="s">
        <v>199</v>
      </c>
      <c r="D12" s="233"/>
      <c r="E12" s="201">
        <v>4</v>
      </c>
      <c r="F12" s="202"/>
      <c r="G12" s="203"/>
      <c r="M12" s="204" t="s">
        <v>199</v>
      </c>
      <c r="O12" s="170"/>
    </row>
    <row r="13" spans="1:104" x14ac:dyDescent="0.2">
      <c r="A13" s="171">
        <v>4</v>
      </c>
      <c r="B13" s="172" t="s">
        <v>115</v>
      </c>
      <c r="C13" s="173" t="s">
        <v>116</v>
      </c>
      <c r="D13" s="174" t="s">
        <v>71</v>
      </c>
      <c r="E13" s="175">
        <v>20</v>
      </c>
      <c r="F13" s="211">
        <v>0</v>
      </c>
      <c r="G13" s="176">
        <f>E13*F13</f>
        <v>0</v>
      </c>
      <c r="O13" s="170">
        <v>2</v>
      </c>
      <c r="AA13" s="147">
        <v>1</v>
      </c>
      <c r="AB13" s="147">
        <v>1</v>
      </c>
      <c r="AC13" s="147">
        <v>1</v>
      </c>
      <c r="AZ13" s="147">
        <v>1</v>
      </c>
      <c r="BA13" s="147">
        <f>IF(AZ13=1,G13,0)</f>
        <v>0</v>
      </c>
      <c r="BB13" s="147">
        <f>IF(AZ13=2,G13,0)</f>
        <v>0</v>
      </c>
      <c r="BC13" s="147">
        <f>IF(AZ13=3,G13,0)</f>
        <v>0</v>
      </c>
      <c r="BD13" s="147">
        <f>IF(AZ13=4,G13,0)</f>
        <v>0</v>
      </c>
      <c r="BE13" s="147">
        <f>IF(AZ13=5,G13,0)</f>
        <v>0</v>
      </c>
      <c r="CA13" s="177">
        <v>1</v>
      </c>
      <c r="CB13" s="177">
        <v>1</v>
      </c>
      <c r="CZ13" s="147">
        <v>0</v>
      </c>
    </row>
    <row r="14" spans="1:104" x14ac:dyDescent="0.2">
      <c r="A14" s="171">
        <v>5</v>
      </c>
      <c r="B14" s="172" t="s">
        <v>117</v>
      </c>
      <c r="C14" s="173" t="s">
        <v>118</v>
      </c>
      <c r="D14" s="174" t="s">
        <v>113</v>
      </c>
      <c r="E14" s="175">
        <v>13.2</v>
      </c>
      <c r="F14" s="211">
        <v>0</v>
      </c>
      <c r="G14" s="176">
        <f>E14*F14</f>
        <v>0</v>
      </c>
      <c r="O14" s="170">
        <v>2</v>
      </c>
      <c r="AA14" s="147">
        <v>1</v>
      </c>
      <c r="AB14" s="147">
        <v>1</v>
      </c>
      <c r="AC14" s="147">
        <v>1</v>
      </c>
      <c r="AZ14" s="147">
        <v>1</v>
      </c>
      <c r="BA14" s="147">
        <f>IF(AZ14=1,G14,0)</f>
        <v>0</v>
      </c>
      <c r="BB14" s="147">
        <f>IF(AZ14=2,G14,0)</f>
        <v>0</v>
      </c>
      <c r="BC14" s="147">
        <f>IF(AZ14=3,G14,0)</f>
        <v>0</v>
      </c>
      <c r="BD14" s="147">
        <f>IF(AZ14=4,G14,0)</f>
        <v>0</v>
      </c>
      <c r="BE14" s="147">
        <f>IF(AZ14=5,G14,0)</f>
        <v>0</v>
      </c>
      <c r="CA14" s="177">
        <v>1</v>
      </c>
      <c r="CB14" s="177">
        <v>1</v>
      </c>
      <c r="CZ14" s="147">
        <v>0</v>
      </c>
    </row>
    <row r="15" spans="1:104" x14ac:dyDescent="0.2">
      <c r="A15" s="199"/>
      <c r="B15" s="200"/>
      <c r="C15" s="232" t="s">
        <v>200</v>
      </c>
      <c r="D15" s="233"/>
      <c r="E15" s="201">
        <v>13.2</v>
      </c>
      <c r="F15" s="202"/>
      <c r="G15" s="203"/>
      <c r="M15" s="204" t="s">
        <v>200</v>
      </c>
      <c r="O15" s="170"/>
    </row>
    <row r="16" spans="1:104" x14ac:dyDescent="0.2">
      <c r="A16" s="171">
        <v>6</v>
      </c>
      <c r="B16" s="172" t="s">
        <v>120</v>
      </c>
      <c r="C16" s="173" t="s">
        <v>121</v>
      </c>
      <c r="D16" s="174" t="s">
        <v>113</v>
      </c>
      <c r="E16" s="175">
        <v>13.2</v>
      </c>
      <c r="F16" s="211">
        <v>0</v>
      </c>
      <c r="G16" s="176">
        <f>E16*F16</f>
        <v>0</v>
      </c>
      <c r="O16" s="170">
        <v>2</v>
      </c>
      <c r="AA16" s="147">
        <v>1</v>
      </c>
      <c r="AB16" s="147">
        <v>1</v>
      </c>
      <c r="AC16" s="147">
        <v>1</v>
      </c>
      <c r="AZ16" s="147">
        <v>1</v>
      </c>
      <c r="BA16" s="147">
        <f>IF(AZ16=1,G16,0)</f>
        <v>0</v>
      </c>
      <c r="BB16" s="147">
        <f>IF(AZ16=2,G16,0)</f>
        <v>0</v>
      </c>
      <c r="BC16" s="147">
        <f>IF(AZ16=3,G16,0)</f>
        <v>0</v>
      </c>
      <c r="BD16" s="147">
        <f>IF(AZ16=4,G16,0)</f>
        <v>0</v>
      </c>
      <c r="BE16" s="147">
        <f>IF(AZ16=5,G16,0)</f>
        <v>0</v>
      </c>
      <c r="CA16" s="177">
        <v>1</v>
      </c>
      <c r="CB16" s="177">
        <v>1</v>
      </c>
      <c r="CZ16" s="147">
        <v>0</v>
      </c>
    </row>
    <row r="17" spans="1:104" x14ac:dyDescent="0.2">
      <c r="A17" s="171">
        <v>7</v>
      </c>
      <c r="B17" s="172" t="s">
        <v>122</v>
      </c>
      <c r="C17" s="173" t="s">
        <v>123</v>
      </c>
      <c r="D17" s="174" t="s">
        <v>113</v>
      </c>
      <c r="E17" s="175">
        <v>13.2</v>
      </c>
      <c r="F17" s="212">
        <v>0</v>
      </c>
      <c r="G17" s="176">
        <f>E17*F17</f>
        <v>0</v>
      </c>
      <c r="O17" s="170">
        <v>2</v>
      </c>
      <c r="AA17" s="147">
        <v>1</v>
      </c>
      <c r="AB17" s="147">
        <v>1</v>
      </c>
      <c r="AC17" s="147">
        <v>1</v>
      </c>
      <c r="AZ17" s="147">
        <v>1</v>
      </c>
      <c r="BA17" s="147">
        <f>IF(AZ17=1,G17,0)</f>
        <v>0</v>
      </c>
      <c r="BB17" s="147">
        <f>IF(AZ17=2,G17,0)</f>
        <v>0</v>
      </c>
      <c r="BC17" s="147">
        <f>IF(AZ17=3,G17,0)</f>
        <v>0</v>
      </c>
      <c r="BD17" s="147">
        <f>IF(AZ17=4,G17,0)</f>
        <v>0</v>
      </c>
      <c r="BE17" s="147">
        <f>IF(AZ17=5,G17,0)</f>
        <v>0</v>
      </c>
      <c r="CA17" s="177">
        <v>1</v>
      </c>
      <c r="CB17" s="177">
        <v>1</v>
      </c>
      <c r="CZ17" s="147">
        <v>0</v>
      </c>
    </row>
    <row r="18" spans="1:104" x14ac:dyDescent="0.2">
      <c r="A18" s="171">
        <v>8</v>
      </c>
      <c r="B18" s="172" t="s">
        <v>124</v>
      </c>
      <c r="C18" s="173" t="s">
        <v>125</v>
      </c>
      <c r="D18" s="174" t="s">
        <v>113</v>
      </c>
      <c r="E18" s="175">
        <v>4.8</v>
      </c>
      <c r="F18" s="211">
        <v>0</v>
      </c>
      <c r="G18" s="176">
        <f>E18*F18</f>
        <v>0</v>
      </c>
      <c r="O18" s="170">
        <v>2</v>
      </c>
      <c r="AA18" s="147">
        <v>1</v>
      </c>
      <c r="AB18" s="147">
        <v>0</v>
      </c>
      <c r="AC18" s="147">
        <v>0</v>
      </c>
      <c r="AZ18" s="147">
        <v>1</v>
      </c>
      <c r="BA18" s="147">
        <f>IF(AZ18=1,G18,0)</f>
        <v>0</v>
      </c>
      <c r="BB18" s="147">
        <f>IF(AZ18=2,G18,0)</f>
        <v>0</v>
      </c>
      <c r="BC18" s="147">
        <f>IF(AZ18=3,G18,0)</f>
        <v>0</v>
      </c>
      <c r="BD18" s="147">
        <f>IF(AZ18=4,G18,0)</f>
        <v>0</v>
      </c>
      <c r="BE18" s="147">
        <f>IF(AZ18=5,G18,0)</f>
        <v>0</v>
      </c>
      <c r="CA18" s="177">
        <v>1</v>
      </c>
      <c r="CB18" s="177">
        <v>0</v>
      </c>
      <c r="CZ18" s="147">
        <v>0</v>
      </c>
    </row>
    <row r="19" spans="1:104" x14ac:dyDescent="0.2">
      <c r="A19" s="171">
        <v>9</v>
      </c>
      <c r="B19" s="172" t="s">
        <v>126</v>
      </c>
      <c r="C19" s="173" t="s">
        <v>127</v>
      </c>
      <c r="D19" s="174" t="s">
        <v>113</v>
      </c>
      <c r="E19" s="175">
        <v>4.8</v>
      </c>
      <c r="F19" s="211">
        <v>0</v>
      </c>
      <c r="G19" s="176">
        <f>E19*F19</f>
        <v>0</v>
      </c>
      <c r="O19" s="170">
        <v>2</v>
      </c>
      <c r="AA19" s="147">
        <v>1</v>
      </c>
      <c r="AB19" s="147">
        <v>1</v>
      </c>
      <c r="AC19" s="147">
        <v>1</v>
      </c>
      <c r="AZ19" s="147">
        <v>1</v>
      </c>
      <c r="BA19" s="147">
        <f>IF(AZ19=1,G19,0)</f>
        <v>0</v>
      </c>
      <c r="BB19" s="147">
        <f>IF(AZ19=2,G19,0)</f>
        <v>0</v>
      </c>
      <c r="BC19" s="147">
        <f>IF(AZ19=3,G19,0)</f>
        <v>0</v>
      </c>
      <c r="BD19" s="147">
        <f>IF(AZ19=4,G19,0)</f>
        <v>0</v>
      </c>
      <c r="BE19" s="147">
        <f>IF(AZ19=5,G19,0)</f>
        <v>0</v>
      </c>
      <c r="CA19" s="177">
        <v>1</v>
      </c>
      <c r="CB19" s="177">
        <v>1</v>
      </c>
      <c r="CZ19" s="147">
        <v>0</v>
      </c>
    </row>
    <row r="20" spans="1:104" x14ac:dyDescent="0.2">
      <c r="A20" s="171">
        <v>10</v>
      </c>
      <c r="B20" s="172" t="s">
        <v>128</v>
      </c>
      <c r="C20" s="173" t="s">
        <v>129</v>
      </c>
      <c r="D20" s="174" t="s">
        <v>113</v>
      </c>
      <c r="E20" s="175">
        <v>4.8</v>
      </c>
      <c r="F20" s="211">
        <v>0</v>
      </c>
      <c r="G20" s="176">
        <f>E20*F20</f>
        <v>0</v>
      </c>
      <c r="O20" s="170">
        <v>2</v>
      </c>
      <c r="AA20" s="147">
        <v>1</v>
      </c>
      <c r="AB20" s="147">
        <v>1</v>
      </c>
      <c r="AC20" s="147">
        <v>1</v>
      </c>
      <c r="AZ20" s="147">
        <v>1</v>
      </c>
      <c r="BA20" s="147">
        <f>IF(AZ20=1,G20,0)</f>
        <v>0</v>
      </c>
      <c r="BB20" s="147">
        <f>IF(AZ20=2,G20,0)</f>
        <v>0</v>
      </c>
      <c r="BC20" s="147">
        <f>IF(AZ20=3,G20,0)</f>
        <v>0</v>
      </c>
      <c r="BD20" s="147">
        <f>IF(AZ20=4,G20,0)</f>
        <v>0</v>
      </c>
      <c r="BE20" s="147">
        <f>IF(AZ20=5,G20,0)</f>
        <v>0</v>
      </c>
      <c r="CA20" s="177">
        <v>1</v>
      </c>
      <c r="CB20" s="177">
        <v>1</v>
      </c>
      <c r="CZ20" s="147">
        <v>0</v>
      </c>
    </row>
    <row r="21" spans="1:104" x14ac:dyDescent="0.2">
      <c r="A21" s="199"/>
      <c r="B21" s="200"/>
      <c r="C21" s="232" t="s">
        <v>201</v>
      </c>
      <c r="D21" s="233"/>
      <c r="E21" s="201">
        <v>4.8</v>
      </c>
      <c r="F21" s="202"/>
      <c r="G21" s="203"/>
      <c r="M21" s="204" t="s">
        <v>201</v>
      </c>
      <c r="O21" s="170"/>
    </row>
    <row r="22" spans="1:104" x14ac:dyDescent="0.2">
      <c r="A22" s="171">
        <v>11</v>
      </c>
      <c r="B22" s="172" t="s">
        <v>131</v>
      </c>
      <c r="C22" s="173" t="s">
        <v>132</v>
      </c>
      <c r="D22" s="174" t="s">
        <v>113</v>
      </c>
      <c r="E22" s="175">
        <v>8.4</v>
      </c>
      <c r="F22" s="211">
        <v>0</v>
      </c>
      <c r="G22" s="176">
        <f>E22*F22</f>
        <v>0</v>
      </c>
      <c r="O22" s="170">
        <v>2</v>
      </c>
      <c r="AA22" s="147">
        <v>1</v>
      </c>
      <c r="AB22" s="147">
        <v>1</v>
      </c>
      <c r="AC22" s="147">
        <v>1</v>
      </c>
      <c r="AZ22" s="147">
        <v>1</v>
      </c>
      <c r="BA22" s="147">
        <f>IF(AZ22=1,G22,0)</f>
        <v>0</v>
      </c>
      <c r="BB22" s="147">
        <f>IF(AZ22=2,G22,0)</f>
        <v>0</v>
      </c>
      <c r="BC22" s="147">
        <f>IF(AZ22=3,G22,0)</f>
        <v>0</v>
      </c>
      <c r="BD22" s="147">
        <f>IF(AZ22=4,G22,0)</f>
        <v>0</v>
      </c>
      <c r="BE22" s="147">
        <f>IF(AZ22=5,G22,0)</f>
        <v>0</v>
      </c>
      <c r="CA22" s="177">
        <v>1</v>
      </c>
      <c r="CB22" s="177">
        <v>1</v>
      </c>
      <c r="CZ22" s="147">
        <v>0</v>
      </c>
    </row>
    <row r="23" spans="1:104" x14ac:dyDescent="0.2">
      <c r="A23" s="199"/>
      <c r="B23" s="200"/>
      <c r="C23" s="232" t="s">
        <v>202</v>
      </c>
      <c r="D23" s="233"/>
      <c r="E23" s="201">
        <v>8.4</v>
      </c>
      <c r="F23" s="202"/>
      <c r="G23" s="203"/>
      <c r="M23" s="204" t="s">
        <v>202</v>
      </c>
      <c r="O23" s="170"/>
    </row>
    <row r="24" spans="1:104" x14ac:dyDescent="0.2">
      <c r="A24" s="171">
        <v>12</v>
      </c>
      <c r="B24" s="172" t="s">
        <v>134</v>
      </c>
      <c r="C24" s="173" t="s">
        <v>135</v>
      </c>
      <c r="D24" s="174" t="s">
        <v>113</v>
      </c>
      <c r="E24" s="175">
        <v>3.6</v>
      </c>
      <c r="F24" s="211">
        <v>0</v>
      </c>
      <c r="G24" s="176">
        <f>E24*F24</f>
        <v>0</v>
      </c>
      <c r="O24" s="170">
        <v>2</v>
      </c>
      <c r="AA24" s="147">
        <v>1</v>
      </c>
      <c r="AB24" s="147">
        <v>1</v>
      </c>
      <c r="AC24" s="147">
        <v>1</v>
      </c>
      <c r="AZ24" s="147">
        <v>1</v>
      </c>
      <c r="BA24" s="147">
        <f>IF(AZ24=1,G24,0)</f>
        <v>0</v>
      </c>
      <c r="BB24" s="147">
        <f>IF(AZ24=2,G24,0)</f>
        <v>0</v>
      </c>
      <c r="BC24" s="147">
        <f>IF(AZ24=3,G24,0)</f>
        <v>0</v>
      </c>
      <c r="BD24" s="147">
        <f>IF(AZ24=4,G24,0)</f>
        <v>0</v>
      </c>
      <c r="BE24" s="147">
        <f>IF(AZ24=5,G24,0)</f>
        <v>0</v>
      </c>
      <c r="CA24" s="177">
        <v>1</v>
      </c>
      <c r="CB24" s="177">
        <v>1</v>
      </c>
      <c r="CZ24" s="147">
        <v>0</v>
      </c>
    </row>
    <row r="25" spans="1:104" x14ac:dyDescent="0.2">
      <c r="A25" s="199"/>
      <c r="B25" s="200"/>
      <c r="C25" s="232" t="s">
        <v>203</v>
      </c>
      <c r="D25" s="233"/>
      <c r="E25" s="201">
        <v>3.6</v>
      </c>
      <c r="F25" s="202"/>
      <c r="G25" s="203"/>
      <c r="M25" s="204" t="s">
        <v>203</v>
      </c>
      <c r="O25" s="170"/>
    </row>
    <row r="26" spans="1:104" x14ac:dyDescent="0.2">
      <c r="A26" s="171">
        <v>13</v>
      </c>
      <c r="B26" s="172" t="s">
        <v>137</v>
      </c>
      <c r="C26" s="173" t="s">
        <v>138</v>
      </c>
      <c r="D26" s="174" t="s">
        <v>113</v>
      </c>
      <c r="E26" s="175">
        <v>3.6</v>
      </c>
      <c r="F26" s="211">
        <v>0</v>
      </c>
      <c r="G26" s="176">
        <f>E26*F26</f>
        <v>0</v>
      </c>
      <c r="O26" s="170">
        <v>2</v>
      </c>
      <c r="AA26" s="147">
        <v>1</v>
      </c>
      <c r="AB26" s="147">
        <v>1</v>
      </c>
      <c r="AC26" s="147">
        <v>1</v>
      </c>
      <c r="AZ26" s="147">
        <v>1</v>
      </c>
      <c r="BA26" s="147">
        <f>IF(AZ26=1,G26,0)</f>
        <v>0</v>
      </c>
      <c r="BB26" s="147">
        <f>IF(AZ26=2,G26,0)</f>
        <v>0</v>
      </c>
      <c r="BC26" s="147">
        <f>IF(AZ26=3,G26,0)</f>
        <v>0</v>
      </c>
      <c r="BD26" s="147">
        <f>IF(AZ26=4,G26,0)</f>
        <v>0</v>
      </c>
      <c r="BE26" s="147">
        <f>IF(AZ26=5,G26,0)</f>
        <v>0</v>
      </c>
      <c r="CA26" s="177">
        <v>1</v>
      </c>
      <c r="CB26" s="177">
        <v>1</v>
      </c>
      <c r="CZ26" s="147">
        <v>0</v>
      </c>
    </row>
    <row r="27" spans="1:104" x14ac:dyDescent="0.2">
      <c r="A27" s="171">
        <v>14</v>
      </c>
      <c r="B27" s="172" t="s">
        <v>139</v>
      </c>
      <c r="C27" s="173" t="s">
        <v>140</v>
      </c>
      <c r="D27" s="174" t="s">
        <v>113</v>
      </c>
      <c r="E27" s="175">
        <v>1.2</v>
      </c>
      <c r="F27" s="211">
        <v>0</v>
      </c>
      <c r="G27" s="176">
        <f>E27*F27</f>
        <v>0</v>
      </c>
      <c r="O27" s="170">
        <v>2</v>
      </c>
      <c r="AA27" s="147">
        <v>1</v>
      </c>
      <c r="AB27" s="147">
        <v>1</v>
      </c>
      <c r="AC27" s="147">
        <v>1</v>
      </c>
      <c r="AZ27" s="147">
        <v>1</v>
      </c>
      <c r="BA27" s="147">
        <f>IF(AZ27=1,G27,0)</f>
        <v>0</v>
      </c>
      <c r="BB27" s="147">
        <f>IF(AZ27=2,G27,0)</f>
        <v>0</v>
      </c>
      <c r="BC27" s="147">
        <f>IF(AZ27=3,G27,0)</f>
        <v>0</v>
      </c>
      <c r="BD27" s="147">
        <f>IF(AZ27=4,G27,0)</f>
        <v>0</v>
      </c>
      <c r="BE27" s="147">
        <f>IF(AZ27=5,G27,0)</f>
        <v>0</v>
      </c>
      <c r="CA27" s="177">
        <v>1</v>
      </c>
      <c r="CB27" s="177">
        <v>1</v>
      </c>
      <c r="CZ27" s="147">
        <v>1.891</v>
      </c>
    </row>
    <row r="28" spans="1:104" x14ac:dyDescent="0.2">
      <c r="A28" s="199"/>
      <c r="B28" s="200"/>
      <c r="C28" s="232" t="s">
        <v>204</v>
      </c>
      <c r="D28" s="233"/>
      <c r="E28" s="201">
        <v>1.2</v>
      </c>
      <c r="F28" s="202"/>
      <c r="G28" s="203"/>
      <c r="M28" s="204" t="s">
        <v>204</v>
      </c>
      <c r="O28" s="170"/>
    </row>
    <row r="29" spans="1:104" x14ac:dyDescent="0.2">
      <c r="A29" s="178"/>
      <c r="B29" s="179" t="s">
        <v>72</v>
      </c>
      <c r="C29" s="180" t="str">
        <f>CONCATENATE(B7," ",C7)</f>
        <v>1 Zemní práce</v>
      </c>
      <c r="D29" s="181"/>
      <c r="E29" s="182"/>
      <c r="F29" s="183"/>
      <c r="G29" s="184">
        <f>SUM(G7:G28)</f>
        <v>0</v>
      </c>
      <c r="O29" s="170">
        <v>4</v>
      </c>
      <c r="BA29" s="185">
        <f>SUM(BA7:BA28)</f>
        <v>0</v>
      </c>
      <c r="BB29" s="185">
        <f>SUM(BB7:BB28)</f>
        <v>0</v>
      </c>
      <c r="BC29" s="185">
        <f>SUM(BC7:BC28)</f>
        <v>0</v>
      </c>
      <c r="BD29" s="185">
        <f>SUM(BD7:BD28)</f>
        <v>0</v>
      </c>
      <c r="BE29" s="185">
        <f>SUM(BE7:BE28)</f>
        <v>0</v>
      </c>
    </row>
    <row r="30" spans="1:104" x14ac:dyDescent="0.2">
      <c r="A30" s="163" t="s">
        <v>70</v>
      </c>
      <c r="B30" s="164" t="s">
        <v>142</v>
      </c>
      <c r="C30" s="165" t="s">
        <v>143</v>
      </c>
      <c r="D30" s="166"/>
      <c r="E30" s="167"/>
      <c r="F30" s="167"/>
      <c r="G30" s="168"/>
      <c r="H30" s="169"/>
      <c r="I30" s="169"/>
      <c r="O30" s="170">
        <v>1</v>
      </c>
    </row>
    <row r="31" spans="1:104" x14ac:dyDescent="0.2">
      <c r="A31" s="171">
        <v>15</v>
      </c>
      <c r="B31" s="172" t="s">
        <v>144</v>
      </c>
      <c r="C31" s="173" t="s">
        <v>145</v>
      </c>
      <c r="D31" s="174" t="s">
        <v>105</v>
      </c>
      <c r="E31" s="175">
        <v>20</v>
      </c>
      <c r="F31" s="211">
        <v>0</v>
      </c>
      <c r="G31" s="176">
        <f>E31*F31</f>
        <v>0</v>
      </c>
      <c r="O31" s="170">
        <v>2</v>
      </c>
      <c r="AA31" s="147">
        <v>1</v>
      </c>
      <c r="AB31" s="147">
        <v>1</v>
      </c>
      <c r="AC31" s="147">
        <v>1</v>
      </c>
      <c r="AZ31" s="147">
        <v>1</v>
      </c>
      <c r="BA31" s="147">
        <f>IF(AZ31=1,G31,0)</f>
        <v>0</v>
      </c>
      <c r="BB31" s="147">
        <f>IF(AZ31=2,G31,0)</f>
        <v>0</v>
      </c>
      <c r="BC31" s="147">
        <f>IF(AZ31=3,G31,0)</f>
        <v>0</v>
      </c>
      <c r="BD31" s="147">
        <f>IF(AZ31=4,G31,0)</f>
        <v>0</v>
      </c>
      <c r="BE31" s="147">
        <f>IF(AZ31=5,G31,0)</f>
        <v>0</v>
      </c>
      <c r="CA31" s="177">
        <v>1</v>
      </c>
      <c r="CB31" s="177">
        <v>1</v>
      </c>
      <c r="CZ31" s="147">
        <v>0.30399999999999999</v>
      </c>
    </row>
    <row r="32" spans="1:104" x14ac:dyDescent="0.2">
      <c r="A32" s="171">
        <v>16</v>
      </c>
      <c r="B32" s="172" t="s">
        <v>146</v>
      </c>
      <c r="C32" s="173" t="s">
        <v>147</v>
      </c>
      <c r="D32" s="174" t="s">
        <v>105</v>
      </c>
      <c r="E32" s="175">
        <v>20</v>
      </c>
      <c r="F32" s="211">
        <v>0</v>
      </c>
      <c r="G32" s="176">
        <f>E32*F32</f>
        <v>0</v>
      </c>
      <c r="O32" s="170">
        <v>2</v>
      </c>
      <c r="AA32" s="147">
        <v>1</v>
      </c>
      <c r="AB32" s="147">
        <v>1</v>
      </c>
      <c r="AC32" s="147">
        <v>1</v>
      </c>
      <c r="AZ32" s="147">
        <v>1</v>
      </c>
      <c r="BA32" s="147">
        <f>IF(AZ32=1,G32,0)</f>
        <v>0</v>
      </c>
      <c r="BB32" s="147">
        <f>IF(AZ32=2,G32,0)</f>
        <v>0</v>
      </c>
      <c r="BC32" s="147">
        <f>IF(AZ32=3,G32,0)</f>
        <v>0</v>
      </c>
      <c r="BD32" s="147">
        <f>IF(AZ32=4,G32,0)</f>
        <v>0</v>
      </c>
      <c r="BE32" s="147">
        <f>IF(AZ32=5,G32,0)</f>
        <v>0</v>
      </c>
      <c r="CA32" s="177">
        <v>1</v>
      </c>
      <c r="CB32" s="177">
        <v>1</v>
      </c>
      <c r="CZ32" s="147">
        <v>0.27200000000000002</v>
      </c>
    </row>
    <row r="33" spans="1:104" x14ac:dyDescent="0.2">
      <c r="A33" s="171">
        <v>17</v>
      </c>
      <c r="B33" s="172" t="s">
        <v>148</v>
      </c>
      <c r="C33" s="173" t="s">
        <v>149</v>
      </c>
      <c r="D33" s="174" t="s">
        <v>105</v>
      </c>
      <c r="E33" s="175">
        <v>20</v>
      </c>
      <c r="F33" s="211">
        <v>0</v>
      </c>
      <c r="G33" s="176">
        <f>E33*F33</f>
        <v>0</v>
      </c>
      <c r="O33" s="170">
        <v>2</v>
      </c>
      <c r="AA33" s="147">
        <v>1</v>
      </c>
      <c r="AB33" s="147">
        <v>1</v>
      </c>
      <c r="AC33" s="147">
        <v>1</v>
      </c>
      <c r="AZ33" s="147">
        <v>1</v>
      </c>
      <c r="BA33" s="147">
        <f>IF(AZ33=1,G33,0)</f>
        <v>0</v>
      </c>
      <c r="BB33" s="147">
        <f>IF(AZ33=2,G33,0)</f>
        <v>0</v>
      </c>
      <c r="BC33" s="147">
        <f>IF(AZ33=3,G33,0)</f>
        <v>0</v>
      </c>
      <c r="BD33" s="147">
        <f>IF(AZ33=4,G33,0)</f>
        <v>0</v>
      </c>
      <c r="BE33" s="147">
        <f>IF(AZ33=5,G33,0)</f>
        <v>0</v>
      </c>
      <c r="CA33" s="177">
        <v>1</v>
      </c>
      <c r="CB33" s="177">
        <v>1</v>
      </c>
      <c r="CZ33" s="147">
        <v>0.51100000000000001</v>
      </c>
    </row>
    <row r="34" spans="1:104" x14ac:dyDescent="0.2">
      <c r="A34" s="171">
        <v>18</v>
      </c>
      <c r="B34" s="172" t="s">
        <v>152</v>
      </c>
      <c r="C34" s="173" t="s">
        <v>153</v>
      </c>
      <c r="D34" s="174" t="s">
        <v>71</v>
      </c>
      <c r="E34" s="175">
        <v>20</v>
      </c>
      <c r="F34" s="211">
        <v>0</v>
      </c>
      <c r="G34" s="176">
        <f>E34*F34</f>
        <v>0</v>
      </c>
      <c r="O34" s="170">
        <v>2</v>
      </c>
      <c r="AA34" s="147">
        <v>1</v>
      </c>
      <c r="AB34" s="147">
        <v>1</v>
      </c>
      <c r="AC34" s="147">
        <v>1</v>
      </c>
      <c r="AZ34" s="147">
        <v>1</v>
      </c>
      <c r="BA34" s="147">
        <f>IF(AZ34=1,G34,0)</f>
        <v>0</v>
      </c>
      <c r="BB34" s="147">
        <f>IF(AZ34=2,G34,0)</f>
        <v>0</v>
      </c>
      <c r="BC34" s="147">
        <f>IF(AZ34=3,G34,0)</f>
        <v>0</v>
      </c>
      <c r="BD34" s="147">
        <f>IF(AZ34=4,G34,0)</f>
        <v>0</v>
      </c>
      <c r="BE34" s="147">
        <f>IF(AZ34=5,G34,0)</f>
        <v>0</v>
      </c>
      <c r="CA34" s="177">
        <v>1</v>
      </c>
      <c r="CB34" s="177">
        <v>1</v>
      </c>
      <c r="CZ34" s="147">
        <v>0.13600000000000001</v>
      </c>
    </row>
    <row r="35" spans="1:104" x14ac:dyDescent="0.2">
      <c r="A35" s="178"/>
      <c r="B35" s="179" t="s">
        <v>72</v>
      </c>
      <c r="C35" s="180" t="str">
        <f>CONCATENATE(B30," ",C30)</f>
        <v>5 Komunikace</v>
      </c>
      <c r="D35" s="181"/>
      <c r="E35" s="182"/>
      <c r="F35" s="183"/>
      <c r="G35" s="184">
        <f>SUM(G30:G34)</f>
        <v>0</v>
      </c>
      <c r="O35" s="170">
        <v>4</v>
      </c>
      <c r="BA35" s="185">
        <f>SUM(BA30:BA34)</f>
        <v>0</v>
      </c>
      <c r="BB35" s="185">
        <f>SUM(BB30:BB34)</f>
        <v>0</v>
      </c>
      <c r="BC35" s="185">
        <f>SUM(BC30:BC34)</f>
        <v>0</v>
      </c>
      <c r="BD35" s="185">
        <f>SUM(BD30:BD34)</f>
        <v>0</v>
      </c>
      <c r="BE35" s="185">
        <f>SUM(BE30:BE34)</f>
        <v>0</v>
      </c>
    </row>
    <row r="36" spans="1:104" x14ac:dyDescent="0.2">
      <c r="A36" s="163" t="s">
        <v>70</v>
      </c>
      <c r="B36" s="164" t="s">
        <v>158</v>
      </c>
      <c r="C36" s="165" t="s">
        <v>159</v>
      </c>
      <c r="D36" s="166"/>
      <c r="E36" s="167"/>
      <c r="F36" s="167"/>
      <c r="G36" s="168"/>
      <c r="H36" s="169"/>
      <c r="I36" s="169"/>
      <c r="O36" s="170">
        <v>1</v>
      </c>
    </row>
    <row r="37" spans="1:104" x14ac:dyDescent="0.2">
      <c r="A37" s="171">
        <v>19</v>
      </c>
      <c r="B37" s="172" t="s">
        <v>160</v>
      </c>
      <c r="C37" s="173" t="s">
        <v>161</v>
      </c>
      <c r="D37" s="174" t="s">
        <v>71</v>
      </c>
      <c r="E37" s="175">
        <v>20</v>
      </c>
      <c r="F37" s="211">
        <v>0</v>
      </c>
      <c r="G37" s="176">
        <f>E37*F37</f>
        <v>0</v>
      </c>
      <c r="O37" s="170">
        <v>2</v>
      </c>
      <c r="AA37" s="147">
        <v>1</v>
      </c>
      <c r="AB37" s="147">
        <v>1</v>
      </c>
      <c r="AC37" s="147">
        <v>1</v>
      </c>
      <c r="AZ37" s="147">
        <v>1</v>
      </c>
      <c r="BA37" s="147">
        <f>IF(AZ37=1,G37,0)</f>
        <v>0</v>
      </c>
      <c r="BB37" s="147">
        <f>IF(AZ37=2,G37,0)</f>
        <v>0</v>
      </c>
      <c r="BC37" s="147">
        <f>IF(AZ37=3,G37,0)</f>
        <v>0</v>
      </c>
      <c r="BD37" s="147">
        <f>IF(AZ37=4,G37,0)</f>
        <v>0</v>
      </c>
      <c r="BE37" s="147">
        <f>IF(AZ37=5,G37,0)</f>
        <v>0</v>
      </c>
      <c r="CA37" s="177">
        <v>1</v>
      </c>
      <c r="CB37" s="177">
        <v>1</v>
      </c>
      <c r="CZ37" s="147">
        <v>0</v>
      </c>
    </row>
    <row r="38" spans="1:104" x14ac:dyDescent="0.2">
      <c r="A38" s="178"/>
      <c r="B38" s="179" t="s">
        <v>72</v>
      </c>
      <c r="C38" s="180" t="str">
        <f>CONCATENATE(B36," ",C36)</f>
        <v>8 Trubní vedení</v>
      </c>
      <c r="D38" s="181"/>
      <c r="E38" s="182"/>
      <c r="F38" s="183"/>
      <c r="G38" s="184">
        <f>SUM(G36:G37)</f>
        <v>0</v>
      </c>
      <c r="O38" s="170">
        <v>4</v>
      </c>
      <c r="BA38" s="185">
        <f>SUM(BA36:BA37)</f>
        <v>0</v>
      </c>
      <c r="BB38" s="185">
        <f>SUM(BB36:BB37)</f>
        <v>0</v>
      </c>
      <c r="BC38" s="185">
        <f>SUM(BC36:BC37)</f>
        <v>0</v>
      </c>
      <c r="BD38" s="185">
        <f>SUM(BD36:BD37)</f>
        <v>0</v>
      </c>
      <c r="BE38" s="185">
        <f>SUM(BE36:BE37)</f>
        <v>0</v>
      </c>
    </row>
    <row r="39" spans="1:104" x14ac:dyDescent="0.2">
      <c r="A39" s="163" t="s">
        <v>70</v>
      </c>
      <c r="B39" s="164" t="s">
        <v>162</v>
      </c>
      <c r="C39" s="165" t="s">
        <v>163</v>
      </c>
      <c r="D39" s="166"/>
      <c r="E39" s="167"/>
      <c r="F39" s="167"/>
      <c r="G39" s="168"/>
      <c r="H39" s="169"/>
      <c r="I39" s="169"/>
      <c r="O39" s="170">
        <v>1</v>
      </c>
    </row>
    <row r="40" spans="1:104" x14ac:dyDescent="0.2">
      <c r="A40" s="171">
        <v>20</v>
      </c>
      <c r="B40" s="172" t="s">
        <v>164</v>
      </c>
      <c r="C40" s="173" t="s">
        <v>165</v>
      </c>
      <c r="D40" s="174" t="s">
        <v>71</v>
      </c>
      <c r="E40" s="175">
        <v>20</v>
      </c>
      <c r="F40" s="211">
        <v>0</v>
      </c>
      <c r="G40" s="176">
        <f>E40*F40</f>
        <v>0</v>
      </c>
      <c r="O40" s="170">
        <v>2</v>
      </c>
      <c r="AA40" s="147">
        <v>1</v>
      </c>
      <c r="AB40" s="147">
        <v>0</v>
      </c>
      <c r="AC40" s="147">
        <v>0</v>
      </c>
      <c r="AZ40" s="147">
        <v>1</v>
      </c>
      <c r="BA40" s="147">
        <f>IF(AZ40=1,G40,0)</f>
        <v>0</v>
      </c>
      <c r="BB40" s="147">
        <f>IF(AZ40=2,G40,0)</f>
        <v>0</v>
      </c>
      <c r="BC40" s="147">
        <f>IF(AZ40=3,G40,0)</f>
        <v>0</v>
      </c>
      <c r="BD40" s="147">
        <f>IF(AZ40=4,G40,0)</f>
        <v>0</v>
      </c>
      <c r="BE40" s="147">
        <f>IF(AZ40=5,G40,0)</f>
        <v>0</v>
      </c>
      <c r="CA40" s="177">
        <v>1</v>
      </c>
      <c r="CB40" s="177">
        <v>0</v>
      </c>
      <c r="CZ40" s="147">
        <v>0</v>
      </c>
    </row>
    <row r="41" spans="1:104" x14ac:dyDescent="0.2">
      <c r="A41" s="171">
        <v>21</v>
      </c>
      <c r="B41" s="172" t="s">
        <v>166</v>
      </c>
      <c r="C41" s="173" t="s">
        <v>167</v>
      </c>
      <c r="D41" s="174" t="s">
        <v>71</v>
      </c>
      <c r="E41" s="175">
        <v>20</v>
      </c>
      <c r="F41" s="211">
        <v>0</v>
      </c>
      <c r="G41" s="176">
        <f>E41*F41</f>
        <v>0</v>
      </c>
      <c r="O41" s="170">
        <v>2</v>
      </c>
      <c r="AA41" s="147">
        <v>12</v>
      </c>
      <c r="AB41" s="147">
        <v>0</v>
      </c>
      <c r="AC41" s="147">
        <v>2</v>
      </c>
      <c r="AZ41" s="147">
        <v>1</v>
      </c>
      <c r="BA41" s="147">
        <f>IF(AZ41=1,G41,0)</f>
        <v>0</v>
      </c>
      <c r="BB41" s="147">
        <f>IF(AZ41=2,G41,0)</f>
        <v>0</v>
      </c>
      <c r="BC41" s="147">
        <f>IF(AZ41=3,G41,0)</f>
        <v>0</v>
      </c>
      <c r="BD41" s="147">
        <f>IF(AZ41=4,G41,0)</f>
        <v>0</v>
      </c>
      <c r="BE41" s="147">
        <f>IF(AZ41=5,G41,0)</f>
        <v>0</v>
      </c>
      <c r="CA41" s="177">
        <v>12</v>
      </c>
      <c r="CB41" s="177">
        <v>0</v>
      </c>
      <c r="CZ41" s="147">
        <v>0</v>
      </c>
    </row>
    <row r="42" spans="1:104" x14ac:dyDescent="0.2">
      <c r="A42" s="171">
        <v>22</v>
      </c>
      <c r="B42" s="172" t="s">
        <v>168</v>
      </c>
      <c r="C42" s="173" t="s">
        <v>169</v>
      </c>
      <c r="D42" s="174" t="s">
        <v>71</v>
      </c>
      <c r="E42" s="175">
        <v>20</v>
      </c>
      <c r="F42" s="211">
        <v>0</v>
      </c>
      <c r="G42" s="176">
        <f>E42*F42</f>
        <v>0</v>
      </c>
      <c r="O42" s="170">
        <v>2</v>
      </c>
      <c r="AA42" s="147">
        <v>12</v>
      </c>
      <c r="AB42" s="147">
        <v>0</v>
      </c>
      <c r="AC42" s="147">
        <v>1</v>
      </c>
      <c r="AZ42" s="147">
        <v>1</v>
      </c>
      <c r="BA42" s="147">
        <f>IF(AZ42=1,G42,0)</f>
        <v>0</v>
      </c>
      <c r="BB42" s="147">
        <f>IF(AZ42=2,G42,0)</f>
        <v>0</v>
      </c>
      <c r="BC42" s="147">
        <f>IF(AZ42=3,G42,0)</f>
        <v>0</v>
      </c>
      <c r="BD42" s="147">
        <f>IF(AZ42=4,G42,0)</f>
        <v>0</v>
      </c>
      <c r="BE42" s="147">
        <f>IF(AZ42=5,G42,0)</f>
        <v>0</v>
      </c>
      <c r="CA42" s="177">
        <v>12</v>
      </c>
      <c r="CB42" s="177">
        <v>0</v>
      </c>
      <c r="CZ42" s="147">
        <v>0</v>
      </c>
    </row>
    <row r="43" spans="1:104" x14ac:dyDescent="0.2">
      <c r="A43" s="171">
        <v>23</v>
      </c>
      <c r="B43" s="172" t="s">
        <v>174</v>
      </c>
      <c r="C43" s="173" t="s">
        <v>175</v>
      </c>
      <c r="D43" s="174" t="s">
        <v>71</v>
      </c>
      <c r="E43" s="175">
        <v>20</v>
      </c>
      <c r="F43" s="211">
        <v>0</v>
      </c>
      <c r="G43" s="176">
        <f>E43*F43</f>
        <v>0</v>
      </c>
      <c r="O43" s="170">
        <v>2</v>
      </c>
      <c r="AA43" s="147">
        <v>3</v>
      </c>
      <c r="AB43" s="147">
        <v>1</v>
      </c>
      <c r="AC43" s="147">
        <v>286138211</v>
      </c>
      <c r="AZ43" s="147">
        <v>1</v>
      </c>
      <c r="BA43" s="147">
        <f>IF(AZ43=1,G43,0)</f>
        <v>0</v>
      </c>
      <c r="BB43" s="147">
        <f>IF(AZ43=2,G43,0)</f>
        <v>0</v>
      </c>
      <c r="BC43" s="147">
        <f>IF(AZ43=3,G43,0)</f>
        <v>0</v>
      </c>
      <c r="BD43" s="147">
        <f>IF(AZ43=4,G43,0)</f>
        <v>0</v>
      </c>
      <c r="BE43" s="147">
        <f>IF(AZ43=5,G43,0)</f>
        <v>0</v>
      </c>
      <c r="CA43" s="177">
        <v>3</v>
      </c>
      <c r="CB43" s="177">
        <v>1</v>
      </c>
      <c r="CZ43" s="147">
        <v>1.4E-3</v>
      </c>
    </row>
    <row r="44" spans="1:104" x14ac:dyDescent="0.2">
      <c r="A44" s="178"/>
      <c r="B44" s="179" t="s">
        <v>72</v>
      </c>
      <c r="C44" s="180" t="str">
        <f>CONCATENATE(B39," ",C39)</f>
        <v>87 Potrubí z trub z plastických hmot</v>
      </c>
      <c r="D44" s="181"/>
      <c r="E44" s="182"/>
      <c r="F44" s="183"/>
      <c r="G44" s="184">
        <f>SUM(G39:G43)</f>
        <v>0</v>
      </c>
      <c r="O44" s="170">
        <v>4</v>
      </c>
      <c r="BA44" s="185">
        <f>SUM(BA39:BA43)</f>
        <v>0</v>
      </c>
      <c r="BB44" s="185">
        <f>SUM(BB39:BB43)</f>
        <v>0</v>
      </c>
      <c r="BC44" s="185">
        <f>SUM(BC39:BC43)</f>
        <v>0</v>
      </c>
      <c r="BD44" s="185">
        <f>SUM(BD39:BD43)</f>
        <v>0</v>
      </c>
      <c r="BE44" s="185">
        <f>SUM(BE39:BE43)</f>
        <v>0</v>
      </c>
    </row>
    <row r="45" spans="1:104" x14ac:dyDescent="0.2">
      <c r="A45" s="163" t="s">
        <v>70</v>
      </c>
      <c r="B45" s="164" t="s">
        <v>178</v>
      </c>
      <c r="C45" s="165" t="s">
        <v>179</v>
      </c>
      <c r="D45" s="166"/>
      <c r="E45" s="167"/>
      <c r="F45" s="167"/>
      <c r="G45" s="168"/>
      <c r="H45" s="169"/>
      <c r="I45" s="169"/>
      <c r="O45" s="170">
        <v>1</v>
      </c>
    </row>
    <row r="46" spans="1:104" x14ac:dyDescent="0.2">
      <c r="A46" s="171">
        <v>24</v>
      </c>
      <c r="B46" s="172" t="s">
        <v>170</v>
      </c>
      <c r="C46" s="173" t="s">
        <v>181</v>
      </c>
      <c r="D46" s="174" t="s">
        <v>78</v>
      </c>
      <c r="E46" s="175">
        <v>2</v>
      </c>
      <c r="F46" s="211">
        <v>0</v>
      </c>
      <c r="G46" s="176">
        <f>E46*F46</f>
        <v>0</v>
      </c>
      <c r="O46" s="170">
        <v>2</v>
      </c>
      <c r="AA46" s="147">
        <v>12</v>
      </c>
      <c r="AB46" s="147">
        <v>0</v>
      </c>
      <c r="AC46" s="147">
        <v>3</v>
      </c>
      <c r="AZ46" s="147">
        <v>1</v>
      </c>
      <c r="BA46" s="147">
        <f>IF(AZ46=1,G46,0)</f>
        <v>0</v>
      </c>
      <c r="BB46" s="147">
        <f>IF(AZ46=2,G46,0)</f>
        <v>0</v>
      </c>
      <c r="BC46" s="147">
        <f>IF(AZ46=3,G46,0)</f>
        <v>0</v>
      </c>
      <c r="BD46" s="147">
        <f>IF(AZ46=4,G46,0)</f>
        <v>0</v>
      </c>
      <c r="BE46" s="147">
        <f>IF(AZ46=5,G46,0)</f>
        <v>0</v>
      </c>
      <c r="CA46" s="177">
        <v>12</v>
      </c>
      <c r="CB46" s="177">
        <v>0</v>
      </c>
      <c r="CZ46" s="147">
        <v>0</v>
      </c>
    </row>
    <row r="47" spans="1:104" x14ac:dyDescent="0.2">
      <c r="A47" s="178"/>
      <c r="B47" s="179" t="s">
        <v>72</v>
      </c>
      <c r="C47" s="180" t="str">
        <f>CONCATENATE(B45," ",C45)</f>
        <v>89 Ostatní konstrukce na trubním vedení</v>
      </c>
      <c r="D47" s="181"/>
      <c r="E47" s="182"/>
      <c r="F47" s="183"/>
      <c r="G47" s="184">
        <f>SUM(G45:G46)</f>
        <v>0</v>
      </c>
      <c r="O47" s="170">
        <v>4</v>
      </c>
      <c r="BA47" s="185">
        <f>SUM(BA45:BA46)</f>
        <v>0</v>
      </c>
      <c r="BB47" s="185">
        <f>SUM(BB45:BB46)</f>
        <v>0</v>
      </c>
      <c r="BC47" s="185">
        <f>SUM(BC45:BC46)</f>
        <v>0</v>
      </c>
      <c r="BD47" s="185">
        <f>SUM(BD45:BD46)</f>
        <v>0</v>
      </c>
      <c r="BE47" s="185">
        <f>SUM(BE45:BE46)</f>
        <v>0</v>
      </c>
    </row>
    <row r="48" spans="1:104" x14ac:dyDescent="0.2">
      <c r="A48" s="163" t="s">
        <v>70</v>
      </c>
      <c r="B48" s="164" t="s">
        <v>73</v>
      </c>
      <c r="C48" s="165" t="s">
        <v>74</v>
      </c>
      <c r="D48" s="166"/>
      <c r="E48" s="167"/>
      <c r="F48" s="167"/>
      <c r="G48" s="168"/>
      <c r="H48" s="169"/>
      <c r="I48" s="169"/>
      <c r="O48" s="170">
        <v>1</v>
      </c>
    </row>
    <row r="49" spans="1:104" x14ac:dyDescent="0.2">
      <c r="A49" s="171">
        <v>25</v>
      </c>
      <c r="B49" s="172" t="s">
        <v>75</v>
      </c>
      <c r="C49" s="173" t="s">
        <v>76</v>
      </c>
      <c r="D49" s="174" t="s">
        <v>77</v>
      </c>
      <c r="E49" s="175">
        <v>26.757200000000001</v>
      </c>
      <c r="F49" s="211">
        <v>0</v>
      </c>
      <c r="G49" s="176">
        <f>E49*F49</f>
        <v>0</v>
      </c>
      <c r="O49" s="170">
        <v>2</v>
      </c>
      <c r="AA49" s="147">
        <v>7</v>
      </c>
      <c r="AB49" s="147">
        <v>1</v>
      </c>
      <c r="AC49" s="147">
        <v>2</v>
      </c>
      <c r="AZ49" s="147">
        <v>1</v>
      </c>
      <c r="BA49" s="147">
        <f>IF(AZ49=1,G49,0)</f>
        <v>0</v>
      </c>
      <c r="BB49" s="147">
        <f>IF(AZ49=2,G49,0)</f>
        <v>0</v>
      </c>
      <c r="BC49" s="147">
        <f>IF(AZ49=3,G49,0)</f>
        <v>0</v>
      </c>
      <c r="BD49" s="147">
        <f>IF(AZ49=4,G49,0)</f>
        <v>0</v>
      </c>
      <c r="BE49" s="147">
        <f>IF(AZ49=5,G49,0)</f>
        <v>0</v>
      </c>
      <c r="CA49" s="177">
        <v>7</v>
      </c>
      <c r="CB49" s="177">
        <v>1</v>
      </c>
      <c r="CZ49" s="147">
        <v>0</v>
      </c>
    </row>
    <row r="50" spans="1:104" x14ac:dyDescent="0.2">
      <c r="A50" s="178"/>
      <c r="B50" s="179" t="s">
        <v>72</v>
      </c>
      <c r="C50" s="180" t="str">
        <f>CONCATENATE(B48," ",C48)</f>
        <v>99 Staveništní přesun hmot</v>
      </c>
      <c r="D50" s="181"/>
      <c r="E50" s="182"/>
      <c r="F50" s="183"/>
      <c r="G50" s="184">
        <f>SUM(G48:G49)</f>
        <v>0</v>
      </c>
      <c r="O50" s="170">
        <v>4</v>
      </c>
      <c r="BA50" s="185">
        <f>SUM(BA48:BA49)</f>
        <v>0</v>
      </c>
      <c r="BB50" s="185">
        <f>SUM(BB48:BB49)</f>
        <v>0</v>
      </c>
      <c r="BC50" s="185">
        <f>SUM(BC48:BC49)</f>
        <v>0</v>
      </c>
      <c r="BD50" s="185">
        <f>SUM(BD48:BD49)</f>
        <v>0</v>
      </c>
      <c r="BE50" s="185">
        <f>SUM(BE48:BE49)</f>
        <v>0</v>
      </c>
    </row>
    <row r="51" spans="1:104" x14ac:dyDescent="0.2">
      <c r="A51" s="163" t="s">
        <v>70</v>
      </c>
      <c r="B51" s="164" t="s">
        <v>182</v>
      </c>
      <c r="C51" s="165" t="s">
        <v>183</v>
      </c>
      <c r="D51" s="166"/>
      <c r="E51" s="167"/>
      <c r="F51" s="167"/>
      <c r="G51" s="168"/>
      <c r="H51" s="169"/>
      <c r="I51" s="169"/>
      <c r="O51" s="170">
        <v>1</v>
      </c>
    </row>
    <row r="52" spans="1:104" x14ac:dyDescent="0.2">
      <c r="A52" s="171">
        <v>26</v>
      </c>
      <c r="B52" s="172" t="s">
        <v>184</v>
      </c>
      <c r="C52" s="173" t="s">
        <v>185</v>
      </c>
      <c r="D52" s="174" t="s">
        <v>71</v>
      </c>
      <c r="E52" s="175">
        <v>20</v>
      </c>
      <c r="F52" s="211">
        <v>0</v>
      </c>
      <c r="G52" s="176">
        <f>E52*F52</f>
        <v>0</v>
      </c>
      <c r="O52" s="170">
        <v>2</v>
      </c>
      <c r="AA52" s="147">
        <v>1</v>
      </c>
      <c r="AB52" s="147">
        <v>7</v>
      </c>
      <c r="AC52" s="147">
        <v>7</v>
      </c>
      <c r="AZ52" s="147">
        <v>2</v>
      </c>
      <c r="BA52" s="147">
        <f>IF(AZ52=1,G52,0)</f>
        <v>0</v>
      </c>
      <c r="BB52" s="147">
        <f>IF(AZ52=2,G52,0)</f>
        <v>0</v>
      </c>
      <c r="BC52" s="147">
        <f>IF(AZ52=3,G52,0)</f>
        <v>0</v>
      </c>
      <c r="BD52" s="147">
        <f>IF(AZ52=4,G52,0)</f>
        <v>0</v>
      </c>
      <c r="BE52" s="147">
        <f>IF(AZ52=5,G52,0)</f>
        <v>0</v>
      </c>
      <c r="CA52" s="177">
        <v>1</v>
      </c>
      <c r="CB52" s="177">
        <v>7</v>
      </c>
      <c r="CZ52" s="147">
        <v>0</v>
      </c>
    </row>
    <row r="53" spans="1:104" x14ac:dyDescent="0.2">
      <c r="A53" s="171">
        <v>27</v>
      </c>
      <c r="B53" s="172" t="s">
        <v>186</v>
      </c>
      <c r="C53" s="173" t="s">
        <v>187</v>
      </c>
      <c r="D53" s="174" t="s">
        <v>78</v>
      </c>
      <c r="E53" s="175">
        <v>1</v>
      </c>
      <c r="F53" s="211">
        <v>0</v>
      </c>
      <c r="G53" s="176">
        <f>E53*F53</f>
        <v>0</v>
      </c>
      <c r="O53" s="170">
        <v>2</v>
      </c>
      <c r="AA53" s="147">
        <v>1</v>
      </c>
      <c r="AB53" s="147">
        <v>7</v>
      </c>
      <c r="AC53" s="147">
        <v>7</v>
      </c>
      <c r="AZ53" s="147">
        <v>2</v>
      </c>
      <c r="BA53" s="147">
        <f>IF(AZ53=1,G53,0)</f>
        <v>0</v>
      </c>
      <c r="BB53" s="147">
        <f>IF(AZ53=2,G53,0)</f>
        <v>0</v>
      </c>
      <c r="BC53" s="147">
        <f>IF(AZ53=3,G53,0)</f>
        <v>0</v>
      </c>
      <c r="BD53" s="147">
        <f>IF(AZ53=4,G53,0)</f>
        <v>0</v>
      </c>
      <c r="BE53" s="147">
        <f>IF(AZ53=5,G53,0)</f>
        <v>0</v>
      </c>
      <c r="CA53" s="177">
        <v>1</v>
      </c>
      <c r="CB53" s="177">
        <v>7</v>
      </c>
      <c r="CZ53" s="147">
        <v>0</v>
      </c>
    </row>
    <row r="54" spans="1:104" x14ac:dyDescent="0.2">
      <c r="A54" s="171">
        <v>28</v>
      </c>
      <c r="B54" s="172" t="s">
        <v>190</v>
      </c>
      <c r="C54" s="173" t="s">
        <v>191</v>
      </c>
      <c r="D54" s="174" t="s">
        <v>60</v>
      </c>
      <c r="E54" s="175">
        <v>1.1499999999999999</v>
      </c>
      <c r="F54" s="211">
        <f>SUM(G52:G53)*0.01</f>
        <v>0</v>
      </c>
      <c r="G54" s="176">
        <f>E54*F54</f>
        <v>0</v>
      </c>
      <c r="O54" s="170">
        <v>2</v>
      </c>
      <c r="AA54" s="147">
        <v>7</v>
      </c>
      <c r="AB54" s="147">
        <v>1002</v>
      </c>
      <c r="AC54" s="147">
        <v>5</v>
      </c>
      <c r="AZ54" s="147">
        <v>2</v>
      </c>
      <c r="BA54" s="147">
        <f>IF(AZ54=1,G54,0)</f>
        <v>0</v>
      </c>
      <c r="BB54" s="147">
        <f>IF(AZ54=2,G54,0)</f>
        <v>0</v>
      </c>
      <c r="BC54" s="147">
        <f>IF(AZ54=3,G54,0)</f>
        <v>0</v>
      </c>
      <c r="BD54" s="147">
        <f>IF(AZ54=4,G54,0)</f>
        <v>0</v>
      </c>
      <c r="BE54" s="147">
        <f>IF(AZ54=5,G54,0)</f>
        <v>0</v>
      </c>
      <c r="CA54" s="177">
        <v>7</v>
      </c>
      <c r="CB54" s="177">
        <v>1002</v>
      </c>
      <c r="CZ54" s="147">
        <v>0</v>
      </c>
    </row>
    <row r="55" spans="1:104" x14ac:dyDescent="0.2">
      <c r="A55" s="178"/>
      <c r="B55" s="179" t="s">
        <v>72</v>
      </c>
      <c r="C55" s="180" t="str">
        <f>CONCATENATE(B51," ",C51)</f>
        <v>723 Vnitřní plynovod</v>
      </c>
      <c r="D55" s="181"/>
      <c r="E55" s="182"/>
      <c r="F55" s="183"/>
      <c r="G55" s="184">
        <f>SUM(G51:G54)</f>
        <v>0</v>
      </c>
      <c r="O55" s="170">
        <v>4</v>
      </c>
      <c r="BA55" s="185">
        <f>SUM(BA51:BA54)</f>
        <v>0</v>
      </c>
      <c r="BB55" s="185">
        <f>SUM(BB51:BB54)</f>
        <v>0</v>
      </c>
      <c r="BC55" s="185">
        <f>SUM(BC51:BC54)</f>
        <v>0</v>
      </c>
      <c r="BD55" s="185">
        <f>SUM(BD51:BD54)</f>
        <v>0</v>
      </c>
      <c r="BE55" s="185">
        <f>SUM(BE51:BE54)</f>
        <v>0</v>
      </c>
    </row>
    <row r="56" spans="1:104" x14ac:dyDescent="0.2">
      <c r="A56" s="163" t="s">
        <v>70</v>
      </c>
      <c r="B56" s="164" t="s">
        <v>79</v>
      </c>
      <c r="C56" s="165" t="s">
        <v>80</v>
      </c>
      <c r="D56" s="166"/>
      <c r="E56" s="167"/>
      <c r="F56" s="167"/>
      <c r="G56" s="168"/>
      <c r="H56" s="169"/>
      <c r="I56" s="169"/>
      <c r="O56" s="170">
        <v>1</v>
      </c>
    </row>
    <row r="57" spans="1:104" x14ac:dyDescent="0.2">
      <c r="A57" s="171">
        <v>29</v>
      </c>
      <c r="B57" s="172" t="s">
        <v>81</v>
      </c>
      <c r="C57" s="173" t="s">
        <v>82</v>
      </c>
      <c r="D57" s="174" t="s">
        <v>77</v>
      </c>
      <c r="E57" s="175">
        <v>13.02</v>
      </c>
      <c r="F57" s="211">
        <v>0</v>
      </c>
      <c r="G57" s="176">
        <f t="shared" ref="G57:G62" si="0">E57*F57</f>
        <v>0</v>
      </c>
      <c r="O57" s="170">
        <v>2</v>
      </c>
      <c r="AA57" s="147">
        <v>8</v>
      </c>
      <c r="AB57" s="147">
        <v>1</v>
      </c>
      <c r="AC57" s="147">
        <v>3</v>
      </c>
      <c r="AZ57" s="147">
        <v>1</v>
      </c>
      <c r="BA57" s="147">
        <f t="shared" ref="BA57:BA62" si="1">IF(AZ57=1,G57,0)</f>
        <v>0</v>
      </c>
      <c r="BB57" s="147">
        <f t="shared" ref="BB57:BB62" si="2">IF(AZ57=2,G57,0)</f>
        <v>0</v>
      </c>
      <c r="BC57" s="147">
        <f t="shared" ref="BC57:BC62" si="3">IF(AZ57=3,G57,0)</f>
        <v>0</v>
      </c>
      <c r="BD57" s="147">
        <f t="shared" ref="BD57:BD62" si="4">IF(AZ57=4,G57,0)</f>
        <v>0</v>
      </c>
      <c r="BE57" s="147">
        <f t="shared" ref="BE57:BE62" si="5">IF(AZ57=5,G57,0)</f>
        <v>0</v>
      </c>
      <c r="CA57" s="177">
        <v>8</v>
      </c>
      <c r="CB57" s="177">
        <v>1</v>
      </c>
      <c r="CZ57" s="147">
        <v>0</v>
      </c>
    </row>
    <row r="58" spans="1:104" x14ac:dyDescent="0.2">
      <c r="A58" s="171">
        <v>30</v>
      </c>
      <c r="B58" s="172" t="s">
        <v>83</v>
      </c>
      <c r="C58" s="173" t="s">
        <v>84</v>
      </c>
      <c r="D58" s="174" t="s">
        <v>77</v>
      </c>
      <c r="E58" s="175">
        <v>13.02</v>
      </c>
      <c r="F58" s="211">
        <v>0</v>
      </c>
      <c r="G58" s="176">
        <f t="shared" si="0"/>
        <v>0</v>
      </c>
      <c r="O58" s="170">
        <v>2</v>
      </c>
      <c r="AA58" s="147">
        <v>8</v>
      </c>
      <c r="AB58" s="147">
        <v>1</v>
      </c>
      <c r="AC58" s="147">
        <v>3</v>
      </c>
      <c r="AZ58" s="147">
        <v>1</v>
      </c>
      <c r="BA58" s="147">
        <f t="shared" si="1"/>
        <v>0</v>
      </c>
      <c r="BB58" s="147">
        <f t="shared" si="2"/>
        <v>0</v>
      </c>
      <c r="BC58" s="147">
        <f t="shared" si="3"/>
        <v>0</v>
      </c>
      <c r="BD58" s="147">
        <f t="shared" si="4"/>
        <v>0</v>
      </c>
      <c r="BE58" s="147">
        <f t="shared" si="5"/>
        <v>0</v>
      </c>
      <c r="CA58" s="177">
        <v>8</v>
      </c>
      <c r="CB58" s="177">
        <v>1</v>
      </c>
      <c r="CZ58" s="147">
        <v>0</v>
      </c>
    </row>
    <row r="59" spans="1:104" x14ac:dyDescent="0.2">
      <c r="A59" s="171">
        <v>31</v>
      </c>
      <c r="B59" s="172" t="s">
        <v>85</v>
      </c>
      <c r="C59" s="173" t="s">
        <v>86</v>
      </c>
      <c r="D59" s="174" t="s">
        <v>77</v>
      </c>
      <c r="E59" s="175">
        <v>247.38</v>
      </c>
      <c r="F59" s="211">
        <v>0</v>
      </c>
      <c r="G59" s="176">
        <f t="shared" si="0"/>
        <v>0</v>
      </c>
      <c r="O59" s="170">
        <v>2</v>
      </c>
      <c r="AA59" s="147">
        <v>8</v>
      </c>
      <c r="AB59" s="147">
        <v>1</v>
      </c>
      <c r="AC59" s="147">
        <v>3</v>
      </c>
      <c r="AZ59" s="147">
        <v>1</v>
      </c>
      <c r="BA59" s="147">
        <f t="shared" si="1"/>
        <v>0</v>
      </c>
      <c r="BB59" s="147">
        <f t="shared" si="2"/>
        <v>0</v>
      </c>
      <c r="BC59" s="147">
        <f t="shared" si="3"/>
        <v>0</v>
      </c>
      <c r="BD59" s="147">
        <f t="shared" si="4"/>
        <v>0</v>
      </c>
      <c r="BE59" s="147">
        <f t="shared" si="5"/>
        <v>0</v>
      </c>
      <c r="CA59" s="177">
        <v>8</v>
      </c>
      <c r="CB59" s="177">
        <v>1</v>
      </c>
      <c r="CZ59" s="147">
        <v>0</v>
      </c>
    </row>
    <row r="60" spans="1:104" x14ac:dyDescent="0.2">
      <c r="A60" s="171">
        <v>32</v>
      </c>
      <c r="B60" s="172" t="s">
        <v>87</v>
      </c>
      <c r="C60" s="173" t="s">
        <v>88</v>
      </c>
      <c r="D60" s="174" t="s">
        <v>77</v>
      </c>
      <c r="E60" s="175">
        <v>13.02</v>
      </c>
      <c r="F60" s="211">
        <v>0</v>
      </c>
      <c r="G60" s="176">
        <f t="shared" si="0"/>
        <v>0</v>
      </c>
      <c r="O60" s="170">
        <v>2</v>
      </c>
      <c r="AA60" s="147">
        <v>8</v>
      </c>
      <c r="AB60" s="147">
        <v>1</v>
      </c>
      <c r="AC60" s="147">
        <v>3</v>
      </c>
      <c r="AZ60" s="147">
        <v>1</v>
      </c>
      <c r="BA60" s="147">
        <f t="shared" si="1"/>
        <v>0</v>
      </c>
      <c r="BB60" s="147">
        <f t="shared" si="2"/>
        <v>0</v>
      </c>
      <c r="BC60" s="147">
        <f t="shared" si="3"/>
        <v>0</v>
      </c>
      <c r="BD60" s="147">
        <f t="shared" si="4"/>
        <v>0</v>
      </c>
      <c r="BE60" s="147">
        <f t="shared" si="5"/>
        <v>0</v>
      </c>
      <c r="CA60" s="177">
        <v>8</v>
      </c>
      <c r="CB60" s="177">
        <v>1</v>
      </c>
      <c r="CZ60" s="147">
        <v>0</v>
      </c>
    </row>
    <row r="61" spans="1:104" x14ac:dyDescent="0.2">
      <c r="A61" s="171">
        <v>33</v>
      </c>
      <c r="B61" s="172" t="s">
        <v>192</v>
      </c>
      <c r="C61" s="173" t="s">
        <v>193</v>
      </c>
      <c r="D61" s="174" t="s">
        <v>77</v>
      </c>
      <c r="E61" s="175">
        <v>52.08</v>
      </c>
      <c r="F61" s="211">
        <v>0</v>
      </c>
      <c r="G61" s="176">
        <f t="shared" si="0"/>
        <v>0</v>
      </c>
      <c r="O61" s="170">
        <v>2</v>
      </c>
      <c r="AA61" s="147">
        <v>8</v>
      </c>
      <c r="AB61" s="147">
        <v>1</v>
      </c>
      <c r="AC61" s="147">
        <v>3</v>
      </c>
      <c r="AZ61" s="147">
        <v>1</v>
      </c>
      <c r="BA61" s="147">
        <f t="shared" si="1"/>
        <v>0</v>
      </c>
      <c r="BB61" s="147">
        <f t="shared" si="2"/>
        <v>0</v>
      </c>
      <c r="BC61" s="147">
        <f t="shared" si="3"/>
        <v>0</v>
      </c>
      <c r="BD61" s="147">
        <f t="shared" si="4"/>
        <v>0</v>
      </c>
      <c r="BE61" s="147">
        <f t="shared" si="5"/>
        <v>0</v>
      </c>
      <c r="CA61" s="177">
        <v>8</v>
      </c>
      <c r="CB61" s="177">
        <v>1</v>
      </c>
      <c r="CZ61" s="147">
        <v>0</v>
      </c>
    </row>
    <row r="62" spans="1:104" x14ac:dyDescent="0.2">
      <c r="A62" s="171">
        <v>34</v>
      </c>
      <c r="B62" s="172" t="s">
        <v>194</v>
      </c>
      <c r="C62" s="173" t="s">
        <v>195</v>
      </c>
      <c r="D62" s="174" t="s">
        <v>77</v>
      </c>
      <c r="E62" s="175">
        <v>13.02</v>
      </c>
      <c r="F62" s="211">
        <v>0</v>
      </c>
      <c r="G62" s="176">
        <f t="shared" si="0"/>
        <v>0</v>
      </c>
      <c r="O62" s="170">
        <v>2</v>
      </c>
      <c r="AA62" s="147">
        <v>8</v>
      </c>
      <c r="AB62" s="147">
        <v>1</v>
      </c>
      <c r="AC62" s="147">
        <v>3</v>
      </c>
      <c r="AZ62" s="147">
        <v>1</v>
      </c>
      <c r="BA62" s="147">
        <f t="shared" si="1"/>
        <v>0</v>
      </c>
      <c r="BB62" s="147">
        <f t="shared" si="2"/>
        <v>0</v>
      </c>
      <c r="BC62" s="147">
        <f t="shared" si="3"/>
        <v>0</v>
      </c>
      <c r="BD62" s="147">
        <f t="shared" si="4"/>
        <v>0</v>
      </c>
      <c r="BE62" s="147">
        <f t="shared" si="5"/>
        <v>0</v>
      </c>
      <c r="CA62" s="177">
        <v>8</v>
      </c>
      <c r="CB62" s="177">
        <v>1</v>
      </c>
      <c r="CZ62" s="147">
        <v>0</v>
      </c>
    </row>
    <row r="63" spans="1:104" x14ac:dyDescent="0.2">
      <c r="A63" s="178"/>
      <c r="B63" s="179" t="s">
        <v>72</v>
      </c>
      <c r="C63" s="180" t="str">
        <f>CONCATENATE(B56," ",C56)</f>
        <v>D96 Přesuny suti a vybouraných hmot</v>
      </c>
      <c r="D63" s="181"/>
      <c r="E63" s="182"/>
      <c r="F63" s="183"/>
      <c r="G63" s="184">
        <f>SUM(G56:G62)</f>
        <v>0</v>
      </c>
      <c r="O63" s="170">
        <v>4</v>
      </c>
      <c r="BA63" s="185">
        <f>SUM(BA56:BA62)</f>
        <v>0</v>
      </c>
      <c r="BB63" s="185">
        <f>SUM(BB56:BB62)</f>
        <v>0</v>
      </c>
      <c r="BC63" s="185">
        <f>SUM(BC56:BC62)</f>
        <v>0</v>
      </c>
      <c r="BD63" s="185">
        <f>SUM(BD56:BD62)</f>
        <v>0</v>
      </c>
      <c r="BE63" s="185">
        <f>SUM(BE56:BE62)</f>
        <v>0</v>
      </c>
    </row>
    <row r="64" spans="1:104" x14ac:dyDescent="0.2">
      <c r="E64" s="147"/>
    </row>
    <row r="65" spans="5:5" x14ac:dyDescent="0.2">
      <c r="E65" s="147"/>
    </row>
    <row r="66" spans="5:5" x14ac:dyDescent="0.2">
      <c r="E66" s="147"/>
    </row>
    <row r="67" spans="5:5" x14ac:dyDescent="0.2">
      <c r="E67" s="147"/>
    </row>
    <row r="68" spans="5:5" x14ac:dyDescent="0.2">
      <c r="E68" s="147"/>
    </row>
    <row r="69" spans="5:5" x14ac:dyDescent="0.2">
      <c r="E69" s="147"/>
    </row>
    <row r="70" spans="5:5" x14ac:dyDescent="0.2">
      <c r="E70" s="147"/>
    </row>
    <row r="71" spans="5:5" x14ac:dyDescent="0.2">
      <c r="E71" s="147"/>
    </row>
    <row r="72" spans="5:5" x14ac:dyDescent="0.2">
      <c r="E72" s="147"/>
    </row>
    <row r="73" spans="5:5" x14ac:dyDescent="0.2">
      <c r="E73" s="147"/>
    </row>
    <row r="74" spans="5:5" x14ac:dyDescent="0.2">
      <c r="E74" s="147"/>
    </row>
    <row r="75" spans="5:5" x14ac:dyDescent="0.2">
      <c r="E75" s="147"/>
    </row>
    <row r="76" spans="5:5" x14ac:dyDescent="0.2">
      <c r="E76" s="147"/>
    </row>
    <row r="77" spans="5:5" x14ac:dyDescent="0.2">
      <c r="E77" s="147"/>
    </row>
    <row r="78" spans="5:5" x14ac:dyDescent="0.2">
      <c r="E78" s="147"/>
    </row>
    <row r="79" spans="5:5" x14ac:dyDescent="0.2">
      <c r="E79" s="147"/>
    </row>
    <row r="80" spans="5:5" x14ac:dyDescent="0.2">
      <c r="E80" s="147"/>
    </row>
    <row r="81" spans="1:7" x14ac:dyDescent="0.2">
      <c r="E81" s="147"/>
    </row>
    <row r="82" spans="1:7" x14ac:dyDescent="0.2">
      <c r="E82" s="147"/>
    </row>
    <row r="83" spans="1:7" x14ac:dyDescent="0.2">
      <c r="E83" s="147"/>
    </row>
    <row r="84" spans="1:7" x14ac:dyDescent="0.2">
      <c r="E84" s="147"/>
    </row>
    <row r="85" spans="1:7" x14ac:dyDescent="0.2">
      <c r="E85" s="147"/>
    </row>
    <row r="86" spans="1:7" x14ac:dyDescent="0.2">
      <c r="E86" s="147"/>
    </row>
    <row r="87" spans="1:7" x14ac:dyDescent="0.2">
      <c r="A87" s="186"/>
      <c r="B87" s="186"/>
      <c r="C87" s="186"/>
      <c r="D87" s="186"/>
      <c r="E87" s="186"/>
      <c r="F87" s="186"/>
      <c r="G87" s="186"/>
    </row>
    <row r="88" spans="1:7" x14ac:dyDescent="0.2">
      <c r="A88" s="186"/>
      <c r="B88" s="186"/>
      <c r="C88" s="186"/>
      <c r="D88" s="186"/>
      <c r="E88" s="186"/>
      <c r="F88" s="186"/>
      <c r="G88" s="186"/>
    </row>
    <row r="89" spans="1:7" x14ac:dyDescent="0.2">
      <c r="A89" s="186"/>
      <c r="B89" s="186"/>
      <c r="C89" s="186"/>
      <c r="D89" s="186"/>
      <c r="E89" s="186"/>
      <c r="F89" s="186"/>
      <c r="G89" s="186"/>
    </row>
    <row r="90" spans="1:7" x14ac:dyDescent="0.2">
      <c r="A90" s="186"/>
      <c r="B90" s="186"/>
      <c r="C90" s="186"/>
      <c r="D90" s="186"/>
      <c r="E90" s="186"/>
      <c r="F90" s="186"/>
      <c r="G90" s="186"/>
    </row>
    <row r="91" spans="1:7" x14ac:dyDescent="0.2">
      <c r="E91" s="147"/>
    </row>
    <row r="92" spans="1:7" x14ac:dyDescent="0.2">
      <c r="E92" s="147"/>
    </row>
    <row r="93" spans="1:7" x14ac:dyDescent="0.2">
      <c r="E93" s="147"/>
    </row>
    <row r="94" spans="1:7" x14ac:dyDescent="0.2">
      <c r="E94" s="147"/>
    </row>
    <row r="95" spans="1:7" x14ac:dyDescent="0.2">
      <c r="E95" s="147"/>
    </row>
    <row r="96" spans="1:7" x14ac:dyDescent="0.2">
      <c r="E96" s="147"/>
    </row>
    <row r="97" spans="5:5" x14ac:dyDescent="0.2">
      <c r="E97" s="147"/>
    </row>
    <row r="98" spans="5:5" x14ac:dyDescent="0.2">
      <c r="E98" s="147"/>
    </row>
    <row r="99" spans="5:5" x14ac:dyDescent="0.2">
      <c r="E99" s="147"/>
    </row>
    <row r="100" spans="5:5" x14ac:dyDescent="0.2">
      <c r="E100" s="147"/>
    </row>
    <row r="101" spans="5:5" x14ac:dyDescent="0.2">
      <c r="E101" s="147"/>
    </row>
    <row r="102" spans="5:5" x14ac:dyDescent="0.2">
      <c r="E102" s="147"/>
    </row>
    <row r="103" spans="5:5" x14ac:dyDescent="0.2">
      <c r="E103" s="147"/>
    </row>
    <row r="104" spans="5:5" x14ac:dyDescent="0.2">
      <c r="E104" s="147"/>
    </row>
    <row r="105" spans="5:5" x14ac:dyDescent="0.2">
      <c r="E105" s="147"/>
    </row>
    <row r="106" spans="5:5" x14ac:dyDescent="0.2">
      <c r="E106" s="147"/>
    </row>
    <row r="107" spans="5:5" x14ac:dyDescent="0.2">
      <c r="E107" s="147"/>
    </row>
    <row r="108" spans="5:5" x14ac:dyDescent="0.2">
      <c r="E108" s="147"/>
    </row>
    <row r="109" spans="5:5" x14ac:dyDescent="0.2">
      <c r="E109" s="147"/>
    </row>
    <row r="110" spans="5:5" x14ac:dyDescent="0.2">
      <c r="E110" s="147"/>
    </row>
    <row r="111" spans="5:5" x14ac:dyDescent="0.2">
      <c r="E111" s="147"/>
    </row>
    <row r="112" spans="5:5" x14ac:dyDescent="0.2">
      <c r="E112" s="147"/>
    </row>
    <row r="113" spans="1:7" x14ac:dyDescent="0.2">
      <c r="E113" s="147"/>
    </row>
    <row r="114" spans="1:7" x14ac:dyDescent="0.2">
      <c r="E114" s="147"/>
    </row>
    <row r="115" spans="1:7" x14ac:dyDescent="0.2">
      <c r="E115" s="147"/>
    </row>
    <row r="116" spans="1:7" x14ac:dyDescent="0.2">
      <c r="E116" s="147"/>
    </row>
    <row r="117" spans="1:7" x14ac:dyDescent="0.2">
      <c r="E117" s="147"/>
    </row>
    <row r="118" spans="1:7" x14ac:dyDescent="0.2">
      <c r="E118" s="147"/>
    </row>
    <row r="119" spans="1:7" x14ac:dyDescent="0.2">
      <c r="E119" s="147"/>
    </row>
    <row r="120" spans="1:7" x14ac:dyDescent="0.2">
      <c r="E120" s="147"/>
    </row>
    <row r="121" spans="1:7" x14ac:dyDescent="0.2">
      <c r="E121" s="147"/>
    </row>
    <row r="122" spans="1:7" x14ac:dyDescent="0.2">
      <c r="A122" s="187"/>
      <c r="B122" s="187"/>
    </row>
    <row r="123" spans="1:7" x14ac:dyDescent="0.2">
      <c r="A123" s="186"/>
      <c r="B123" s="186"/>
      <c r="C123" s="189"/>
      <c r="D123" s="189"/>
      <c r="E123" s="190"/>
      <c r="F123" s="189"/>
      <c r="G123" s="191"/>
    </row>
    <row r="124" spans="1:7" x14ac:dyDescent="0.2">
      <c r="A124" s="192"/>
      <c r="B124" s="192"/>
      <c r="C124" s="186"/>
      <c r="D124" s="186"/>
      <c r="E124" s="193"/>
      <c r="F124" s="186"/>
      <c r="G124" s="186"/>
    </row>
    <row r="125" spans="1:7" x14ac:dyDescent="0.2">
      <c r="A125" s="186"/>
      <c r="B125" s="186"/>
      <c r="C125" s="186"/>
      <c r="D125" s="186"/>
      <c r="E125" s="193"/>
      <c r="F125" s="186"/>
      <c r="G125" s="186"/>
    </row>
    <row r="126" spans="1:7" x14ac:dyDescent="0.2">
      <c r="A126" s="186"/>
      <c r="B126" s="186"/>
      <c r="C126" s="186"/>
      <c r="D126" s="186"/>
      <c r="E126" s="193"/>
      <c r="F126" s="186"/>
      <c r="G126" s="186"/>
    </row>
    <row r="127" spans="1:7" x14ac:dyDescent="0.2">
      <c r="A127" s="186"/>
      <c r="B127" s="186"/>
      <c r="C127" s="186"/>
      <c r="D127" s="186"/>
      <c r="E127" s="193"/>
      <c r="F127" s="186"/>
      <c r="G127" s="186"/>
    </row>
    <row r="128" spans="1:7" x14ac:dyDescent="0.2">
      <c r="A128" s="186"/>
      <c r="B128" s="186"/>
      <c r="C128" s="186"/>
      <c r="D128" s="186"/>
      <c r="E128" s="193"/>
      <c r="F128" s="186"/>
      <c r="G128" s="186"/>
    </row>
    <row r="129" spans="1:7" x14ac:dyDescent="0.2">
      <c r="A129" s="186"/>
      <c r="B129" s="186"/>
      <c r="C129" s="186"/>
      <c r="D129" s="186"/>
      <c r="E129" s="193"/>
      <c r="F129" s="186"/>
      <c r="G129" s="186"/>
    </row>
    <row r="130" spans="1:7" x14ac:dyDescent="0.2">
      <c r="A130" s="186"/>
      <c r="B130" s="186"/>
      <c r="C130" s="186"/>
      <c r="D130" s="186"/>
      <c r="E130" s="193"/>
      <c r="F130" s="186"/>
      <c r="G130" s="186"/>
    </row>
    <row r="131" spans="1:7" x14ac:dyDescent="0.2">
      <c r="A131" s="186"/>
      <c r="B131" s="186"/>
      <c r="C131" s="186"/>
      <c r="D131" s="186"/>
      <c r="E131" s="193"/>
      <c r="F131" s="186"/>
      <c r="G131" s="186"/>
    </row>
    <row r="132" spans="1:7" x14ac:dyDescent="0.2">
      <c r="A132" s="186"/>
      <c r="B132" s="186"/>
      <c r="C132" s="186"/>
      <c r="D132" s="186"/>
      <c r="E132" s="193"/>
      <c r="F132" s="186"/>
      <c r="G132" s="186"/>
    </row>
    <row r="133" spans="1:7" x14ac:dyDescent="0.2">
      <c r="A133" s="186"/>
      <c r="B133" s="186"/>
      <c r="C133" s="186"/>
      <c r="D133" s="186"/>
      <c r="E133" s="193"/>
      <c r="F133" s="186"/>
      <c r="G133" s="186"/>
    </row>
    <row r="134" spans="1:7" x14ac:dyDescent="0.2">
      <c r="A134" s="186"/>
      <c r="B134" s="186"/>
      <c r="C134" s="186"/>
      <c r="D134" s="186"/>
      <c r="E134" s="193"/>
      <c r="F134" s="186"/>
      <c r="G134" s="186"/>
    </row>
    <row r="135" spans="1:7" x14ac:dyDescent="0.2">
      <c r="A135" s="186"/>
      <c r="B135" s="186"/>
      <c r="C135" s="186"/>
      <c r="D135" s="186"/>
      <c r="E135" s="193"/>
      <c r="F135" s="186"/>
      <c r="G135" s="186"/>
    </row>
    <row r="136" spans="1:7" x14ac:dyDescent="0.2">
      <c r="A136" s="186"/>
      <c r="B136" s="186"/>
      <c r="C136" s="186"/>
      <c r="D136" s="186"/>
      <c r="E136" s="193"/>
      <c r="F136" s="186"/>
      <c r="G136" s="186"/>
    </row>
  </sheetData>
  <sheetProtection sheet="1" objects="1" scenarios="1"/>
  <protectedRanges>
    <protectedRange sqref="F8 F10 F11 F13 F14 F16:F20 F22 F24 F26:F27 F31:F34 F37 F40:F43 F46 F49 F52:F54 F57:F62" name="Oblast1"/>
  </protectedRanges>
  <mergeCells count="11">
    <mergeCell ref="C15:D15"/>
    <mergeCell ref="C21:D21"/>
    <mergeCell ref="C23:D23"/>
    <mergeCell ref="C25:D25"/>
    <mergeCell ref="C28:D28"/>
    <mergeCell ref="C12:D12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zoomScaleNormal="100" workbookViewId="0">
      <selection activeCell="B19" sqref="B19"/>
    </sheetView>
  </sheetViews>
  <sheetFormatPr defaultRowHeight="15" x14ac:dyDescent="0.2"/>
  <cols>
    <col min="1" max="1" width="3.140625" style="207" bestFit="1" customWidth="1"/>
    <col min="2" max="2" width="108.5703125" style="207" customWidth="1"/>
    <col min="3" max="7" width="9.140625" style="207"/>
    <col min="8" max="8" width="50" style="207" customWidth="1"/>
    <col min="9" max="256" width="9.140625" style="207"/>
    <col min="257" max="257" width="3.140625" style="207" bestFit="1" customWidth="1"/>
    <col min="258" max="258" width="108.5703125" style="207" customWidth="1"/>
    <col min="259" max="263" width="9.140625" style="207"/>
    <col min="264" max="264" width="50" style="207" customWidth="1"/>
    <col min="265" max="512" width="9.140625" style="207"/>
    <col min="513" max="513" width="3.140625" style="207" bestFit="1" customWidth="1"/>
    <col min="514" max="514" width="108.5703125" style="207" customWidth="1"/>
    <col min="515" max="519" width="9.140625" style="207"/>
    <col min="520" max="520" width="50" style="207" customWidth="1"/>
    <col min="521" max="768" width="9.140625" style="207"/>
    <col min="769" max="769" width="3.140625" style="207" bestFit="1" customWidth="1"/>
    <col min="770" max="770" width="108.5703125" style="207" customWidth="1"/>
    <col min="771" max="775" width="9.140625" style="207"/>
    <col min="776" max="776" width="50" style="207" customWidth="1"/>
    <col min="777" max="1024" width="9.140625" style="207"/>
    <col min="1025" max="1025" width="3.140625" style="207" bestFit="1" customWidth="1"/>
    <col min="1026" max="1026" width="108.5703125" style="207" customWidth="1"/>
    <col min="1027" max="1031" width="9.140625" style="207"/>
    <col min="1032" max="1032" width="50" style="207" customWidth="1"/>
    <col min="1033" max="1280" width="9.140625" style="207"/>
    <col min="1281" max="1281" width="3.140625" style="207" bestFit="1" customWidth="1"/>
    <col min="1282" max="1282" width="108.5703125" style="207" customWidth="1"/>
    <col min="1283" max="1287" width="9.140625" style="207"/>
    <col min="1288" max="1288" width="50" style="207" customWidth="1"/>
    <col min="1289" max="1536" width="9.140625" style="207"/>
    <col min="1537" max="1537" width="3.140625" style="207" bestFit="1" customWidth="1"/>
    <col min="1538" max="1538" width="108.5703125" style="207" customWidth="1"/>
    <col min="1539" max="1543" width="9.140625" style="207"/>
    <col min="1544" max="1544" width="50" style="207" customWidth="1"/>
    <col min="1545" max="1792" width="9.140625" style="207"/>
    <col min="1793" max="1793" width="3.140625" style="207" bestFit="1" customWidth="1"/>
    <col min="1794" max="1794" width="108.5703125" style="207" customWidth="1"/>
    <col min="1795" max="1799" width="9.140625" style="207"/>
    <col min="1800" max="1800" width="50" style="207" customWidth="1"/>
    <col min="1801" max="2048" width="9.140625" style="207"/>
    <col min="2049" max="2049" width="3.140625" style="207" bestFit="1" customWidth="1"/>
    <col min="2050" max="2050" width="108.5703125" style="207" customWidth="1"/>
    <col min="2051" max="2055" width="9.140625" style="207"/>
    <col min="2056" max="2056" width="50" style="207" customWidth="1"/>
    <col min="2057" max="2304" width="9.140625" style="207"/>
    <col min="2305" max="2305" width="3.140625" style="207" bestFit="1" customWidth="1"/>
    <col min="2306" max="2306" width="108.5703125" style="207" customWidth="1"/>
    <col min="2307" max="2311" width="9.140625" style="207"/>
    <col min="2312" max="2312" width="50" style="207" customWidth="1"/>
    <col min="2313" max="2560" width="9.140625" style="207"/>
    <col min="2561" max="2561" width="3.140625" style="207" bestFit="1" customWidth="1"/>
    <col min="2562" max="2562" width="108.5703125" style="207" customWidth="1"/>
    <col min="2563" max="2567" width="9.140625" style="207"/>
    <col min="2568" max="2568" width="50" style="207" customWidth="1"/>
    <col min="2569" max="2816" width="9.140625" style="207"/>
    <col min="2817" max="2817" width="3.140625" style="207" bestFit="1" customWidth="1"/>
    <col min="2818" max="2818" width="108.5703125" style="207" customWidth="1"/>
    <col min="2819" max="2823" width="9.140625" style="207"/>
    <col min="2824" max="2824" width="50" style="207" customWidth="1"/>
    <col min="2825" max="3072" width="9.140625" style="207"/>
    <col min="3073" max="3073" width="3.140625" style="207" bestFit="1" customWidth="1"/>
    <col min="3074" max="3074" width="108.5703125" style="207" customWidth="1"/>
    <col min="3075" max="3079" width="9.140625" style="207"/>
    <col min="3080" max="3080" width="50" style="207" customWidth="1"/>
    <col min="3081" max="3328" width="9.140625" style="207"/>
    <col min="3329" max="3329" width="3.140625" style="207" bestFit="1" customWidth="1"/>
    <col min="3330" max="3330" width="108.5703125" style="207" customWidth="1"/>
    <col min="3331" max="3335" width="9.140625" style="207"/>
    <col min="3336" max="3336" width="50" style="207" customWidth="1"/>
    <col min="3337" max="3584" width="9.140625" style="207"/>
    <col min="3585" max="3585" width="3.140625" style="207" bestFit="1" customWidth="1"/>
    <col min="3586" max="3586" width="108.5703125" style="207" customWidth="1"/>
    <col min="3587" max="3591" width="9.140625" style="207"/>
    <col min="3592" max="3592" width="50" style="207" customWidth="1"/>
    <col min="3593" max="3840" width="9.140625" style="207"/>
    <col min="3841" max="3841" width="3.140625" style="207" bestFit="1" customWidth="1"/>
    <col min="3842" max="3842" width="108.5703125" style="207" customWidth="1"/>
    <col min="3843" max="3847" width="9.140625" style="207"/>
    <col min="3848" max="3848" width="50" style="207" customWidth="1"/>
    <col min="3849" max="4096" width="9.140625" style="207"/>
    <col min="4097" max="4097" width="3.140625" style="207" bestFit="1" customWidth="1"/>
    <col min="4098" max="4098" width="108.5703125" style="207" customWidth="1"/>
    <col min="4099" max="4103" width="9.140625" style="207"/>
    <col min="4104" max="4104" width="50" style="207" customWidth="1"/>
    <col min="4105" max="4352" width="9.140625" style="207"/>
    <col min="4353" max="4353" width="3.140625" style="207" bestFit="1" customWidth="1"/>
    <col min="4354" max="4354" width="108.5703125" style="207" customWidth="1"/>
    <col min="4355" max="4359" width="9.140625" style="207"/>
    <col min="4360" max="4360" width="50" style="207" customWidth="1"/>
    <col min="4361" max="4608" width="9.140625" style="207"/>
    <col min="4609" max="4609" width="3.140625" style="207" bestFit="1" customWidth="1"/>
    <col min="4610" max="4610" width="108.5703125" style="207" customWidth="1"/>
    <col min="4611" max="4615" width="9.140625" style="207"/>
    <col min="4616" max="4616" width="50" style="207" customWidth="1"/>
    <col min="4617" max="4864" width="9.140625" style="207"/>
    <col min="4865" max="4865" width="3.140625" style="207" bestFit="1" customWidth="1"/>
    <col min="4866" max="4866" width="108.5703125" style="207" customWidth="1"/>
    <col min="4867" max="4871" width="9.140625" style="207"/>
    <col min="4872" max="4872" width="50" style="207" customWidth="1"/>
    <col min="4873" max="5120" width="9.140625" style="207"/>
    <col min="5121" max="5121" width="3.140625" style="207" bestFit="1" customWidth="1"/>
    <col min="5122" max="5122" width="108.5703125" style="207" customWidth="1"/>
    <col min="5123" max="5127" width="9.140625" style="207"/>
    <col min="5128" max="5128" width="50" style="207" customWidth="1"/>
    <col min="5129" max="5376" width="9.140625" style="207"/>
    <col min="5377" max="5377" width="3.140625" style="207" bestFit="1" customWidth="1"/>
    <col min="5378" max="5378" width="108.5703125" style="207" customWidth="1"/>
    <col min="5379" max="5383" width="9.140625" style="207"/>
    <col min="5384" max="5384" width="50" style="207" customWidth="1"/>
    <col min="5385" max="5632" width="9.140625" style="207"/>
    <col min="5633" max="5633" width="3.140625" style="207" bestFit="1" customWidth="1"/>
    <col min="5634" max="5634" width="108.5703125" style="207" customWidth="1"/>
    <col min="5635" max="5639" width="9.140625" style="207"/>
    <col min="5640" max="5640" width="50" style="207" customWidth="1"/>
    <col min="5641" max="5888" width="9.140625" style="207"/>
    <col min="5889" max="5889" width="3.140625" style="207" bestFit="1" customWidth="1"/>
    <col min="5890" max="5890" width="108.5703125" style="207" customWidth="1"/>
    <col min="5891" max="5895" width="9.140625" style="207"/>
    <col min="5896" max="5896" width="50" style="207" customWidth="1"/>
    <col min="5897" max="6144" width="9.140625" style="207"/>
    <col min="6145" max="6145" width="3.140625" style="207" bestFit="1" customWidth="1"/>
    <col min="6146" max="6146" width="108.5703125" style="207" customWidth="1"/>
    <col min="6147" max="6151" width="9.140625" style="207"/>
    <col min="6152" max="6152" width="50" style="207" customWidth="1"/>
    <col min="6153" max="6400" width="9.140625" style="207"/>
    <col min="6401" max="6401" width="3.140625" style="207" bestFit="1" customWidth="1"/>
    <col min="6402" max="6402" width="108.5703125" style="207" customWidth="1"/>
    <col min="6403" max="6407" width="9.140625" style="207"/>
    <col min="6408" max="6408" width="50" style="207" customWidth="1"/>
    <col min="6409" max="6656" width="9.140625" style="207"/>
    <col min="6657" max="6657" width="3.140625" style="207" bestFit="1" customWidth="1"/>
    <col min="6658" max="6658" width="108.5703125" style="207" customWidth="1"/>
    <col min="6659" max="6663" width="9.140625" style="207"/>
    <col min="6664" max="6664" width="50" style="207" customWidth="1"/>
    <col min="6665" max="6912" width="9.140625" style="207"/>
    <col min="6913" max="6913" width="3.140625" style="207" bestFit="1" customWidth="1"/>
    <col min="6914" max="6914" width="108.5703125" style="207" customWidth="1"/>
    <col min="6915" max="6919" width="9.140625" style="207"/>
    <col min="6920" max="6920" width="50" style="207" customWidth="1"/>
    <col min="6921" max="7168" width="9.140625" style="207"/>
    <col min="7169" max="7169" width="3.140625" style="207" bestFit="1" customWidth="1"/>
    <col min="7170" max="7170" width="108.5703125" style="207" customWidth="1"/>
    <col min="7171" max="7175" width="9.140625" style="207"/>
    <col min="7176" max="7176" width="50" style="207" customWidth="1"/>
    <col min="7177" max="7424" width="9.140625" style="207"/>
    <col min="7425" max="7425" width="3.140625" style="207" bestFit="1" customWidth="1"/>
    <col min="7426" max="7426" width="108.5703125" style="207" customWidth="1"/>
    <col min="7427" max="7431" width="9.140625" style="207"/>
    <col min="7432" max="7432" width="50" style="207" customWidth="1"/>
    <col min="7433" max="7680" width="9.140625" style="207"/>
    <col min="7681" max="7681" width="3.140625" style="207" bestFit="1" customWidth="1"/>
    <col min="7682" max="7682" width="108.5703125" style="207" customWidth="1"/>
    <col min="7683" max="7687" width="9.140625" style="207"/>
    <col min="7688" max="7688" width="50" style="207" customWidth="1"/>
    <col min="7689" max="7936" width="9.140625" style="207"/>
    <col min="7937" max="7937" width="3.140625" style="207" bestFit="1" customWidth="1"/>
    <col min="7938" max="7938" width="108.5703125" style="207" customWidth="1"/>
    <col min="7939" max="7943" width="9.140625" style="207"/>
    <col min="7944" max="7944" width="50" style="207" customWidth="1"/>
    <col min="7945" max="8192" width="9.140625" style="207"/>
    <col min="8193" max="8193" width="3.140625" style="207" bestFit="1" customWidth="1"/>
    <col min="8194" max="8194" width="108.5703125" style="207" customWidth="1"/>
    <col min="8195" max="8199" width="9.140625" style="207"/>
    <col min="8200" max="8200" width="50" style="207" customWidth="1"/>
    <col min="8201" max="8448" width="9.140625" style="207"/>
    <col min="8449" max="8449" width="3.140625" style="207" bestFit="1" customWidth="1"/>
    <col min="8450" max="8450" width="108.5703125" style="207" customWidth="1"/>
    <col min="8451" max="8455" width="9.140625" style="207"/>
    <col min="8456" max="8456" width="50" style="207" customWidth="1"/>
    <col min="8457" max="8704" width="9.140625" style="207"/>
    <col min="8705" max="8705" width="3.140625" style="207" bestFit="1" customWidth="1"/>
    <col min="8706" max="8706" width="108.5703125" style="207" customWidth="1"/>
    <col min="8707" max="8711" width="9.140625" style="207"/>
    <col min="8712" max="8712" width="50" style="207" customWidth="1"/>
    <col min="8713" max="8960" width="9.140625" style="207"/>
    <col min="8961" max="8961" width="3.140625" style="207" bestFit="1" customWidth="1"/>
    <col min="8962" max="8962" width="108.5703125" style="207" customWidth="1"/>
    <col min="8963" max="8967" width="9.140625" style="207"/>
    <col min="8968" max="8968" width="50" style="207" customWidth="1"/>
    <col min="8969" max="9216" width="9.140625" style="207"/>
    <col min="9217" max="9217" width="3.140625" style="207" bestFit="1" customWidth="1"/>
    <col min="9218" max="9218" width="108.5703125" style="207" customWidth="1"/>
    <col min="9219" max="9223" width="9.140625" style="207"/>
    <col min="9224" max="9224" width="50" style="207" customWidth="1"/>
    <col min="9225" max="9472" width="9.140625" style="207"/>
    <col min="9473" max="9473" width="3.140625" style="207" bestFit="1" customWidth="1"/>
    <col min="9474" max="9474" width="108.5703125" style="207" customWidth="1"/>
    <col min="9475" max="9479" width="9.140625" style="207"/>
    <col min="9480" max="9480" width="50" style="207" customWidth="1"/>
    <col min="9481" max="9728" width="9.140625" style="207"/>
    <col min="9729" max="9729" width="3.140625" style="207" bestFit="1" customWidth="1"/>
    <col min="9730" max="9730" width="108.5703125" style="207" customWidth="1"/>
    <col min="9731" max="9735" width="9.140625" style="207"/>
    <col min="9736" max="9736" width="50" style="207" customWidth="1"/>
    <col min="9737" max="9984" width="9.140625" style="207"/>
    <col min="9985" max="9985" width="3.140625" style="207" bestFit="1" customWidth="1"/>
    <col min="9986" max="9986" width="108.5703125" style="207" customWidth="1"/>
    <col min="9987" max="9991" width="9.140625" style="207"/>
    <col min="9992" max="9992" width="50" style="207" customWidth="1"/>
    <col min="9993" max="10240" width="9.140625" style="207"/>
    <col min="10241" max="10241" width="3.140625" style="207" bestFit="1" customWidth="1"/>
    <col min="10242" max="10242" width="108.5703125" style="207" customWidth="1"/>
    <col min="10243" max="10247" width="9.140625" style="207"/>
    <col min="10248" max="10248" width="50" style="207" customWidth="1"/>
    <col min="10249" max="10496" width="9.140625" style="207"/>
    <col min="10497" max="10497" width="3.140625" style="207" bestFit="1" customWidth="1"/>
    <col min="10498" max="10498" width="108.5703125" style="207" customWidth="1"/>
    <col min="10499" max="10503" width="9.140625" style="207"/>
    <col min="10504" max="10504" width="50" style="207" customWidth="1"/>
    <col min="10505" max="10752" width="9.140625" style="207"/>
    <col min="10753" max="10753" width="3.140625" style="207" bestFit="1" customWidth="1"/>
    <col min="10754" max="10754" width="108.5703125" style="207" customWidth="1"/>
    <col min="10755" max="10759" width="9.140625" style="207"/>
    <col min="10760" max="10760" width="50" style="207" customWidth="1"/>
    <col min="10761" max="11008" width="9.140625" style="207"/>
    <col min="11009" max="11009" width="3.140625" style="207" bestFit="1" customWidth="1"/>
    <col min="11010" max="11010" width="108.5703125" style="207" customWidth="1"/>
    <col min="11011" max="11015" width="9.140625" style="207"/>
    <col min="11016" max="11016" width="50" style="207" customWidth="1"/>
    <col min="11017" max="11264" width="9.140625" style="207"/>
    <col min="11265" max="11265" width="3.140625" style="207" bestFit="1" customWidth="1"/>
    <col min="11266" max="11266" width="108.5703125" style="207" customWidth="1"/>
    <col min="11267" max="11271" width="9.140625" style="207"/>
    <col min="11272" max="11272" width="50" style="207" customWidth="1"/>
    <col min="11273" max="11520" width="9.140625" style="207"/>
    <col min="11521" max="11521" width="3.140625" style="207" bestFit="1" customWidth="1"/>
    <col min="11522" max="11522" width="108.5703125" style="207" customWidth="1"/>
    <col min="11523" max="11527" width="9.140625" style="207"/>
    <col min="11528" max="11528" width="50" style="207" customWidth="1"/>
    <col min="11529" max="11776" width="9.140625" style="207"/>
    <col min="11777" max="11777" width="3.140625" style="207" bestFit="1" customWidth="1"/>
    <col min="11778" max="11778" width="108.5703125" style="207" customWidth="1"/>
    <col min="11779" max="11783" width="9.140625" style="207"/>
    <col min="11784" max="11784" width="50" style="207" customWidth="1"/>
    <col min="11785" max="12032" width="9.140625" style="207"/>
    <col min="12033" max="12033" width="3.140625" style="207" bestFit="1" customWidth="1"/>
    <col min="12034" max="12034" width="108.5703125" style="207" customWidth="1"/>
    <col min="12035" max="12039" width="9.140625" style="207"/>
    <col min="12040" max="12040" width="50" style="207" customWidth="1"/>
    <col min="12041" max="12288" width="9.140625" style="207"/>
    <col min="12289" max="12289" width="3.140625" style="207" bestFit="1" customWidth="1"/>
    <col min="12290" max="12290" width="108.5703125" style="207" customWidth="1"/>
    <col min="12291" max="12295" width="9.140625" style="207"/>
    <col min="12296" max="12296" width="50" style="207" customWidth="1"/>
    <col min="12297" max="12544" width="9.140625" style="207"/>
    <col min="12545" max="12545" width="3.140625" style="207" bestFit="1" customWidth="1"/>
    <col min="12546" max="12546" width="108.5703125" style="207" customWidth="1"/>
    <col min="12547" max="12551" width="9.140625" style="207"/>
    <col min="12552" max="12552" width="50" style="207" customWidth="1"/>
    <col min="12553" max="12800" width="9.140625" style="207"/>
    <col min="12801" max="12801" width="3.140625" style="207" bestFit="1" customWidth="1"/>
    <col min="12802" max="12802" width="108.5703125" style="207" customWidth="1"/>
    <col min="12803" max="12807" width="9.140625" style="207"/>
    <col min="12808" max="12808" width="50" style="207" customWidth="1"/>
    <col min="12809" max="13056" width="9.140625" style="207"/>
    <col min="13057" max="13057" width="3.140625" style="207" bestFit="1" customWidth="1"/>
    <col min="13058" max="13058" width="108.5703125" style="207" customWidth="1"/>
    <col min="13059" max="13063" width="9.140625" style="207"/>
    <col min="13064" max="13064" width="50" style="207" customWidth="1"/>
    <col min="13065" max="13312" width="9.140625" style="207"/>
    <col min="13313" max="13313" width="3.140625" style="207" bestFit="1" customWidth="1"/>
    <col min="13314" max="13314" width="108.5703125" style="207" customWidth="1"/>
    <col min="13315" max="13319" width="9.140625" style="207"/>
    <col min="13320" max="13320" width="50" style="207" customWidth="1"/>
    <col min="13321" max="13568" width="9.140625" style="207"/>
    <col min="13569" max="13569" width="3.140625" style="207" bestFit="1" customWidth="1"/>
    <col min="13570" max="13570" width="108.5703125" style="207" customWidth="1"/>
    <col min="13571" max="13575" width="9.140625" style="207"/>
    <col min="13576" max="13576" width="50" style="207" customWidth="1"/>
    <col min="13577" max="13824" width="9.140625" style="207"/>
    <col min="13825" max="13825" width="3.140625" style="207" bestFit="1" customWidth="1"/>
    <col min="13826" max="13826" width="108.5703125" style="207" customWidth="1"/>
    <col min="13827" max="13831" width="9.140625" style="207"/>
    <col min="13832" max="13832" width="50" style="207" customWidth="1"/>
    <col min="13833" max="14080" width="9.140625" style="207"/>
    <col min="14081" max="14081" width="3.140625" style="207" bestFit="1" customWidth="1"/>
    <col min="14082" max="14082" width="108.5703125" style="207" customWidth="1"/>
    <col min="14083" max="14087" width="9.140625" style="207"/>
    <col min="14088" max="14088" width="50" style="207" customWidth="1"/>
    <col min="14089" max="14336" width="9.140625" style="207"/>
    <col min="14337" max="14337" width="3.140625" style="207" bestFit="1" customWidth="1"/>
    <col min="14338" max="14338" width="108.5703125" style="207" customWidth="1"/>
    <col min="14339" max="14343" width="9.140625" style="207"/>
    <col min="14344" max="14344" width="50" style="207" customWidth="1"/>
    <col min="14345" max="14592" width="9.140625" style="207"/>
    <col min="14593" max="14593" width="3.140625" style="207" bestFit="1" customWidth="1"/>
    <col min="14594" max="14594" width="108.5703125" style="207" customWidth="1"/>
    <col min="14595" max="14599" width="9.140625" style="207"/>
    <col min="14600" max="14600" width="50" style="207" customWidth="1"/>
    <col min="14601" max="14848" width="9.140625" style="207"/>
    <col min="14849" max="14849" width="3.140625" style="207" bestFit="1" customWidth="1"/>
    <col min="14850" max="14850" width="108.5703125" style="207" customWidth="1"/>
    <col min="14851" max="14855" width="9.140625" style="207"/>
    <col min="14856" max="14856" width="50" style="207" customWidth="1"/>
    <col min="14857" max="15104" width="9.140625" style="207"/>
    <col min="15105" max="15105" width="3.140625" style="207" bestFit="1" customWidth="1"/>
    <col min="15106" max="15106" width="108.5703125" style="207" customWidth="1"/>
    <col min="15107" max="15111" width="9.140625" style="207"/>
    <col min="15112" max="15112" width="50" style="207" customWidth="1"/>
    <col min="15113" max="15360" width="9.140625" style="207"/>
    <col min="15361" max="15361" width="3.140625" style="207" bestFit="1" customWidth="1"/>
    <col min="15362" max="15362" width="108.5703125" style="207" customWidth="1"/>
    <col min="15363" max="15367" width="9.140625" style="207"/>
    <col min="15368" max="15368" width="50" style="207" customWidth="1"/>
    <col min="15369" max="15616" width="9.140625" style="207"/>
    <col min="15617" max="15617" width="3.140625" style="207" bestFit="1" customWidth="1"/>
    <col min="15618" max="15618" width="108.5703125" style="207" customWidth="1"/>
    <col min="15619" max="15623" width="9.140625" style="207"/>
    <col min="15624" max="15624" width="50" style="207" customWidth="1"/>
    <col min="15625" max="15872" width="9.140625" style="207"/>
    <col min="15873" max="15873" width="3.140625" style="207" bestFit="1" customWidth="1"/>
    <col min="15874" max="15874" width="108.5703125" style="207" customWidth="1"/>
    <col min="15875" max="15879" width="9.140625" style="207"/>
    <col min="15880" max="15880" width="50" style="207" customWidth="1"/>
    <col min="15881" max="16128" width="9.140625" style="207"/>
    <col min="16129" max="16129" width="3.140625" style="207" bestFit="1" customWidth="1"/>
    <col min="16130" max="16130" width="108.5703125" style="207" customWidth="1"/>
    <col min="16131" max="16135" width="9.140625" style="207"/>
    <col min="16136" max="16136" width="50" style="207" customWidth="1"/>
    <col min="16137" max="16384" width="9.140625" style="207"/>
  </cols>
  <sheetData>
    <row r="3" spans="1:2" ht="15.75" x14ac:dyDescent="0.25">
      <c r="B3" s="208" t="s">
        <v>208</v>
      </c>
    </row>
    <row r="4" spans="1:2" ht="15.75" x14ac:dyDescent="0.25">
      <c r="B4" s="208"/>
    </row>
    <row r="5" spans="1:2" s="209" customFormat="1" ht="30" x14ac:dyDescent="0.2">
      <c r="A5" s="209" t="s">
        <v>209</v>
      </c>
      <c r="B5" s="209" t="s">
        <v>210</v>
      </c>
    </row>
    <row r="6" spans="1:2" s="209" customFormat="1" x14ac:dyDescent="0.2">
      <c r="A6" s="209" t="s">
        <v>211</v>
      </c>
      <c r="B6" s="209" t="s">
        <v>212</v>
      </c>
    </row>
    <row r="7" spans="1:2" s="209" customFormat="1" x14ac:dyDescent="0.2">
      <c r="A7" s="209" t="s">
        <v>213</v>
      </c>
      <c r="B7" s="209" t="s">
        <v>214</v>
      </c>
    </row>
    <row r="8" spans="1:2" s="209" customFormat="1" x14ac:dyDescent="0.2">
      <c r="A8" s="209" t="s">
        <v>215</v>
      </c>
      <c r="B8" s="209" t="s">
        <v>216</v>
      </c>
    </row>
    <row r="9" spans="1:2" s="209" customFormat="1" x14ac:dyDescent="0.2">
      <c r="A9" s="209" t="s">
        <v>217</v>
      </c>
      <c r="B9" s="209" t="s">
        <v>218</v>
      </c>
    </row>
    <row r="10" spans="1:2" s="209" customFormat="1" x14ac:dyDescent="0.2">
      <c r="A10" s="209" t="s">
        <v>219</v>
      </c>
      <c r="B10" s="209" t="s">
        <v>220</v>
      </c>
    </row>
  </sheetData>
  <sheetProtection sheet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10</vt:i4>
      </vt:variant>
    </vt:vector>
  </HeadingPairs>
  <TitlesOfParts>
    <vt:vector size="18" baseType="lpstr">
      <vt:lpstr>Rekapitulace ZTI</vt:lpstr>
      <vt:lpstr>1Krycí list</vt:lpstr>
      <vt:lpstr>1Rekapitulace</vt:lpstr>
      <vt:lpstr>1Položky</vt:lpstr>
      <vt:lpstr>2Krycí list</vt:lpstr>
      <vt:lpstr>2Rekapitulace</vt:lpstr>
      <vt:lpstr>2Položky</vt:lpstr>
      <vt:lpstr>Návod k vyplnění</vt:lpstr>
      <vt:lpstr>'1Položky'!Názvy_tisku</vt:lpstr>
      <vt:lpstr>'1Rekapitulace'!Názvy_tisku</vt:lpstr>
      <vt:lpstr>'2Položky'!Názvy_tisku</vt:lpstr>
      <vt:lpstr>'2Rekapitulace'!Názvy_tisku</vt:lpstr>
      <vt:lpstr>'1Krycí list'!Oblast_tisku</vt:lpstr>
      <vt:lpstr>'1Položky'!Oblast_tisku</vt:lpstr>
      <vt:lpstr>'1Rekapitulace'!Oblast_tisku</vt:lpstr>
      <vt:lpstr>'2Krycí list'!Oblast_tisku</vt:lpstr>
      <vt:lpstr>'2Položky'!Oblast_tisku</vt:lpstr>
      <vt:lpstr>'2Rekapitulace'!Oblast_tisku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cp:lastPrinted>2016-04-04T09:02:20Z</cp:lastPrinted>
  <dcterms:created xsi:type="dcterms:W3CDTF">2015-04-24T08:48:44Z</dcterms:created>
  <dcterms:modified xsi:type="dcterms:W3CDTF">2016-06-14T09:08:20Z</dcterms:modified>
</cp:coreProperties>
</file>