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830" windowHeight="8340" tabRatio="582" activeTab="7"/>
  </bookViews>
  <sheets>
    <sheet name="5B_Cenová kalkulace" sheetId="43" r:id="rId1"/>
    <sheet name="4B_Popis činností" sheetId="31" r:id="rId2"/>
    <sheet name="4B_Vzduchotechnika" sheetId="39" r:id="rId3"/>
    <sheet name="4B_filtry" sheetId="44" r:id="rId4"/>
    <sheet name="4B_Klimatizace" sheetId="14" r:id="rId5"/>
    <sheet name="4B_Požární klapky" sheetId="18" r:id="rId6"/>
    <sheet name="Vzor_protokolů" sheetId="38" r:id="rId7"/>
    <sheet name="Seznam dokumentace" sheetId="29" r:id="rId8"/>
  </sheets>
  <externalReferences>
    <externalReference r:id="rId9"/>
    <externalReference r:id="rId10"/>
  </externalReferences>
  <definedNames>
    <definedName name="_FilterDatabase" localSheetId="4" hidden="1">'4B_Klimatizace'!$M$2:$O$2</definedName>
    <definedName name="_FilterDatabase" localSheetId="5" hidden="1">'4B_Požární klapky'!$A$19:$I$82</definedName>
    <definedName name="Dodavka" localSheetId="3">[1]Rekapitulace!#REF!</definedName>
    <definedName name="Dodavka" localSheetId="1">[1]Rekapitulace!#REF!</definedName>
    <definedName name="Dodavka" localSheetId="0">[1]Rekapitulace!#REF!</definedName>
    <definedName name="Dodavka" localSheetId="6">[1]Rekapitulace!#REF!</definedName>
    <definedName name="Dodavka">[1]Rekapitulace!#REF!</definedName>
    <definedName name="dodavka2" localSheetId="3">[2]Rekapitulace!#REF!</definedName>
    <definedName name="dodavka2" localSheetId="1">[2]Rekapitulace!#REF!</definedName>
    <definedName name="dodavka2" localSheetId="0">[2]Rekapitulace!#REF!</definedName>
    <definedName name="dodavka2" localSheetId="6">[2]Rekapitulace!#REF!</definedName>
    <definedName name="dodavka2">[2]Rekapitulace!#REF!</definedName>
    <definedName name="HSV" localSheetId="1">[1]Rekapitulace!#REF!</definedName>
    <definedName name="HSV" localSheetId="0">[1]Rekapitulace!#REF!</definedName>
    <definedName name="HSV" localSheetId="6">[1]Rekapitulace!#REF!</definedName>
    <definedName name="HSV">[1]Rekapitulace!#REF!</definedName>
    <definedName name="Mont" localSheetId="1">[1]Rekapitulace!#REF!</definedName>
    <definedName name="Mont" localSheetId="0">[1]Rekapitulace!#REF!</definedName>
    <definedName name="Mont" localSheetId="6">[1]Rekapitulace!#REF!</definedName>
    <definedName name="Mont">[1]Rekapitulace!#REF!</definedName>
    <definedName name="_xlnm.Print_Titles" localSheetId="2">'4B_Vzduchotechnika'!$A:$A</definedName>
    <definedName name="_xlnm.Print_Area" localSheetId="3">'4B_filtry'!$A$1:$L$44</definedName>
    <definedName name="_xlnm.Print_Area" localSheetId="2">'4B_Vzduchotechnika'!$A$1:$H$39</definedName>
    <definedName name="_xlnm.Print_Area" localSheetId="0">'5B_Cenová kalkulace'!$A$1:$E$131</definedName>
    <definedName name="Print_Area" localSheetId="4">'4B_Klimatizace'!#REF!</definedName>
    <definedName name="Print_Area" localSheetId="1">'4B_Popis činností'!$A$1:$E$138</definedName>
    <definedName name="Print_Area" localSheetId="5">'4B_Požární klapky'!$A$18:$I$82</definedName>
    <definedName name="Print_Area" localSheetId="2">'4B_Vzduchotechnika'!$A$1:$V$12</definedName>
    <definedName name="Print_Area" localSheetId="0">'5B_Cenová kalkulace'!$A$1:$E$132</definedName>
    <definedName name="Print_Area" localSheetId="6">Vzor_protokolů!$A$1:$E$223</definedName>
    <definedName name="Print_Titles" localSheetId="4">'4B_Klimatizace'!$1:$2</definedName>
    <definedName name="PSV" localSheetId="3">[1]Rekapitulace!#REF!</definedName>
    <definedName name="PSV" localSheetId="1">[1]Rekapitulace!#REF!</definedName>
    <definedName name="PSV" localSheetId="0">[1]Rekapitulace!#REF!</definedName>
    <definedName name="PSV" localSheetId="6">[1]Rekapitulace!#REF!</definedName>
    <definedName name="PSV">[1]Rekapitulace!#REF!</definedName>
    <definedName name="xxx" localSheetId="3">[1]Rekapitulace!#REF!</definedName>
    <definedName name="xxx" localSheetId="1">[1]Rekapitulace!#REF!</definedName>
    <definedName name="xxx" localSheetId="0">[1]Rekapitulace!#REF!</definedName>
    <definedName name="xxx" localSheetId="6">[1]Rekapitulace!#REF!</definedName>
    <definedName name="xxx">[1]Rekapitulace!#REF!</definedName>
  </definedNames>
  <calcPr calcId="145621"/>
</workbook>
</file>

<file path=xl/calcChain.xml><?xml version="1.0" encoding="utf-8"?>
<calcChain xmlns="http://schemas.openxmlformats.org/spreadsheetml/2006/main">
  <c r="C16" i="43" l="1"/>
  <c r="C17" i="43"/>
  <c r="C18" i="43"/>
  <c r="E79" i="43" l="1"/>
  <c r="E27" i="43" l="1"/>
  <c r="E26" i="43" s="1"/>
  <c r="E77" i="43"/>
  <c r="E76" i="43"/>
  <c r="E78" i="43"/>
  <c r="K467" i="14"/>
  <c r="I467" i="14" s="1"/>
  <c r="M467" i="14" s="1"/>
  <c r="O467" i="14" l="1"/>
  <c r="N467" i="14"/>
  <c r="K444" i="14" l="1"/>
  <c r="I444" i="14" s="1"/>
  <c r="K435" i="14"/>
  <c r="I435" i="14" s="1"/>
  <c r="K434" i="14"/>
  <c r="I434" i="14" s="1"/>
  <c r="K422" i="14"/>
  <c r="I422" i="14" s="1"/>
  <c r="K421" i="14"/>
  <c r="I421" i="14" s="1"/>
  <c r="N421" i="14" s="1"/>
  <c r="K411" i="14"/>
  <c r="I411" i="14" s="1"/>
  <c r="K410" i="14"/>
  <c r="I410" i="14" s="1"/>
  <c r="K400" i="14"/>
  <c r="I400" i="14" s="1"/>
  <c r="K399" i="14"/>
  <c r="I399" i="14" s="1"/>
  <c r="O399" i="14" s="1"/>
  <c r="M444" i="14" l="1"/>
  <c r="O444" i="14"/>
  <c r="N444" i="14"/>
  <c r="N435" i="14"/>
  <c r="M435" i="14"/>
  <c r="O435" i="14"/>
  <c r="O434" i="14"/>
  <c r="N434" i="14"/>
  <c r="M434" i="14"/>
  <c r="M422" i="14"/>
  <c r="N422" i="14"/>
  <c r="O421" i="14"/>
  <c r="O422" i="14"/>
  <c r="M421" i="14"/>
  <c r="N411" i="14"/>
  <c r="M411" i="14"/>
  <c r="O411" i="14"/>
  <c r="O410" i="14"/>
  <c r="N410" i="14"/>
  <c r="M410" i="14"/>
  <c r="M399" i="14"/>
  <c r="N399" i="14"/>
  <c r="O400" i="14"/>
  <c r="N400" i="14"/>
  <c r="M400" i="14"/>
  <c r="K387" i="14"/>
  <c r="I387" i="14" s="1"/>
  <c r="K386" i="14"/>
  <c r="I386" i="14" s="1"/>
  <c r="K385" i="14"/>
  <c r="I385" i="14" s="1"/>
  <c r="O385" i="14" s="1"/>
  <c r="K374" i="14"/>
  <c r="I374" i="14" s="1"/>
  <c r="K373" i="14"/>
  <c r="I373" i="14" s="1"/>
  <c r="K372" i="14"/>
  <c r="I372" i="14" s="1"/>
  <c r="O387" i="14" l="1"/>
  <c r="M387" i="14"/>
  <c r="N387" i="14"/>
  <c r="M385" i="14"/>
  <c r="N385" i="14"/>
  <c r="O386" i="14"/>
  <c r="N386" i="14"/>
  <c r="M386" i="14"/>
  <c r="O374" i="14"/>
  <c r="M374" i="14"/>
  <c r="N374" i="14"/>
  <c r="M372" i="14"/>
  <c r="O372" i="14"/>
  <c r="N372" i="14"/>
  <c r="O373" i="14"/>
  <c r="N373" i="14"/>
  <c r="M373" i="14"/>
  <c r="K362" i="14" l="1"/>
  <c r="I362" i="14" s="1"/>
  <c r="M362" i="14" s="1"/>
  <c r="K361" i="14"/>
  <c r="I361" i="14" s="1"/>
  <c r="N361" i="14" s="1"/>
  <c r="K341" i="14"/>
  <c r="I341" i="14" s="1"/>
  <c r="N341" i="14" s="1"/>
  <c r="K351" i="14"/>
  <c r="I351" i="14" s="1"/>
  <c r="O351" i="14" s="1"/>
  <c r="K350" i="14"/>
  <c r="I350" i="14" s="1"/>
  <c r="O350" i="14" s="1"/>
  <c r="K330" i="14"/>
  <c r="I330" i="14" s="1"/>
  <c r="K329" i="14"/>
  <c r="I329" i="14" s="1"/>
  <c r="N329" i="14" s="1"/>
  <c r="K328" i="14"/>
  <c r="I328" i="14" s="1"/>
  <c r="K313" i="14"/>
  <c r="I313" i="14" s="1"/>
  <c r="K312" i="14"/>
  <c r="I312" i="14" s="1"/>
  <c r="N312" i="14" s="1"/>
  <c r="K311" i="14"/>
  <c r="I311" i="14" s="1"/>
  <c r="K310" i="14"/>
  <c r="I310" i="14" s="1"/>
  <c r="O310" i="14" s="1"/>
  <c r="K309" i="14"/>
  <c r="I309" i="14" s="1"/>
  <c r="O309" i="14" s="1"/>
  <c r="K308" i="14"/>
  <c r="I308" i="14" s="1"/>
  <c r="N308" i="14" s="1"/>
  <c r="K307" i="14"/>
  <c r="I307" i="14" s="1"/>
  <c r="N362" i="14" l="1"/>
  <c r="O361" i="14"/>
  <c r="O362" i="14"/>
  <c r="M361" i="14"/>
  <c r="O341" i="14"/>
  <c r="M341" i="14"/>
  <c r="N351" i="14"/>
  <c r="M350" i="14"/>
  <c r="N350" i="14"/>
  <c r="M351" i="14"/>
  <c r="M328" i="14"/>
  <c r="O328" i="14"/>
  <c r="N328" i="14"/>
  <c r="O330" i="14"/>
  <c r="M330" i="14"/>
  <c r="N330" i="14"/>
  <c r="O329" i="14"/>
  <c r="M329" i="14"/>
  <c r="M310" i="14"/>
  <c r="N309" i="14"/>
  <c r="N310" i="14"/>
  <c r="O307" i="14"/>
  <c r="N307" i="14"/>
  <c r="M307" i="14"/>
  <c r="O313" i="14"/>
  <c r="M313" i="14"/>
  <c r="N313" i="14"/>
  <c r="O311" i="14"/>
  <c r="N311" i="14"/>
  <c r="M311" i="14"/>
  <c r="O308" i="14"/>
  <c r="O312" i="14"/>
  <c r="M308" i="14"/>
  <c r="M312" i="14"/>
  <c r="M309" i="14"/>
  <c r="K479" i="14"/>
  <c r="I479" i="14" s="1"/>
  <c r="O479" i="14" l="1"/>
  <c r="M479" i="14"/>
  <c r="N479" i="14"/>
  <c r="I273" i="14"/>
  <c r="O273" i="14" l="1"/>
  <c r="N273" i="14"/>
  <c r="M273" i="14"/>
  <c r="I249" i="14" l="1"/>
  <c r="I250" i="14"/>
  <c r="I251" i="14"/>
  <c r="M251" i="14" s="1"/>
  <c r="I252" i="14"/>
  <c r="I253" i="14"/>
  <c r="K254" i="14"/>
  <c r="I254" i="14" s="1"/>
  <c r="I255" i="14"/>
  <c r="I256" i="14"/>
  <c r="I257" i="14"/>
  <c r="K258" i="14"/>
  <c r="I258" i="14" s="1"/>
  <c r="I259" i="14"/>
  <c r="M259" i="14" s="1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48" i="14"/>
  <c r="K218" i="14"/>
  <c r="I218" i="14" s="1"/>
  <c r="K192" i="14"/>
  <c r="I192" i="14" s="1"/>
  <c r="K176" i="14"/>
  <c r="I176" i="14" s="1"/>
  <c r="O176" i="14" s="1"/>
  <c r="K143" i="14"/>
  <c r="I143" i="14" s="1"/>
  <c r="K126" i="14"/>
  <c r="I126" i="14" s="1"/>
  <c r="K115" i="14"/>
  <c r="I115" i="14" s="1"/>
  <c r="K3" i="14"/>
  <c r="I3" i="14" s="1"/>
  <c r="K84" i="14"/>
  <c r="I84" i="14" s="1"/>
  <c r="K61" i="14"/>
  <c r="I61" i="14" s="1"/>
  <c r="K474" i="14"/>
  <c r="I474" i="14" s="1"/>
  <c r="K473" i="14"/>
  <c r="I473" i="14" s="1"/>
  <c r="N473" i="14" s="1"/>
  <c r="K472" i="14"/>
  <c r="I472" i="14" s="1"/>
  <c r="K471" i="14"/>
  <c r="I471" i="14" s="1"/>
  <c r="K458" i="14"/>
  <c r="I458" i="14" s="1"/>
  <c r="K457" i="14"/>
  <c r="I457" i="14" s="1"/>
  <c r="K465" i="14"/>
  <c r="I465" i="14" s="1"/>
  <c r="M465" i="14" s="1"/>
  <c r="K466" i="14"/>
  <c r="I466" i="14" s="1"/>
  <c r="K464" i="14"/>
  <c r="I464" i="14" s="1"/>
  <c r="N464" i="14" s="1"/>
  <c r="K463" i="14"/>
  <c r="I463" i="14" s="1"/>
  <c r="N463" i="14" s="1"/>
  <c r="K462" i="14"/>
  <c r="I462" i="14" s="1"/>
  <c r="M462" i="14" s="1"/>
  <c r="M271" i="14" l="1"/>
  <c r="O271" i="14"/>
  <c r="O267" i="14"/>
  <c r="N267" i="14"/>
  <c r="M263" i="14"/>
  <c r="O263" i="14"/>
  <c r="O255" i="14"/>
  <c r="M255" i="14"/>
  <c r="O251" i="14"/>
  <c r="M272" i="14"/>
  <c r="O272" i="14"/>
  <c r="N272" i="14"/>
  <c r="M270" i="14"/>
  <c r="N270" i="14"/>
  <c r="O270" i="14"/>
  <c r="M264" i="14"/>
  <c r="O264" i="14"/>
  <c r="N264" i="14"/>
  <c r="N262" i="14"/>
  <c r="M262" i="14"/>
  <c r="O262" i="14"/>
  <c r="O253" i="14"/>
  <c r="M253" i="14"/>
  <c r="N253" i="14"/>
  <c r="O261" i="14"/>
  <c r="M261" i="14"/>
  <c r="N261" i="14"/>
  <c r="N258" i="14"/>
  <c r="M258" i="14"/>
  <c r="O258" i="14"/>
  <c r="N252" i="14"/>
  <c r="O252" i="14"/>
  <c r="M252" i="14"/>
  <c r="N250" i="14"/>
  <c r="M250" i="14"/>
  <c r="O250" i="14"/>
  <c r="N266" i="14"/>
  <c r="O266" i="14"/>
  <c r="M266" i="14"/>
  <c r="O260" i="14"/>
  <c r="M260" i="14"/>
  <c r="N260" i="14"/>
  <c r="O257" i="14"/>
  <c r="N257" i="14"/>
  <c r="M257" i="14"/>
  <c r="O265" i="14"/>
  <c r="N265" i="14"/>
  <c r="M265" i="14"/>
  <c r="O256" i="14"/>
  <c r="M256" i="14"/>
  <c r="N256" i="14"/>
  <c r="N254" i="14"/>
  <c r="M254" i="14"/>
  <c r="O254" i="14"/>
  <c r="M269" i="14"/>
  <c r="N269" i="14"/>
  <c r="O269" i="14"/>
  <c r="O268" i="14"/>
  <c r="M268" i="14"/>
  <c r="N268" i="14"/>
  <c r="O249" i="14"/>
  <c r="M249" i="14"/>
  <c r="N249" i="14"/>
  <c r="O259" i="14"/>
  <c r="N271" i="14"/>
  <c r="N263" i="14"/>
  <c r="N259" i="14"/>
  <c r="N255" i="14"/>
  <c r="N251" i="14"/>
  <c r="M267" i="14"/>
  <c r="O248" i="14"/>
  <c r="N248" i="14"/>
  <c r="M248" i="14"/>
  <c r="O218" i="14"/>
  <c r="N218" i="14"/>
  <c r="M218" i="14"/>
  <c r="O192" i="14"/>
  <c r="N192" i="14"/>
  <c r="M192" i="14"/>
  <c r="O143" i="14"/>
  <c r="N143" i="14"/>
  <c r="O126" i="14"/>
  <c r="N126" i="14"/>
  <c r="M176" i="14"/>
  <c r="N176" i="14"/>
  <c r="M143" i="14"/>
  <c r="M126" i="14"/>
  <c r="O115" i="14"/>
  <c r="N115" i="14"/>
  <c r="M115" i="14"/>
  <c r="O3" i="14"/>
  <c r="N3" i="14"/>
  <c r="M3" i="14"/>
  <c r="O84" i="14"/>
  <c r="N84" i="14"/>
  <c r="M84" i="14"/>
  <c r="O61" i="14"/>
  <c r="N61" i="14"/>
  <c r="M61" i="14"/>
  <c r="O471" i="14"/>
  <c r="N471" i="14"/>
  <c r="M471" i="14"/>
  <c r="N474" i="14"/>
  <c r="M474" i="14"/>
  <c r="O474" i="14"/>
  <c r="O472" i="14"/>
  <c r="N472" i="14"/>
  <c r="M472" i="14"/>
  <c r="O473" i="14"/>
  <c r="M473" i="14"/>
  <c r="O458" i="14"/>
  <c r="N458" i="14"/>
  <c r="M458" i="14"/>
  <c r="N462" i="14"/>
  <c r="O457" i="14"/>
  <c r="N457" i="14"/>
  <c r="M457" i="14"/>
  <c r="M466" i="14"/>
  <c r="O466" i="14"/>
  <c r="N466" i="14"/>
  <c r="O462" i="14"/>
  <c r="M463" i="14"/>
  <c r="O463" i="14"/>
  <c r="M464" i="14"/>
  <c r="O464" i="14"/>
  <c r="O465" i="14"/>
  <c r="N465" i="14"/>
  <c r="K456" i="14" l="1"/>
  <c r="I456" i="14" s="1"/>
  <c r="K449" i="14"/>
  <c r="I449" i="14" s="1"/>
  <c r="N449" i="14" s="1"/>
  <c r="K450" i="14"/>
  <c r="I450" i="14" s="1"/>
  <c r="O450" i="14" s="1"/>
  <c r="K451" i="14"/>
  <c r="I451" i="14" s="1"/>
  <c r="M451" i="14" s="1"/>
  <c r="K452" i="14"/>
  <c r="I452" i="14" s="1"/>
  <c r="N452" i="14" s="1"/>
  <c r="K448" i="14"/>
  <c r="I448" i="14" s="1"/>
  <c r="N448" i="14" s="1"/>
  <c r="O456" i="14" l="1"/>
  <c r="N456" i="14"/>
  <c r="M456" i="14"/>
  <c r="N450" i="14"/>
  <c r="M450" i="14"/>
  <c r="M452" i="14"/>
  <c r="O451" i="14"/>
  <c r="N451" i="14"/>
  <c r="O452" i="14"/>
  <c r="M449" i="14"/>
  <c r="O449" i="14"/>
  <c r="M448" i="14"/>
  <c r="O448" i="14"/>
  <c r="E131" i="43" l="1"/>
  <c r="E130" i="43"/>
  <c r="E128" i="43"/>
  <c r="E127" i="43"/>
  <c r="E126" i="43"/>
  <c r="E125" i="43"/>
  <c r="E123" i="43"/>
  <c r="E122" i="43"/>
  <c r="E118" i="43"/>
  <c r="E119" i="43"/>
  <c r="E120" i="43"/>
  <c r="E117" i="43"/>
  <c r="E116" i="43"/>
  <c r="E115" i="43"/>
  <c r="E112" i="43"/>
  <c r="E113" i="43"/>
  <c r="E108" i="43"/>
  <c r="E107" i="43"/>
  <c r="E106" i="43"/>
  <c r="E104" i="43"/>
  <c r="E103" i="43"/>
  <c r="E102" i="43"/>
  <c r="E101" i="43"/>
  <c r="E100" i="43"/>
  <c r="E90" i="43"/>
  <c r="E91" i="43"/>
  <c r="E92" i="43"/>
  <c r="E93" i="43"/>
  <c r="E94" i="43"/>
  <c r="E95" i="43"/>
  <c r="E96" i="43"/>
  <c r="E97" i="43"/>
  <c r="E98" i="43"/>
  <c r="E89" i="43"/>
  <c r="E88" i="43"/>
  <c r="E129" i="43" l="1"/>
  <c r="E99" i="43"/>
  <c r="E87" i="43"/>
  <c r="E124" i="43"/>
  <c r="E69" i="43" l="1"/>
  <c r="E68" i="43" s="1"/>
  <c r="E67" i="43"/>
  <c r="E66" i="43"/>
  <c r="E48" i="43"/>
  <c r="E49" i="43"/>
  <c r="E50" i="43"/>
  <c r="E51" i="43"/>
  <c r="E52" i="43"/>
  <c r="E54" i="43"/>
  <c r="E55" i="43"/>
  <c r="E57" i="43"/>
  <c r="E58" i="43"/>
  <c r="E59" i="43"/>
  <c r="E60" i="43"/>
  <c r="E62" i="43"/>
  <c r="E63" i="43"/>
  <c r="E64" i="43"/>
  <c r="E61" i="43" l="1"/>
  <c r="E56" i="43"/>
  <c r="E65" i="43"/>
  <c r="E53" i="43"/>
  <c r="E47" i="43"/>
  <c r="E25" i="43"/>
  <c r="E24" i="43" s="1"/>
  <c r="E23" i="43"/>
  <c r="E22" i="43" s="1"/>
  <c r="C10" i="43" s="1"/>
  <c r="E71" i="43"/>
  <c r="E75" i="43"/>
  <c r="E74" i="43"/>
  <c r="E73" i="43" s="1"/>
  <c r="E83" i="43"/>
  <c r="E82" i="43"/>
  <c r="E81" i="43"/>
  <c r="E85" i="43"/>
  <c r="E46" i="43" l="1"/>
  <c r="E70" i="43"/>
  <c r="E84" i="43"/>
  <c r="C7" i="43" s="1"/>
  <c r="E80" i="43"/>
  <c r="C5" i="43" l="1"/>
  <c r="E72" i="43"/>
  <c r="C6" i="43" s="1"/>
  <c r="E121" i="43"/>
  <c r="E114" i="43" s="1"/>
  <c r="E111" i="43"/>
  <c r="E110" i="43"/>
  <c r="E109" i="43"/>
  <c r="E105" i="43" l="1"/>
  <c r="E86" i="43" s="1"/>
  <c r="C4" i="43" l="1"/>
  <c r="C8" i="43"/>
  <c r="C9" i="43" l="1"/>
  <c r="C12" i="43" s="1"/>
  <c r="C14" i="43" s="1"/>
</calcChain>
</file>

<file path=xl/sharedStrings.xml><?xml version="1.0" encoding="utf-8"?>
<sst xmlns="http://schemas.openxmlformats.org/spreadsheetml/2006/main" count="4257" uniqueCount="1463">
  <si>
    <t>Počet jednotek</t>
  </si>
  <si>
    <t xml:space="preserve">Popis jednotky </t>
  </si>
  <si>
    <t>Filtr na odvodu</t>
  </si>
  <si>
    <t>Označení a popis</t>
  </si>
  <si>
    <t>Označení v PD</t>
  </si>
  <si>
    <t>Umístění</t>
  </si>
  <si>
    <t>Typ jednotky</t>
  </si>
  <si>
    <t>Výrobce</t>
  </si>
  <si>
    <t>Segment 1</t>
  </si>
  <si>
    <t>Segment 2</t>
  </si>
  <si>
    <t>Z1</t>
  </si>
  <si>
    <t>Z4</t>
  </si>
  <si>
    <t>Z5</t>
  </si>
  <si>
    <t>-</t>
  </si>
  <si>
    <t>VTS Czech Republic</t>
  </si>
  <si>
    <t>Materiál</t>
  </si>
  <si>
    <t>5.029</t>
  </si>
  <si>
    <t>4.028</t>
  </si>
  <si>
    <t>6.016</t>
  </si>
  <si>
    <t>Výrobní číslo</t>
  </si>
  <si>
    <t>Rok výroby</t>
  </si>
  <si>
    <t>Poznámka</t>
  </si>
  <si>
    <t>Model</t>
  </si>
  <si>
    <t>VRV 4.1</t>
  </si>
  <si>
    <t>Název místnosti</t>
  </si>
  <si>
    <t>4.026C</t>
  </si>
  <si>
    <t>Laboratoř</t>
  </si>
  <si>
    <t>FXAQ40MAVE</t>
  </si>
  <si>
    <t>E015397</t>
  </si>
  <si>
    <t>4.026D</t>
  </si>
  <si>
    <t>E015321</t>
  </si>
  <si>
    <t>4.027</t>
  </si>
  <si>
    <t>FXAQ25MAVE</t>
  </si>
  <si>
    <t>E031487</t>
  </si>
  <si>
    <t>E031558</t>
  </si>
  <si>
    <t>5.026</t>
  </si>
  <si>
    <t>Seminární místnost</t>
  </si>
  <si>
    <t>FXAQ50MAVE</t>
  </si>
  <si>
    <t>E011850</t>
  </si>
  <si>
    <t>5.028</t>
  </si>
  <si>
    <t>Pracovna</t>
  </si>
  <si>
    <t>FXAQ20MAVE</t>
  </si>
  <si>
    <t>E067551</t>
  </si>
  <si>
    <t>E071267</t>
  </si>
  <si>
    <t>E007296</t>
  </si>
  <si>
    <t>6.014</t>
  </si>
  <si>
    <t>Zasedací místnost</t>
  </si>
  <si>
    <t>E011718</t>
  </si>
  <si>
    <t>E015605</t>
  </si>
  <si>
    <t>Malá zasedací místnost</t>
  </si>
  <si>
    <t>E013348</t>
  </si>
  <si>
    <t>Číslo místnosti/ umístění</t>
  </si>
  <si>
    <t>Střecha</t>
  </si>
  <si>
    <t>Číslo jednotky</t>
  </si>
  <si>
    <t>LG</t>
  </si>
  <si>
    <t>01</t>
  </si>
  <si>
    <t>02</t>
  </si>
  <si>
    <t>HITACHI</t>
  </si>
  <si>
    <t>FUJI ELECTRIC</t>
  </si>
  <si>
    <r>
      <t>Výkon přívodu [m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/hod]</t>
    </r>
  </si>
  <si>
    <r>
      <t>Výkon odvodu [m</t>
    </r>
    <r>
      <rPr>
        <b/>
        <vertAlign val="superscript"/>
        <sz val="11"/>
        <rFont val="Arial"/>
        <family val="2"/>
        <charset val="238"/>
      </rPr>
      <t>3</t>
    </r>
    <r>
      <rPr>
        <b/>
        <sz val="11"/>
        <rFont val="Arial"/>
        <family val="2"/>
        <charset val="238"/>
      </rPr>
      <t>/hod]</t>
    </r>
  </si>
  <si>
    <t>Č.PK.</t>
  </si>
  <si>
    <t>Dálkové spuštění</t>
  </si>
  <si>
    <t>Signalizace</t>
  </si>
  <si>
    <t>Číslo místnosti</t>
  </si>
  <si>
    <t>Rozměr</t>
  </si>
  <si>
    <t>ne</t>
  </si>
  <si>
    <t>ano</t>
  </si>
  <si>
    <t>400x400</t>
  </si>
  <si>
    <t>500x400</t>
  </si>
  <si>
    <t>400x200</t>
  </si>
  <si>
    <t>400x250</t>
  </si>
  <si>
    <t>I.Q</t>
  </si>
  <si>
    <t>II.Q</t>
  </si>
  <si>
    <t>III.Q</t>
  </si>
  <si>
    <t>IV.Q</t>
  </si>
  <si>
    <t>x</t>
  </si>
  <si>
    <t>čištění rekuperátoru</t>
  </si>
  <si>
    <t>kontrola a čištění frekvenčních měničů v jednotlivých rozvaděčích</t>
  </si>
  <si>
    <t>kontrola fukce klapky a jejího pohonu (seřízení apod)</t>
  </si>
  <si>
    <t>kontrola těsnosti chladicího okruhu</t>
  </si>
  <si>
    <t>kontrola a čištění oběžného kola</t>
  </si>
  <si>
    <t>kontrola neporušenosti a otáčivosti oběžného kola</t>
  </si>
  <si>
    <t>kontrola a údržba dotažení šroubových spojů vestavby</t>
  </si>
  <si>
    <t>kontrola a údržba upevnění izolátorů chvění</t>
  </si>
  <si>
    <t>kontrola tlakových snímačů diferenčních tlaků ventilátorů (1x za 3 měsíce)</t>
  </si>
  <si>
    <t>proměření motorů odběrů proudů ve fázích (L1, L2, L3)</t>
  </si>
  <si>
    <t>kontrola nastavení diferenčních tlaků snímačů tlaku, ověření funkce včetně průchodnosti (1x za 3 měsíce)</t>
  </si>
  <si>
    <t xml:space="preserve">kontrola a údržba odvzdušnění výměníku tepla (odvzdušnění) </t>
  </si>
  <si>
    <t>kontrola těsnosti a funkce spojů, uzavíracích ventilů</t>
  </si>
  <si>
    <t>kontrola funkce a chodu směšovacích ventilů</t>
  </si>
  <si>
    <t>kontrola systému protimrazové ochrany - havarijní stav (zmrazením kapiláry)</t>
  </si>
  <si>
    <t>kontrola a údržba odvzdušnění výměníku (chladu)</t>
  </si>
  <si>
    <t>kontrola těsnosti a funkce spojů (únik chladiva)</t>
  </si>
  <si>
    <t>kontrola funkce a těsnosti odvodu kondenátu (gravitační, tlakový)</t>
  </si>
  <si>
    <t>kontrola stavu těsnosti a případné napnutí hnacího řemenu</t>
  </si>
  <si>
    <t>kontrola stavu a chodu obtokové klapky</t>
  </si>
  <si>
    <t>kontrola funkce čidla namrzání rekuperátoru</t>
  </si>
  <si>
    <t xml:space="preserve">kontrola chodu pohodu rekuperátoru </t>
  </si>
  <si>
    <t xml:space="preserve">kontrola a údržba klapek (čištění lamel a dosedacích ploch) </t>
  </si>
  <si>
    <t>kontrola funkce ovladačů a signalizace na rozvaděči</t>
  </si>
  <si>
    <t>fyzická kontrola těsnosti spojů, dveří a servisních panelů</t>
  </si>
  <si>
    <t>kontrola funkčnosti oběhového čerpadla</t>
  </si>
  <si>
    <t>kontrola těsnosti malého topného okruhu</t>
  </si>
  <si>
    <t xml:space="preserve">provozní zkouška po servisu </t>
  </si>
  <si>
    <t>vystavení písemného protokolu o provedených úkonech, zkouškách a posouzení stavu zařízení dle platné legislativy</t>
  </si>
  <si>
    <t>kontrola funkčnosti VZT v návaznosti s EPS (elektronický požární systém)</t>
  </si>
  <si>
    <t>kontrola funkčnosti VZT v návaznosti s SHZ (stabilní hasicí zařízení)</t>
  </si>
  <si>
    <t>kontrola funkčnosti a údržba diferenčních tlakových snímačů včetně napojení snímače do potrubí</t>
  </si>
  <si>
    <t>revize požárních klapek dle platné legislativy</t>
  </si>
  <si>
    <t>vystavení dokladů dle platné legislativy</t>
  </si>
  <si>
    <t>kontrola funkčnosti klapek v návaznosti s EPS (elektronický požární systém)</t>
  </si>
  <si>
    <t>kontrola funkčnosti klapek v návaznosti s SHZ (stabilní hasicí zařízení)</t>
  </si>
  <si>
    <t>kontrola funkčnosti v závislosti na EPS (elektronický požární systém)</t>
  </si>
  <si>
    <t>kontrola pohonů a řemenů ventilátrů</t>
  </si>
  <si>
    <t>kontrola funkčnosti klapek a servopohonů</t>
  </si>
  <si>
    <t xml:space="preserve">kontrola stavu chladiva v chladicím okruhu, případné doplnění potřebného množství </t>
  </si>
  <si>
    <t>kontrola chodu funkčnosti chladicícího systému</t>
  </si>
  <si>
    <t>kontrola a údržba kondenzátoru - čištění, očištění koroze, kontrola poškození</t>
  </si>
  <si>
    <t>kontrola a údržba tepelných izolací</t>
  </si>
  <si>
    <t>nastavení letního nebo zimního režimu (topení nebo chlazení)</t>
  </si>
  <si>
    <t>provedení zákonné revize v závislosti na množství chladiva dle platné legislativy</t>
  </si>
  <si>
    <t>zapsání revize do provozního deníku jednotky a vystavení protokolu o provedení</t>
  </si>
  <si>
    <t>hlučnost jednotky (vnitřní ventilátor)</t>
  </si>
  <si>
    <t>dezinfekce výparníku a filtru jednotky</t>
  </si>
  <si>
    <t>1. Kontrola ventilátorů</t>
  </si>
  <si>
    <t>2. Kontrola filtrů</t>
  </si>
  <si>
    <t>3.Kontrola výměníků (ohřívače)</t>
  </si>
  <si>
    <t>4. Kontrola výměníků (chladiče)</t>
  </si>
  <si>
    <t>5. Kontrola rekuperátoru</t>
  </si>
  <si>
    <t>6. Kontrola rozvaděčů MaR</t>
  </si>
  <si>
    <t>7. Uzavírací a regulační klapky</t>
  </si>
  <si>
    <t>8. Servopohony</t>
  </si>
  <si>
    <t>9. Ostatní</t>
  </si>
  <si>
    <t xml:space="preserve">1. Požární klapky </t>
  </si>
  <si>
    <t>2. Požární ventilátory</t>
  </si>
  <si>
    <t>1. Venkovní jednotky</t>
  </si>
  <si>
    <t>2. Testy a nastavení</t>
  </si>
  <si>
    <t>3. Revize zařízení (roční, 1/2 roční, čtvrtletní)</t>
  </si>
  <si>
    <t>4. Kontroly a údržba vnitřních jednotek</t>
  </si>
  <si>
    <t>kontrola správného chodu dle řídícho napětí</t>
  </si>
  <si>
    <t>A - POPIS POŽADOVANÝCH SERVISNÍCH ČINNOSTÍ NA VZT</t>
  </si>
  <si>
    <t>C - POPIS POŽADOVANÝCH REVIZNÍCH A SERVISNÍCH ČINNOSTÍ NA POŽÁRNĚ BEZPEČNOSTNÍCH ZAŘÍZENÍ</t>
  </si>
  <si>
    <t>CENOVÁ KALKULACE</t>
  </si>
  <si>
    <t>Popis položky</t>
  </si>
  <si>
    <t>Cena celkem za revize a servis klimatizačních jednotek za rok:</t>
  </si>
  <si>
    <t>Cena celkem za revize a servis požárně bezpečnostních zařízení za rok:</t>
  </si>
  <si>
    <t>Cena celkem za servis vzduchotechnických jednotek za rok:</t>
  </si>
  <si>
    <t>Cena celkem za revize, servis a dodávku</t>
  </si>
  <si>
    <t>[rok]</t>
  </si>
  <si>
    <t>Délka trvání účinnosti smlouvy [rok]</t>
  </si>
  <si>
    <t>Náklady na revize, servis a dodávku</t>
  </si>
  <si>
    <t>Náklady na opravy</t>
  </si>
  <si>
    <t>[Kč bez DPH]</t>
  </si>
  <si>
    <t xml:space="preserve">Předpokládané množství standardních oprav za rok </t>
  </si>
  <si>
    <t>Předpokládané množství havarijních oprav za rok</t>
  </si>
  <si>
    <t>Celkem za standardní opravy</t>
  </si>
  <si>
    <t xml:space="preserve">Celkem za havarijní opravy </t>
  </si>
  <si>
    <r>
      <t>D</t>
    </r>
    <r>
      <rPr>
        <vertAlign val="subscript"/>
        <sz val="11"/>
        <color theme="1"/>
        <rFont val="Arial"/>
        <family val="2"/>
        <charset val="238"/>
      </rPr>
      <t>ENV</t>
    </r>
  </si>
  <si>
    <r>
      <t>NC</t>
    </r>
    <r>
      <rPr>
        <vertAlign val="subscript"/>
        <sz val="11"/>
        <color theme="1"/>
        <rFont val="Arial"/>
        <family val="2"/>
        <charset val="238"/>
      </rPr>
      <t>ENV_5LET</t>
    </r>
  </si>
  <si>
    <t>Poznámky:</t>
  </si>
  <si>
    <t>Cena celkem za servis vnitřních klimatizačních jednotek za rok:</t>
  </si>
  <si>
    <t>SERVISNÍ PROTOKOL</t>
  </si>
  <si>
    <t>Název VZT jednotky</t>
  </si>
  <si>
    <t>Umístění jednotky: střecha budovy</t>
  </si>
  <si>
    <t>Datum provedení</t>
  </si>
  <si>
    <t>Provedeno</t>
  </si>
  <si>
    <t>Ano / NE</t>
  </si>
  <si>
    <t>Stav</t>
  </si>
  <si>
    <t>Vyhovuje / Nevyhovuje</t>
  </si>
  <si>
    <t>Typ jednotky:</t>
  </si>
  <si>
    <t>Hodnoty</t>
  </si>
  <si>
    <t>Firma:</t>
  </si>
  <si>
    <t>Datum provedení servisu:</t>
  </si>
  <si>
    <t>Podpis zhotovitele:</t>
  </si>
  <si>
    <t>Podpis objednatele:</t>
  </si>
  <si>
    <t>vizuální kontrola zanšení filtrů</t>
  </si>
  <si>
    <t xml:space="preserve">kontrola zašpinění lamel </t>
  </si>
  <si>
    <t>kontrola poškození lamel</t>
  </si>
  <si>
    <t>kontrola zašpinění lamel</t>
  </si>
  <si>
    <t>odstranění nečistot ze všech částí jednotky (vnitřní i vnější)</t>
  </si>
  <si>
    <t>kontrola funkčnosti jednotky</t>
  </si>
  <si>
    <t>kontrola poškození kondenzátoru</t>
  </si>
  <si>
    <t>údržba ventilátorů (upevnění izolátorů chvění, dotažení šroubových spojů)</t>
  </si>
  <si>
    <t>Rámcový harmonogram prací</t>
  </si>
  <si>
    <t>Název KLM jednotky</t>
  </si>
  <si>
    <t>;</t>
  </si>
  <si>
    <t>kontrola těsnosti filtračních kazet</t>
  </si>
  <si>
    <t>čištění tukových filtrů  u VZT jednotky v 6.NP</t>
  </si>
  <si>
    <t>čištění vnitřních prostor rozváděčů</t>
  </si>
  <si>
    <t>výměna filtrů u ventilátorů umístěných v jednotlivých rozváděčích</t>
  </si>
  <si>
    <t>MJ</t>
  </si>
  <si>
    <t>Klimatizační jednotky VRV</t>
  </si>
  <si>
    <t>Klimatizační jednotky vzduchotechniky</t>
  </si>
  <si>
    <t>Množství chladiva [kg]</t>
  </si>
  <si>
    <t>Přepočet [t/CO2-eq]</t>
  </si>
  <si>
    <t>Typ chladiva</t>
  </si>
  <si>
    <t>R410A</t>
  </si>
  <si>
    <r>
      <t>&lt;5t CO</t>
    </r>
    <r>
      <rPr>
        <b/>
        <vertAlign val="sub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- eq
1x za 12 měsíců</t>
    </r>
  </si>
  <si>
    <r>
      <t>5t&lt;50t CO</t>
    </r>
    <r>
      <rPr>
        <b/>
        <vertAlign val="sub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- eq
1x za 12 měsíců</t>
    </r>
  </si>
  <si>
    <r>
      <t>50t&lt;500t CO</t>
    </r>
    <r>
      <rPr>
        <b/>
        <vertAlign val="sub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 xml:space="preserve"> - eq
1x za 6 měsíců</t>
    </r>
  </si>
  <si>
    <t>Kontroly těsnosti</t>
  </si>
  <si>
    <r>
      <t>Kontrola těsnosti u jednotek 5t&lt;50t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- eq; 1x za 12 měsíců</t>
    </r>
  </si>
  <si>
    <t>Revize a servis klimatizačních jednotek</t>
  </si>
  <si>
    <t>Provádění revizí a kontrol na požárních klapkách vč. účasti na zkouškách</t>
  </si>
  <si>
    <t>Počet</t>
  </si>
  <si>
    <t>hod</t>
  </si>
  <si>
    <r>
      <t>NC</t>
    </r>
    <r>
      <rPr>
        <b/>
        <vertAlign val="subscript"/>
        <sz val="11"/>
        <color theme="1"/>
        <rFont val="Arial"/>
        <family val="2"/>
        <charset val="238"/>
      </rPr>
      <t>SO</t>
    </r>
  </si>
  <si>
    <r>
      <t>NC</t>
    </r>
    <r>
      <rPr>
        <b/>
        <vertAlign val="subscript"/>
        <sz val="11"/>
        <color theme="1"/>
        <rFont val="Arial"/>
        <family val="2"/>
        <charset val="238"/>
      </rPr>
      <t>HO</t>
    </r>
  </si>
  <si>
    <t>Celkové náklady na opravy</t>
  </si>
  <si>
    <t>Cena celkem 
[Kč bez DPH]</t>
  </si>
  <si>
    <t>Cena za MJ
[Kč bez DPH]</t>
  </si>
  <si>
    <r>
      <t>Kontrola těsnosti u jednotek &lt;5t 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- eq; 1x za 12 měsíců</t>
    </r>
  </si>
  <si>
    <t>Součástí protokolu je přloha jednotlivých zařízení (požární klapeky s umístěním a soupis požárních ventilátorů) .</t>
  </si>
  <si>
    <t>údržba jednotky (čištění lamel výparníku, vyčištění ventilátoru)</t>
  </si>
  <si>
    <t>provedení zákonné revize a kontrolu těsnosti v závislosti na množství a typu chladiva dle platné legislativy</t>
  </si>
  <si>
    <t>kontrola uchycení el. vodičů a jejich izolace</t>
  </si>
  <si>
    <t>kontrola celkového technického stavu, nátěrů, izolací….</t>
  </si>
  <si>
    <t>zapsání revize do provozního deníku jednotky a vystavení protokolu o provedení revize, kontroly těsnosti a servisního protokolu</t>
  </si>
  <si>
    <t>DAIKIN RXYQ12P7W1B</t>
  </si>
  <si>
    <t>Typ chladiva:</t>
  </si>
  <si>
    <r>
      <t xml:space="preserve">Rok výroby: </t>
    </r>
    <r>
      <rPr>
        <sz val="10"/>
        <color theme="1"/>
        <rFont val="Arial"/>
        <family val="2"/>
        <charset val="238"/>
      </rPr>
      <t>2008</t>
    </r>
    <r>
      <rPr>
        <b/>
        <sz val="10"/>
        <color theme="1"/>
        <rFont val="Arial"/>
        <family val="2"/>
        <charset val="238"/>
      </rPr>
      <t xml:space="preserve">
Počet vnitřních jednotek: </t>
    </r>
    <r>
      <rPr>
        <sz val="10"/>
        <color theme="1"/>
        <rFont val="Arial"/>
        <family val="2"/>
        <charset val="238"/>
      </rPr>
      <t>11 ks</t>
    </r>
  </si>
  <si>
    <t>Chladící výkon:</t>
  </si>
  <si>
    <t>3,5 kW</t>
  </si>
  <si>
    <t>24,6 t/CO2-eq</t>
  </si>
  <si>
    <t>11,8 kg</t>
  </si>
  <si>
    <t>Soupis vnitřních jednotek</t>
  </si>
  <si>
    <t xml:space="preserve">Závěr prohlídky: Provoz bez zjevných závad </t>
  </si>
  <si>
    <t>Název:</t>
  </si>
  <si>
    <t>Typ:</t>
  </si>
  <si>
    <t>vyčištění vzduchového filtru</t>
  </si>
  <si>
    <t>vyčištění odtokového potrubí</t>
  </si>
  <si>
    <t xml:space="preserve">vyčištění povrchu jednotky a výfukových lamel </t>
  </si>
  <si>
    <t>kontrola funkce ovládání</t>
  </si>
  <si>
    <t>kontrola funkce naklápění klapek</t>
  </si>
  <si>
    <t>kontrola funkce ventilátoru</t>
  </si>
  <si>
    <t>kontrola úniku chladiva</t>
  </si>
  <si>
    <t>kontrola teploty výstupního vzduchu</t>
  </si>
  <si>
    <t>vizuální kontrola přívodních kabelů a zavěšení celé jednotky</t>
  </si>
  <si>
    <t>JV*</t>
  </si>
  <si>
    <t>kpl*</t>
  </si>
  <si>
    <t>Rekapitulace - 1 rok</t>
  </si>
  <si>
    <t>Klimatizační jednotky Split a MultiSplit</t>
  </si>
  <si>
    <t>Jednotlivé sestavy jsou v souboru provázány. Editovatelné pole jsou zvýrazněny žlutým podbarvením, ostatní pole neslouží k editaci a nesmí být jakkoliv modifikovány. Hodnoty jsou ve výpočtech zaokrouhlovány na počet desetinných míst viditelných v jednotlivých polích. Uchazeč je v tomto případě povinen vyplnit všechna pole zvýrazněná žlutým podbarvením nenulovými kladnými číslicemi.</t>
  </si>
  <si>
    <t>Nabídková hodinová sazba za standardní opravu</t>
  </si>
  <si>
    <t>Nabídková hodinová sazba za havarijní opravu</t>
  </si>
  <si>
    <t>JV* - jednotkou výkonu se rozumí provedení všech prací/ činností dle přílohy č. 4B_Popis činností u dané položky. Uvedená cena obsahuje veškeré práce spojené s revizemi, servisem a kontrolami vč. souvisejících nákladů (doprava, elekologická likvidace odpadů apod.)</t>
  </si>
  <si>
    <r>
      <t>NC</t>
    </r>
    <r>
      <rPr>
        <vertAlign val="subscript"/>
        <sz val="11"/>
        <color theme="1"/>
        <rFont val="Arial"/>
        <family val="2"/>
        <charset val="238"/>
      </rPr>
      <t>VZT_HOL</t>
    </r>
  </si>
  <si>
    <r>
      <t>NC</t>
    </r>
    <r>
      <rPr>
        <vertAlign val="subscript"/>
        <sz val="11"/>
        <color theme="1"/>
        <rFont val="Arial"/>
        <family val="2"/>
        <charset val="238"/>
      </rPr>
      <t>PBZ_HOL</t>
    </r>
  </si>
  <si>
    <r>
      <t>NC</t>
    </r>
    <r>
      <rPr>
        <vertAlign val="subscript"/>
        <sz val="11"/>
        <color theme="1"/>
        <rFont val="Arial"/>
        <family val="2"/>
        <charset val="238"/>
      </rPr>
      <t>KLMV_HOL</t>
    </r>
  </si>
  <si>
    <r>
      <t>NC</t>
    </r>
    <r>
      <rPr>
        <vertAlign val="subscript"/>
        <sz val="11"/>
        <color theme="1"/>
        <rFont val="Arial"/>
        <family val="2"/>
        <charset val="238"/>
      </rPr>
      <t>KLM_HOL</t>
    </r>
  </si>
  <si>
    <r>
      <t>NC</t>
    </r>
    <r>
      <rPr>
        <vertAlign val="subscript"/>
        <sz val="11"/>
        <color theme="1"/>
        <rFont val="Arial"/>
        <family val="2"/>
        <charset val="238"/>
      </rPr>
      <t>FIL_HOL</t>
    </r>
  </si>
  <si>
    <r>
      <t>NC</t>
    </r>
    <r>
      <rPr>
        <b/>
        <vertAlign val="subscript"/>
        <sz val="11"/>
        <color theme="1"/>
        <rFont val="Arial"/>
        <family val="2"/>
        <charset val="238"/>
      </rPr>
      <t>CELK_HOL</t>
    </r>
  </si>
  <si>
    <r>
      <t>NC</t>
    </r>
    <r>
      <rPr>
        <vertAlign val="subscript"/>
        <sz val="11"/>
        <color theme="1"/>
        <rFont val="Arial"/>
        <family val="2"/>
        <charset val="238"/>
      </rPr>
      <t>SO_HO_HOL</t>
    </r>
  </si>
  <si>
    <r>
      <t>NC</t>
    </r>
    <r>
      <rPr>
        <vertAlign val="subscript"/>
        <sz val="11"/>
        <color theme="1"/>
        <rFont val="Arial"/>
        <family val="2"/>
        <charset val="238"/>
      </rPr>
      <t>HOL_ROK</t>
    </r>
  </si>
  <si>
    <r>
      <t>NC</t>
    </r>
    <r>
      <rPr>
        <vertAlign val="subscript"/>
        <sz val="11"/>
        <color theme="1"/>
        <rFont val="Arial"/>
        <family val="2"/>
        <charset val="238"/>
      </rPr>
      <t>SO_CELK_HOL</t>
    </r>
  </si>
  <si>
    <r>
      <t>NC</t>
    </r>
    <r>
      <rPr>
        <vertAlign val="subscript"/>
        <sz val="11"/>
        <color theme="1"/>
        <rFont val="Arial"/>
        <family val="2"/>
        <charset val="238"/>
      </rPr>
      <t>HO_CELK_HOL</t>
    </r>
  </si>
  <si>
    <r>
      <t>NC</t>
    </r>
    <r>
      <rPr>
        <b/>
        <vertAlign val="subscript"/>
        <sz val="11"/>
        <color theme="1"/>
        <rFont val="Arial"/>
        <family val="2"/>
        <charset val="238"/>
      </rPr>
      <t>VZT_HOL</t>
    </r>
  </si>
  <si>
    <t xml:space="preserve">kontrola chodu pohonu rekuperátoru </t>
  </si>
  <si>
    <t>kontrola funkce ovladačů a signalizace na rozvaděčích</t>
  </si>
  <si>
    <t>kontrola funkčnosti oběhových čerpadel</t>
  </si>
  <si>
    <t>kontrola funkce a těsnosti odvodu kondenzátu (gravitační, tlakový)</t>
  </si>
  <si>
    <t xml:space="preserve">kontrola neporušenosti, otáčivosti a házivosti oběžného kola, kontrola ložisek </t>
  </si>
  <si>
    <t>kontrola a údržba upevnění izolátorů chvění (silentbloků)</t>
  </si>
  <si>
    <t>měření skutečného diferenčního tlaku externím přístrojem za chodu jednotky, vizuální kontrola zanešení filtrů, po provedení diagnostiky případná výměna filtrů</t>
  </si>
  <si>
    <t>kontrola těsnosti filtračních kazet včetně jejich případného dotěsnění</t>
  </si>
  <si>
    <t>1. Kontrola a servis ventilátorů</t>
  </si>
  <si>
    <t>3.Kontrola a servis výměníků (ohřívače)</t>
  </si>
  <si>
    <t>4. Kontrola a servis výměníků (chladiče)</t>
  </si>
  <si>
    <t>kontrola zašpinění lamel, vyčištění lamel</t>
  </si>
  <si>
    <t>kontrola funkce klapky a jejího pohonu (seřízení apod)</t>
  </si>
  <si>
    <t>kontrola správného chodu dle řídího napětí</t>
  </si>
  <si>
    <t>C.I.C. Jan Hřebec s.r.o.</t>
  </si>
  <si>
    <t>Střecha nad 1.NP</t>
  </si>
  <si>
    <t>Segment 3</t>
  </si>
  <si>
    <t>Segment 4</t>
  </si>
  <si>
    <t>Obsah dokumentace areál Holice:</t>
  </si>
  <si>
    <t>Filtr na přívodu - 1. stupeň</t>
  </si>
  <si>
    <t>Filtr na přívodu - 2. stupeň</t>
  </si>
  <si>
    <t>Filtr na odvodu - 1.stupeň</t>
  </si>
  <si>
    <t>syntetické vlákno</t>
  </si>
  <si>
    <t>VZT Z1</t>
  </si>
  <si>
    <t>VZT Z2</t>
  </si>
  <si>
    <t>VZT Z3</t>
  </si>
  <si>
    <r>
      <t>NC</t>
    </r>
    <r>
      <rPr>
        <b/>
        <vertAlign val="subscript"/>
        <sz val="11"/>
        <color theme="1"/>
        <rFont val="Arial"/>
        <family val="2"/>
        <charset val="238"/>
      </rPr>
      <t>FIL_HOL</t>
    </r>
  </si>
  <si>
    <t>287x287x360 (G4) - 1ks</t>
  </si>
  <si>
    <t>287x402x360 (G4) - 1ks</t>
  </si>
  <si>
    <t>402x287x360 (G4) - 1ks</t>
  </si>
  <si>
    <t>402x402x360 (G4) - 1ks</t>
  </si>
  <si>
    <t>Specifikace</t>
  </si>
  <si>
    <t>592x287x300 (M5) - 3ks</t>
  </si>
  <si>
    <t>592x592x300 (M5) - 3ks</t>
  </si>
  <si>
    <t>592x287x600 (F7) - 3ks</t>
  </si>
  <si>
    <t>592x592x600 (F7) - 3ks</t>
  </si>
  <si>
    <t>592x592x300 (M5) - 2ks</t>
  </si>
  <si>
    <r>
      <rPr>
        <b/>
        <sz val="12"/>
        <rFont val="Arial"/>
        <family val="2"/>
        <charset val="238"/>
      </rPr>
      <t xml:space="preserve">Seznam filtrů pro vzduchotechnické jednotky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G</t>
    </r>
  </si>
  <si>
    <r>
      <rPr>
        <b/>
        <sz val="12"/>
        <rFont val="Arial"/>
        <family val="2"/>
        <charset val="238"/>
      </rPr>
      <t xml:space="preserve">Seznam filtrů pro vzduchotechnické jednotky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F2</t>
    </r>
  </si>
  <si>
    <t>490x592x300 (M5) - 8ks</t>
  </si>
  <si>
    <t>490x592x600 (F7) - 8ks</t>
  </si>
  <si>
    <t>287x592x600 (M5) - 1ks</t>
  </si>
  <si>
    <t>592x592x600 (M5) - 1ks</t>
  </si>
  <si>
    <t>428x287x300 (F7) - 3ks</t>
  </si>
  <si>
    <t>490x490x300 (F7) - 3ks</t>
  </si>
  <si>
    <t>428x287x300 (M5) - 3ks</t>
  </si>
  <si>
    <t>490x490x300 (M5) - 3ks</t>
  </si>
  <si>
    <t>VZT 1a.1 - m.č.115b</t>
  </si>
  <si>
    <t>VZT 1.03 - m.č. 325</t>
  </si>
  <si>
    <t>712x302x47 (G4) - 1ks</t>
  </si>
  <si>
    <t>kazeta syntetické vlákno</t>
  </si>
  <si>
    <t>605x305x500 (F6) - 1ks</t>
  </si>
  <si>
    <t>592x287x635 (F9) - 1ks</t>
  </si>
  <si>
    <r>
      <rPr>
        <b/>
        <sz val="12"/>
        <rFont val="Arial"/>
        <family val="2"/>
        <charset val="238"/>
      </rPr>
      <t xml:space="preserve">Seznam filtrů pro vzduchotechnické jednotky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H</t>
    </r>
  </si>
  <si>
    <t>490x490x300 (M5) - 8ks</t>
  </si>
  <si>
    <t>490x490x600 (F7) - 8ks</t>
  </si>
  <si>
    <t>490x490x300 (M5) - 2ks</t>
  </si>
  <si>
    <t>490x490x600 (F7) - 2ks</t>
  </si>
  <si>
    <t>VZT Z2 - prostory EPA</t>
  </si>
  <si>
    <t>435x435x78 (E11) - 9ks</t>
  </si>
  <si>
    <t>535x535x78 (E11) - 2ks</t>
  </si>
  <si>
    <t>575x575x78 (E11) - 1ks</t>
  </si>
  <si>
    <t>TROX F780 W12</t>
  </si>
  <si>
    <t>TROX F780 W46</t>
  </si>
  <si>
    <t>TROX F780 W49</t>
  </si>
  <si>
    <r>
      <rPr>
        <b/>
        <sz val="12"/>
        <rFont val="Arial"/>
        <family val="2"/>
        <charset val="238"/>
      </rPr>
      <t xml:space="preserve">Seznam filtrů pro vzduchotechnické jednotky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51</t>
    </r>
  </si>
  <si>
    <t>592x592x360 (G4) - 1ks</t>
  </si>
  <si>
    <t>402x402x500 (M5) - 1ks</t>
  </si>
  <si>
    <t>592x592x500 (M5) - 1ks</t>
  </si>
  <si>
    <t>VZT Z4</t>
  </si>
  <si>
    <t>VZT Z5</t>
  </si>
  <si>
    <t>287x287x500 (M5) - 1ks</t>
  </si>
  <si>
    <t>287x402x500 (M5) - 1ks</t>
  </si>
  <si>
    <t>402x287x500 (M5) - 1ks</t>
  </si>
  <si>
    <t>287x592x500 (M5) - 1ks</t>
  </si>
  <si>
    <t>402x592x500 (M5) - 1ks</t>
  </si>
  <si>
    <t>287x592x360 (G4) - 1ks</t>
  </si>
  <si>
    <t>402x592x360 (G4) - 1ks</t>
  </si>
  <si>
    <t>287x897x500 (M5) - 3ks</t>
  </si>
  <si>
    <t>287x897x630 (F9) - 3ks</t>
  </si>
  <si>
    <t>287x897x360 (G4) - 3ks</t>
  </si>
  <si>
    <r>
      <rPr>
        <b/>
        <sz val="12"/>
        <rFont val="Arial"/>
        <family val="2"/>
        <charset val="238"/>
      </rPr>
      <t xml:space="preserve">Seznam filtrů pro vzduchotechnické jednotky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Skleník S1 (RD2-CRH)</t>
    </r>
  </si>
  <si>
    <r>
      <rPr>
        <b/>
        <sz val="12"/>
        <rFont val="Arial"/>
        <family val="2"/>
        <charset val="238"/>
      </rPr>
      <t xml:space="preserve">Seznam filtrů pro vzduchotechnické jednotky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Skleník S2 (RD2-CBO)</t>
    </r>
  </si>
  <si>
    <t>VZT Z11</t>
  </si>
  <si>
    <t>402x402x500 (M5) - 4ks</t>
  </si>
  <si>
    <t>402x402x360 (G4) - 4ks</t>
  </si>
  <si>
    <t>592x897x305 (G4) - 2ks</t>
  </si>
  <si>
    <t>535x495x360 (G4) - 1ks</t>
  </si>
  <si>
    <t>535x495x600 (F7) - 1ks</t>
  </si>
  <si>
    <t>Šlechtitelů 27 - objekt 51</t>
  </si>
  <si>
    <t>Filtry pro VZT Z1 - komplet filtrů pro 1.stupeň přívodu</t>
  </si>
  <si>
    <t>Filtry pro VZT Z1 - komplet filtrů pro odvod</t>
  </si>
  <si>
    <t>Filtry pro VZT Z2 - komplet filtrů pro 1.stupeň přívodu</t>
  </si>
  <si>
    <t>Filtry pro VZT Z2 - komplet filtrů pro odvod</t>
  </si>
  <si>
    <t>Filtry pro VZT Z3 - komplet filtrů pro 1.stupeň přívodu</t>
  </si>
  <si>
    <t>Filtry pro VZT Z3 - komplet filtrů pro odvod</t>
  </si>
  <si>
    <t>Filtry pro VZT Z4 - komplet filtrů pro 1.stupeň přívodu</t>
  </si>
  <si>
    <t>Filtry pro VZT Z4 - komplet filtrů pro odvod</t>
  </si>
  <si>
    <t>Filtry pro VZT Z5 - komplet filtrů pro 1.stupeň přívodu</t>
  </si>
  <si>
    <t>Filtry pro VZT Z5 - komplet filtrů pro 2.stupeň přívodu</t>
  </si>
  <si>
    <t>Filtry pro VZT Z5 - komplet filtrů pro odvod</t>
  </si>
  <si>
    <t>Šlechtitelů 27 - objekt F2</t>
  </si>
  <si>
    <t>Filtry pro VZT Z1 - komplet filtrů pro 2.stupeň přívodu</t>
  </si>
  <si>
    <t>Šlechtitelů 27 - objekt G</t>
  </si>
  <si>
    <t>Filtry pro VZT Z3 - komplet filtrů pro 2.stupeň přívodu</t>
  </si>
  <si>
    <t>Filtry pro VZT 1a.1 - m.č.115b - komplet filtrů</t>
  </si>
  <si>
    <t>Filtry pro VZT 1.03 - m.č. 325 - komplet filtrů</t>
  </si>
  <si>
    <t>Šlechtitelů 27 - objekt H</t>
  </si>
  <si>
    <t>Filtry pro VZT Z2 - komplet filtrů pro 2.stupeň přívodu</t>
  </si>
  <si>
    <t>Filtry pro VZT Z2 - komplet filtrů pro prostory EPA</t>
  </si>
  <si>
    <t>Šlechtitelů 27 - objekt Skleník S1</t>
  </si>
  <si>
    <t>Šlechtitelů 27 - objekt Skleník S2</t>
  </si>
  <si>
    <t>Filtry pro VZT Z11 - komplet filtrů pro 1.stupeň přívodu</t>
  </si>
  <si>
    <t>Filtry pro VZT Z11 - komplet filtrů pro odvod</t>
  </si>
  <si>
    <t>Cena celkem za filtry (dle uvedeného počtu kompletů) za rok:</t>
  </si>
  <si>
    <r>
      <t>NC</t>
    </r>
    <r>
      <rPr>
        <b/>
        <vertAlign val="subscript"/>
        <sz val="11"/>
        <color theme="1"/>
        <rFont val="Arial"/>
        <family val="2"/>
        <charset val="238"/>
      </rPr>
      <t>PBZ_HOL</t>
    </r>
  </si>
  <si>
    <r>
      <t>NC</t>
    </r>
    <r>
      <rPr>
        <b/>
        <vertAlign val="subscript"/>
        <sz val="11"/>
        <color theme="1"/>
        <rFont val="Arial"/>
        <family val="2"/>
        <charset val="238"/>
      </rPr>
      <t>KLM_HOL</t>
    </r>
  </si>
  <si>
    <r>
      <t>NC</t>
    </r>
    <r>
      <rPr>
        <b/>
        <vertAlign val="subscript"/>
        <sz val="11"/>
        <color theme="1"/>
        <rFont val="Arial"/>
        <family val="2"/>
        <charset val="238"/>
      </rPr>
      <t>KLMV_HOL</t>
    </r>
  </si>
  <si>
    <r>
      <rPr>
        <b/>
        <sz val="12"/>
        <rFont val="Arial"/>
        <family val="2"/>
        <charset val="238"/>
      </rPr>
      <t xml:space="preserve">Seznam vzduchotechnických jednotek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51</t>
    </r>
  </si>
  <si>
    <t>VZT Z2 - 1.NP - herbárium</t>
  </si>
  <si>
    <t>VZT Z1 - 1.NP - učebny a hygienické zázemí</t>
  </si>
  <si>
    <t>VZT Z3 - 1.NP - zvířetník</t>
  </si>
  <si>
    <t>VZT Z4 - 2.NP, 3.NP - kanceláře, hygienické zázemí</t>
  </si>
  <si>
    <t>VZT Z5 - 2.NP, 3.NP - laboratoře</t>
  </si>
  <si>
    <t>Z2</t>
  </si>
  <si>
    <t>Z3</t>
  </si>
  <si>
    <t>Střecha nad 3.NP</t>
  </si>
  <si>
    <t>H4</t>
  </si>
  <si>
    <t>H2</t>
  </si>
  <si>
    <t>H 6.3</t>
  </si>
  <si>
    <t>H5</t>
  </si>
  <si>
    <t>H10</t>
  </si>
  <si>
    <t>VS-120-R-PHC/F</t>
  </si>
  <si>
    <t>VS-55-R-PHC</t>
  </si>
  <si>
    <t>Střecha nad 2.NP</t>
  </si>
  <si>
    <r>
      <rPr>
        <b/>
        <sz val="12"/>
        <rFont val="Arial"/>
        <family val="2"/>
        <charset val="238"/>
      </rPr>
      <t xml:space="preserve">Seznam vzduchotechnických jednotek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F2</t>
    </r>
  </si>
  <si>
    <r>
      <rPr>
        <b/>
        <sz val="12"/>
        <rFont val="Arial"/>
        <family val="2"/>
        <charset val="238"/>
      </rPr>
      <t xml:space="preserve">Seznam vzduchotechnických jednotek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G</t>
    </r>
  </si>
  <si>
    <t xml:space="preserve">VZT Z1 - </t>
  </si>
  <si>
    <t>VS180-R-PH/EF</t>
  </si>
  <si>
    <t xml:space="preserve">VZT Z3 - </t>
  </si>
  <si>
    <t>VS100-R-PHC</t>
  </si>
  <si>
    <r>
      <rPr>
        <b/>
        <sz val="12"/>
        <rFont val="Arial"/>
        <family val="2"/>
        <charset val="238"/>
      </rPr>
      <t xml:space="preserve">Seznam vzduchotechnických jednotek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H</t>
    </r>
  </si>
  <si>
    <t>VS-150-R-PHC/F</t>
  </si>
  <si>
    <t>VS-40-R-EE/HC/F</t>
  </si>
  <si>
    <t>VZT Z2 - 1.NP, 2.NP - pracovny, hygienické zázemí</t>
  </si>
  <si>
    <t>VZT Z1 - 1.NP, 2.NP - laboratoře</t>
  </si>
  <si>
    <t>VZT Z2 - 2.NP - speciální laboratoře</t>
  </si>
  <si>
    <t>VZT Z3 - pracobny, hygienické zázemí</t>
  </si>
  <si>
    <t>VZT - 1a.1 - podstropní jednotka - laboratoř</t>
  </si>
  <si>
    <t>VZT - 1.03 - podstropní jednotka - mikroskop HRTEM</t>
  </si>
  <si>
    <t>m.č.115b/1.NP</t>
  </si>
  <si>
    <t>m.č.325/3.NP</t>
  </si>
  <si>
    <t>VS-15-R-C-T vel.15</t>
  </si>
  <si>
    <r>
      <rPr>
        <b/>
        <sz val="12"/>
        <rFont val="Arial"/>
        <family val="2"/>
        <charset val="238"/>
      </rPr>
      <t xml:space="preserve">Seznam vzduchotechnických jednotek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Skleník S1 (RD2-CRH)</t>
    </r>
  </si>
  <si>
    <r>
      <rPr>
        <b/>
        <sz val="12"/>
        <rFont val="Arial"/>
        <family val="2"/>
        <charset val="238"/>
      </rPr>
      <t xml:space="preserve">Seznam vzduchotechnických jednotek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Skleník S2 (RD2-CBO)</t>
    </r>
  </si>
  <si>
    <t xml:space="preserve">Aeromaster XP </t>
  </si>
  <si>
    <t>Remak, a.s.</t>
  </si>
  <si>
    <t>VZT Z1 - skleník</t>
  </si>
  <si>
    <t>VZT Z1 - skleník - spec.kóje</t>
  </si>
  <si>
    <t>VZT Z11 - skleník</t>
  </si>
  <si>
    <t>Z11</t>
  </si>
  <si>
    <t>Před skleníkem</t>
  </si>
  <si>
    <t>H 8</t>
  </si>
  <si>
    <t>Servisní činnosti a kontroly na VZT jednotkách - Šlechtitelů 27 - objekt 51</t>
  </si>
  <si>
    <t>Servisní činnosti a kontroly na VZT jednotkách - Šlechtitelů 27 - objekt F2</t>
  </si>
  <si>
    <t>Servisní činnosti a kontroly na VZT jednotkách - Šlechtitelů 27 - objekt G</t>
  </si>
  <si>
    <t>Servisní činnosti a kontroly na VZT jednotkách - Šlechtitelů 27 - objekt H</t>
  </si>
  <si>
    <t>Servisní činnosti a kontroly na VZT jednotkách - Šlechtitelů 27 - objekt Skleník S1 (RD2-CRH)</t>
  </si>
  <si>
    <t>Servisní činnosti a kontroly na VZT jednotkách - Šlechtitelů 27 - objekt Skleník S2 (RD2-CBO)</t>
  </si>
  <si>
    <r>
      <rPr>
        <b/>
        <sz val="12"/>
        <rFont val="Arial"/>
        <family val="2"/>
        <charset val="238"/>
      </rPr>
      <t xml:space="preserve">Seznam požárních klapek 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F2</t>
    </r>
  </si>
  <si>
    <t>TROX</t>
  </si>
  <si>
    <t xml:space="preserve">1PK3 </t>
  </si>
  <si>
    <t>500x250</t>
  </si>
  <si>
    <t>PK7</t>
  </si>
  <si>
    <t>FKA-EU/CZ/00/Z01</t>
  </si>
  <si>
    <t>PK5</t>
  </si>
  <si>
    <t>1PK17</t>
  </si>
  <si>
    <t>2.38b</t>
  </si>
  <si>
    <t>D 250</t>
  </si>
  <si>
    <t>FKRS-EU/CZ/250/Z01</t>
  </si>
  <si>
    <t>2a</t>
  </si>
  <si>
    <t>3a</t>
  </si>
  <si>
    <t>1PK9</t>
  </si>
  <si>
    <r>
      <rPr>
        <b/>
        <sz val="12"/>
        <rFont val="Arial"/>
        <family val="2"/>
        <charset val="238"/>
      </rPr>
      <t xml:space="preserve">Seznam požárních klapek 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G</t>
    </r>
  </si>
  <si>
    <t>1PK7</t>
  </si>
  <si>
    <t>3PK15</t>
  </si>
  <si>
    <t>250x250</t>
  </si>
  <si>
    <t>3PK16</t>
  </si>
  <si>
    <t>1PK12</t>
  </si>
  <si>
    <t>355x400</t>
  </si>
  <si>
    <t>1PK10</t>
  </si>
  <si>
    <t>1PK11</t>
  </si>
  <si>
    <t>3PK13</t>
  </si>
  <si>
    <t>3PK14</t>
  </si>
  <si>
    <t>3PK11</t>
  </si>
  <si>
    <t>400x315</t>
  </si>
  <si>
    <t>3PK12</t>
  </si>
  <si>
    <t>630x400</t>
  </si>
  <si>
    <t>1PK4</t>
  </si>
  <si>
    <t>3PK7</t>
  </si>
  <si>
    <t>315x400</t>
  </si>
  <si>
    <t>3PK8</t>
  </si>
  <si>
    <t>1PK5</t>
  </si>
  <si>
    <t>3PK9</t>
  </si>
  <si>
    <t>3PK10</t>
  </si>
  <si>
    <t>1PK8</t>
  </si>
  <si>
    <t>1PK6</t>
  </si>
  <si>
    <t>1PK15</t>
  </si>
  <si>
    <t>500x200</t>
  </si>
  <si>
    <t>1PK16</t>
  </si>
  <si>
    <t>1PK19</t>
  </si>
  <si>
    <t>3PK2</t>
  </si>
  <si>
    <t>3PK1</t>
  </si>
  <si>
    <t>3PK4</t>
  </si>
  <si>
    <t>600x200</t>
  </si>
  <si>
    <t>3PK3</t>
  </si>
  <si>
    <t>1PK23</t>
  </si>
  <si>
    <t>1PK25</t>
  </si>
  <si>
    <t>1PK29</t>
  </si>
  <si>
    <t>250x500</t>
  </si>
  <si>
    <t>1PK24</t>
  </si>
  <si>
    <t>240x400</t>
  </si>
  <si>
    <t>1PK27</t>
  </si>
  <si>
    <t>1PK28</t>
  </si>
  <si>
    <r>
      <rPr>
        <b/>
        <sz val="12"/>
        <rFont val="Arial"/>
        <family val="2"/>
        <charset val="238"/>
      </rPr>
      <t xml:space="preserve">Seznam požárních klapek 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H</t>
    </r>
  </si>
  <si>
    <t>1.09d</t>
  </si>
  <si>
    <t>1.8c</t>
  </si>
  <si>
    <t>1.08d</t>
  </si>
  <si>
    <t>D 200</t>
  </si>
  <si>
    <t>800x400</t>
  </si>
  <si>
    <t>1.09f</t>
  </si>
  <si>
    <t>3.07a</t>
  </si>
  <si>
    <t>500x315</t>
  </si>
  <si>
    <t>3.07b</t>
  </si>
  <si>
    <t>800x630</t>
  </si>
  <si>
    <t>560x500</t>
  </si>
  <si>
    <t>D 315</t>
  </si>
  <si>
    <t>1PK14</t>
  </si>
  <si>
    <t>1PK13</t>
  </si>
  <si>
    <t>1.8b</t>
  </si>
  <si>
    <t>3PK18</t>
  </si>
  <si>
    <t>FKRS-EU/CZ/200/Z01</t>
  </si>
  <si>
    <t>FKRS-EU/CZ/315/Z01</t>
  </si>
  <si>
    <r>
      <rPr>
        <b/>
        <sz val="12"/>
        <rFont val="Arial"/>
        <family val="2"/>
        <charset val="238"/>
      </rPr>
      <t xml:space="preserve">Seznam požárních klapek 
</t>
    </r>
    <r>
      <rPr>
        <sz val="12"/>
        <rFont val="Arial"/>
        <family val="2"/>
        <charset val="238"/>
      </rPr>
      <t xml:space="preserve">Šlechtitelů 27, Olomouc-Holice, </t>
    </r>
    <r>
      <rPr>
        <b/>
        <sz val="12"/>
        <rFont val="Arial"/>
        <family val="2"/>
        <charset val="238"/>
      </rPr>
      <t>objekt 51</t>
    </r>
  </si>
  <si>
    <t>MANDÍK</t>
  </si>
  <si>
    <t>14/222806</t>
  </si>
  <si>
    <t>PKTM III</t>
  </si>
  <si>
    <t>1.16</t>
  </si>
  <si>
    <t>1.04</t>
  </si>
  <si>
    <t>14/222804</t>
  </si>
  <si>
    <t>3.18</t>
  </si>
  <si>
    <t>14/222809</t>
  </si>
  <si>
    <t>14/222810</t>
  </si>
  <si>
    <t>14/222811</t>
  </si>
  <si>
    <t>14/222807</t>
  </si>
  <si>
    <t>3.13</t>
  </si>
  <si>
    <t>14/222808</t>
  </si>
  <si>
    <t>14/222805</t>
  </si>
  <si>
    <t>14/222802</t>
  </si>
  <si>
    <t>2.13</t>
  </si>
  <si>
    <t>D 160</t>
  </si>
  <si>
    <t>2.02</t>
  </si>
  <si>
    <t>14/222803</t>
  </si>
  <si>
    <t>3.12C</t>
  </si>
  <si>
    <t>D 125</t>
  </si>
  <si>
    <t>14/282164</t>
  </si>
  <si>
    <t>14/282165</t>
  </si>
  <si>
    <t>PVM</t>
  </si>
  <si>
    <t>14/282166</t>
  </si>
  <si>
    <t>14/282167</t>
  </si>
  <si>
    <t>14/282168</t>
  </si>
  <si>
    <r>
      <t xml:space="preserve">Seznam objektů:
</t>
    </r>
    <r>
      <rPr>
        <sz val="11"/>
        <color theme="1"/>
        <rFont val="Arial"/>
        <family val="2"/>
        <charset val="238"/>
      </rPr>
      <t xml:space="preserve">Šlechtitelů 27 - </t>
    </r>
    <r>
      <rPr>
        <b/>
        <sz val="11"/>
        <color theme="1"/>
        <rFont val="Arial"/>
        <family val="2"/>
        <charset val="238"/>
      </rPr>
      <t>objekty 51, F2, G, H</t>
    </r>
    <r>
      <rPr>
        <sz val="11"/>
        <color theme="1"/>
        <rFont val="Arial"/>
        <family val="2"/>
        <charset val="238"/>
      </rPr>
      <t xml:space="preserve"> </t>
    </r>
  </si>
  <si>
    <r>
      <t xml:space="preserve">Seznam objektů:
</t>
    </r>
    <r>
      <rPr>
        <sz val="11"/>
        <color theme="1"/>
        <rFont val="Arial"/>
        <family val="2"/>
        <charset val="238"/>
      </rPr>
      <t xml:space="preserve">Šlechtitelů 27 - </t>
    </r>
    <r>
      <rPr>
        <b/>
        <sz val="11"/>
        <color theme="1"/>
        <rFont val="Arial"/>
        <family val="2"/>
        <charset val="238"/>
      </rPr>
      <t>objekty 51, F2, G, H, skleník S1, skleník S2</t>
    </r>
  </si>
  <si>
    <r>
      <rPr>
        <b/>
        <sz val="11"/>
        <rFont val="Arial"/>
        <family val="2"/>
        <charset val="238"/>
      </rPr>
      <t xml:space="preserve">Seznam klimatizačních jednotek systému DAIKIN VRV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51</t>
    </r>
  </si>
  <si>
    <t>Z1a</t>
  </si>
  <si>
    <t>Z2a</t>
  </si>
  <si>
    <t>Z3a</t>
  </si>
  <si>
    <t>Z4a</t>
  </si>
  <si>
    <t>Z5a</t>
  </si>
  <si>
    <t>střecha nad 3.NP</t>
  </si>
  <si>
    <t>Daikin</t>
  </si>
  <si>
    <r>
      <rPr>
        <b/>
        <sz val="11"/>
        <rFont val="Arial"/>
        <family val="2"/>
        <charset val="238"/>
      </rPr>
      <t xml:space="preserve">Seznam klimatizačních jednotek vzduchotechniky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51</t>
    </r>
  </si>
  <si>
    <t>ERQ200A7W1B</t>
  </si>
  <si>
    <t>5403978</t>
  </si>
  <si>
    <t>GWP</t>
  </si>
  <si>
    <t>ERQ100A7W1B</t>
  </si>
  <si>
    <t>3402224</t>
  </si>
  <si>
    <t>ERQ250A7W1B</t>
  </si>
  <si>
    <t>7506142</t>
  </si>
  <si>
    <t>5403977</t>
  </si>
  <si>
    <t>7506132</t>
  </si>
  <si>
    <r>
      <rPr>
        <b/>
        <sz val="11"/>
        <rFont val="Arial"/>
        <family val="2"/>
        <charset val="238"/>
      </rPr>
      <t xml:space="preserve">Seznam klimatizačních jednotek vzduchotechniky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F2</t>
    </r>
  </si>
  <si>
    <t>A2578201997H/5201997</t>
  </si>
  <si>
    <t>A2578202001/5202001</t>
  </si>
  <si>
    <t>A2578201996G/5201996</t>
  </si>
  <si>
    <t>VZT 1.02b</t>
  </si>
  <si>
    <t>VZT 2.02a</t>
  </si>
  <si>
    <t>VZT 1.02a</t>
  </si>
  <si>
    <t>střecha nad 2.NP</t>
  </si>
  <si>
    <r>
      <rPr>
        <b/>
        <sz val="11"/>
        <rFont val="Arial"/>
        <family val="2"/>
        <charset val="238"/>
      </rPr>
      <t xml:space="preserve">Seznam klimatizačních jednotek vzduchotechniky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H</t>
    </r>
  </si>
  <si>
    <t>střecha/G13</t>
  </si>
  <si>
    <t>střecha</t>
  </si>
  <si>
    <t>A25782023725/5202372</t>
  </si>
  <si>
    <t>střecha/G14</t>
  </si>
  <si>
    <t>A25782023679/5202367</t>
  </si>
  <si>
    <t>střecha/G15</t>
  </si>
  <si>
    <t>A2578103380/5203388</t>
  </si>
  <si>
    <t>střecha/G16</t>
  </si>
  <si>
    <t>A2578103379/5203379</t>
  </si>
  <si>
    <t>střecha/G17</t>
  </si>
  <si>
    <t>A25782021668/5202168</t>
  </si>
  <si>
    <t>VZT 3.02a</t>
  </si>
  <si>
    <t>VZT 3.02b</t>
  </si>
  <si>
    <t>VZT 1.02c</t>
  </si>
  <si>
    <r>
      <rPr>
        <b/>
        <sz val="11"/>
        <rFont val="Arial"/>
        <family val="2"/>
        <charset val="238"/>
      </rPr>
      <t xml:space="preserve">Seznam klimatizačních jednotek vzduchotechniky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G</t>
    </r>
  </si>
  <si>
    <t>střecha/H8</t>
  </si>
  <si>
    <t>A25781031868</t>
  </si>
  <si>
    <t>střecha/H9</t>
  </si>
  <si>
    <t>A25781031767</t>
  </si>
  <si>
    <t>střecha/H7</t>
  </si>
  <si>
    <t>ERQ100A7V1B</t>
  </si>
  <si>
    <t>3201187</t>
  </si>
  <si>
    <t>střecha/H10</t>
  </si>
  <si>
    <t>5202246</t>
  </si>
  <si>
    <t>VZT 2.02</t>
  </si>
  <si>
    <t>VZT 3.02</t>
  </si>
  <si>
    <t>Z7</t>
  </si>
  <si>
    <t>RXYQ16T7Y1B</t>
  </si>
  <si>
    <t>7406341-7406311-7406384</t>
  </si>
  <si>
    <t>1.05</t>
  </si>
  <si>
    <t>FXAQ40PAV1</t>
  </si>
  <si>
    <t>E014424</t>
  </si>
  <si>
    <t>FXAQ32PAV1</t>
  </si>
  <si>
    <t>E022673</t>
  </si>
  <si>
    <t>E014490</t>
  </si>
  <si>
    <t>E014419</t>
  </si>
  <si>
    <t>FXAQ20PAV1</t>
  </si>
  <si>
    <t>E036239</t>
  </si>
  <si>
    <t>E022654</t>
  </si>
  <si>
    <t>E036255</t>
  </si>
  <si>
    <t>E036238</t>
  </si>
  <si>
    <t>E036240</t>
  </si>
  <si>
    <t>E022683</t>
  </si>
  <si>
    <t>E036250</t>
  </si>
  <si>
    <t>E036270</t>
  </si>
  <si>
    <t>E036260</t>
  </si>
  <si>
    <t>E036315</t>
  </si>
  <si>
    <t>E036322</t>
  </si>
  <si>
    <t>E036326</t>
  </si>
  <si>
    <t>E036317</t>
  </si>
  <si>
    <t>E022667</t>
  </si>
  <si>
    <t>E022661</t>
  </si>
  <si>
    <t>E013469</t>
  </si>
  <si>
    <t>E022656</t>
  </si>
  <si>
    <t>E022647</t>
  </si>
  <si>
    <t>E022669</t>
  </si>
  <si>
    <t>E022653</t>
  </si>
  <si>
    <t>E022679</t>
  </si>
  <si>
    <t>E012253</t>
  </si>
  <si>
    <t>E022676</t>
  </si>
  <si>
    <t>E036235</t>
  </si>
  <si>
    <t>E012252</t>
  </si>
  <si>
    <t>E012254</t>
  </si>
  <si>
    <t>E036247</t>
  </si>
  <si>
    <t>E013475</t>
  </si>
  <si>
    <t>E036268</t>
  </si>
  <si>
    <t>E036324</t>
  </si>
  <si>
    <t>E036327</t>
  </si>
  <si>
    <t>2.06</t>
  </si>
  <si>
    <t>2.07</t>
  </si>
  <si>
    <t>2.08</t>
  </si>
  <si>
    <t>2.09</t>
  </si>
  <si>
    <t>2.10</t>
  </si>
  <si>
    <t>2.10A</t>
  </si>
  <si>
    <t>2.11</t>
  </si>
  <si>
    <t>2.12</t>
  </si>
  <si>
    <t>2.17A</t>
  </si>
  <si>
    <t>2.19A</t>
  </si>
  <si>
    <t>2.24A</t>
  </si>
  <si>
    <t>2.26A</t>
  </si>
  <si>
    <t>E036267</t>
  </si>
  <si>
    <t>E022643</t>
  </si>
  <si>
    <t>E036319</t>
  </si>
  <si>
    <t>E036329</t>
  </si>
  <si>
    <t>E036266</t>
  </si>
  <si>
    <t>E036332</t>
  </si>
  <si>
    <t>E036318</t>
  </si>
  <si>
    <t>E013470</t>
  </si>
  <si>
    <t>E012250</t>
  </si>
  <si>
    <t>E022662</t>
  </si>
  <si>
    <t>E022665</t>
  </si>
  <si>
    <t>E022657</t>
  </si>
  <si>
    <t>E022668</t>
  </si>
  <si>
    <t>E022678</t>
  </si>
  <si>
    <t>E022666</t>
  </si>
  <si>
    <t>E022684</t>
  </si>
  <si>
    <t>E022671</t>
  </si>
  <si>
    <t>E022682</t>
  </si>
  <si>
    <t>E022646</t>
  </si>
  <si>
    <t>3.04</t>
  </si>
  <si>
    <t>3.05</t>
  </si>
  <si>
    <t>3.06</t>
  </si>
  <si>
    <t>3.07</t>
  </si>
  <si>
    <t>3.08</t>
  </si>
  <si>
    <t>3.09</t>
  </si>
  <si>
    <t>3.10</t>
  </si>
  <si>
    <t>3.12A</t>
  </si>
  <si>
    <t>3.12B</t>
  </si>
  <si>
    <r>
      <rPr>
        <b/>
        <sz val="11"/>
        <rFont val="Arial"/>
        <family val="2"/>
        <charset val="238"/>
      </rPr>
      <t xml:space="preserve">Seznam klimatizačních jednotek systému DAIKIN VRV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F2</t>
    </r>
  </si>
  <si>
    <t>RXYQ14P9W1B</t>
  </si>
  <si>
    <t>RXYQ12P9W1B</t>
  </si>
  <si>
    <t>Z12.01a</t>
  </si>
  <si>
    <t>Z12.01b</t>
  </si>
  <si>
    <t>Z12.01c</t>
  </si>
  <si>
    <t>1203290</t>
  </si>
  <si>
    <t>1207211</t>
  </si>
  <si>
    <t>1205846</t>
  </si>
  <si>
    <t>Z12.03a</t>
  </si>
  <si>
    <t>130 / 1.NP</t>
  </si>
  <si>
    <t>laboratoř</t>
  </si>
  <si>
    <t>FXZQ25M9V1B</t>
  </si>
  <si>
    <t>Z12.03b</t>
  </si>
  <si>
    <t>129a / 1.NP</t>
  </si>
  <si>
    <t>Z12.03c</t>
  </si>
  <si>
    <t>129b / 1.NP</t>
  </si>
  <si>
    <t>Z12.04a</t>
  </si>
  <si>
    <t>227 / 2.NP</t>
  </si>
  <si>
    <t>kancelář</t>
  </si>
  <si>
    <t>FXZQ32M9V1B</t>
  </si>
  <si>
    <t>Z12.04b</t>
  </si>
  <si>
    <t>135 / 1.NP</t>
  </si>
  <si>
    <t xml:space="preserve"> </t>
  </si>
  <si>
    <t>Z12.04c</t>
  </si>
  <si>
    <t>136 / 1.NP</t>
  </si>
  <si>
    <t>Z12.04d</t>
  </si>
  <si>
    <t>137b / 1.NP</t>
  </si>
  <si>
    <t>Z12.04e</t>
  </si>
  <si>
    <t>138 / 1.NP</t>
  </si>
  <si>
    <t>Z12.04f</t>
  </si>
  <si>
    <t>228 / 2.NP</t>
  </si>
  <si>
    <t>Z12.05a</t>
  </si>
  <si>
    <t>226 / 2.NP</t>
  </si>
  <si>
    <t>FXZQ40M9V1B</t>
  </si>
  <si>
    <t>Z12.06a</t>
  </si>
  <si>
    <t>225 / 2.NP</t>
  </si>
  <si>
    <t>zasedací místnost</t>
  </si>
  <si>
    <t>FXFQ63AVEB</t>
  </si>
  <si>
    <t>J000139</t>
  </si>
  <si>
    <t>Z12.07a</t>
  </si>
  <si>
    <t>126 / 1.NP</t>
  </si>
  <si>
    <t>J000140</t>
  </si>
  <si>
    <t>Z12.07b</t>
  </si>
  <si>
    <t>J000122</t>
  </si>
  <si>
    <t>Z12.07c</t>
  </si>
  <si>
    <t>141 / 1.NP</t>
  </si>
  <si>
    <t>J000148</t>
  </si>
  <si>
    <t>Z12.08a</t>
  </si>
  <si>
    <t>125 / 1.NP</t>
  </si>
  <si>
    <t>FXFQ80AVEB</t>
  </si>
  <si>
    <t>J000223</t>
  </si>
  <si>
    <t>Z12.09a</t>
  </si>
  <si>
    <t>128 / 1.NP</t>
  </si>
  <si>
    <t>FXFQ100AVEB</t>
  </si>
  <si>
    <t>J000446</t>
  </si>
  <si>
    <t>Z12.09b</t>
  </si>
  <si>
    <t>222 / 2.NP</t>
  </si>
  <si>
    <t>J000499</t>
  </si>
  <si>
    <t>Z12.09c</t>
  </si>
  <si>
    <t>223 / 2.NP</t>
  </si>
  <si>
    <t>J000500</t>
  </si>
  <si>
    <t>Z12.09d</t>
  </si>
  <si>
    <t>224 / 2.NP</t>
  </si>
  <si>
    <t>J000498</t>
  </si>
  <si>
    <t>Z12.12</t>
  </si>
  <si>
    <t>131 / 1.NP</t>
  </si>
  <si>
    <t>FXSQ140P7VEB</t>
  </si>
  <si>
    <t>Z14.01a</t>
  </si>
  <si>
    <t>Z14.01b</t>
  </si>
  <si>
    <t>1203606</t>
  </si>
  <si>
    <t>1207210</t>
  </si>
  <si>
    <t>Z14.02a</t>
  </si>
  <si>
    <t>238a / 2.NP</t>
  </si>
  <si>
    <t>Z14.03a</t>
  </si>
  <si>
    <t>104 / 1.NP</t>
  </si>
  <si>
    <t>pracovna</t>
  </si>
  <si>
    <t>Z14.03b</t>
  </si>
  <si>
    <t>105 / 1.NP</t>
  </si>
  <si>
    <t>Z14.03c</t>
  </si>
  <si>
    <t>106 / 1.NP</t>
  </si>
  <si>
    <t>Z14.03d</t>
  </si>
  <si>
    <t>107 / 1.NP</t>
  </si>
  <si>
    <t>Z14.03e</t>
  </si>
  <si>
    <t>108 / 1.NP</t>
  </si>
  <si>
    <t>Z14.03f</t>
  </si>
  <si>
    <t>109 / 1.NP</t>
  </si>
  <si>
    <t>Z14.03g</t>
  </si>
  <si>
    <t>110 / 1.NP</t>
  </si>
  <si>
    <t>Z14.03h</t>
  </si>
  <si>
    <t>111 / 1.NP</t>
  </si>
  <si>
    <t>Z14.03i</t>
  </si>
  <si>
    <t>112 / 1.NP</t>
  </si>
  <si>
    <t>Z14.03j</t>
  </si>
  <si>
    <t>113 / 1.NP</t>
  </si>
  <si>
    <t>Z14.03k</t>
  </si>
  <si>
    <t>204 / 2.NP</t>
  </si>
  <si>
    <t>Z14.03l</t>
  </si>
  <si>
    <t>205 / 2.NP</t>
  </si>
  <si>
    <t>Z14.03m</t>
  </si>
  <si>
    <t>206 / 2.NP</t>
  </si>
  <si>
    <t>Z14.03n</t>
  </si>
  <si>
    <t>Z14.03o</t>
  </si>
  <si>
    <t>207 / 2.NP</t>
  </si>
  <si>
    <t>Z14.03p</t>
  </si>
  <si>
    <t>208 / 2.NP</t>
  </si>
  <si>
    <t>Z14.03q</t>
  </si>
  <si>
    <t>209 / 2.NP</t>
  </si>
  <si>
    <t>Z14.03r</t>
  </si>
  <si>
    <t>210 / 2.NP</t>
  </si>
  <si>
    <t>Z14.03s</t>
  </si>
  <si>
    <t>211 / 2.NP</t>
  </si>
  <si>
    <t>Z14.03t</t>
  </si>
  <si>
    <t>212 / 2.NP</t>
  </si>
  <si>
    <t>Z14.03u</t>
  </si>
  <si>
    <t>213 / 2.NP</t>
  </si>
  <si>
    <t>Z14.03v</t>
  </si>
  <si>
    <t>214 / 2.NP</t>
  </si>
  <si>
    <t>Z14.04a</t>
  </si>
  <si>
    <t>114 / 1.NP</t>
  </si>
  <si>
    <t>Z14.04b</t>
  </si>
  <si>
    <t>237 / 2.NP</t>
  </si>
  <si>
    <t>Z14.05a</t>
  </si>
  <si>
    <t>124 / 1.NP</t>
  </si>
  <si>
    <t>konferenční místnost</t>
  </si>
  <si>
    <t>J000154</t>
  </si>
  <si>
    <r>
      <rPr>
        <b/>
        <sz val="11"/>
        <rFont val="Arial"/>
        <family val="2"/>
        <charset val="238"/>
      </rPr>
      <t xml:space="preserve">Seznam klimatizačních jednotek systému DAIKIN VRV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G</t>
    </r>
  </si>
  <si>
    <t>Z11.01a</t>
  </si>
  <si>
    <t>střecha/G9</t>
  </si>
  <si>
    <t>REMQ12P8Y1B</t>
  </si>
  <si>
    <t>Z11.01b</t>
  </si>
  <si>
    <t>střecha/G10</t>
  </si>
  <si>
    <t>REMQ8P9Y1B</t>
  </si>
  <si>
    <t>Z11.02a</t>
  </si>
  <si>
    <t>Z11.03a</t>
  </si>
  <si>
    <t>vývěva RTG</t>
  </si>
  <si>
    <t>Z11.03b</t>
  </si>
  <si>
    <t>Z11.03c</t>
  </si>
  <si>
    <t>116 / 1.NP</t>
  </si>
  <si>
    <t>vývěva</t>
  </si>
  <si>
    <t>Z11.04a</t>
  </si>
  <si>
    <t>FXZQ50M9V1B</t>
  </si>
  <si>
    <t>Z11.05a</t>
  </si>
  <si>
    <t>218 / 2.NP</t>
  </si>
  <si>
    <t>J001676</t>
  </si>
  <si>
    <t>Z11.06a</t>
  </si>
  <si>
    <t>Z11.07a</t>
  </si>
  <si>
    <t>117 / 1.NP</t>
  </si>
  <si>
    <t>J000743</t>
  </si>
  <si>
    <t>Z11.07b</t>
  </si>
  <si>
    <t>122 / 1.NP+2.NP</t>
  </si>
  <si>
    <t>poloprovozní laboratoř</t>
  </si>
  <si>
    <t>J000548</t>
  </si>
  <si>
    <t>střecha/G1</t>
  </si>
  <si>
    <t>1208454</t>
  </si>
  <si>
    <t>střecha/G2</t>
  </si>
  <si>
    <t>1208456</t>
  </si>
  <si>
    <t>Z12.02a</t>
  </si>
  <si>
    <t>326 / 3.NP</t>
  </si>
  <si>
    <t>přípravna vzorků</t>
  </si>
  <si>
    <t>Z12.02b</t>
  </si>
  <si>
    <t>220 / 2.NP</t>
  </si>
  <si>
    <t>Z12.02c</t>
  </si>
  <si>
    <t>Z12.02d</t>
  </si>
  <si>
    <t>132 / 1.NP</t>
  </si>
  <si>
    <t>Z12.02e</t>
  </si>
  <si>
    <t>325 / 3.NP</t>
  </si>
  <si>
    <t>321 / 3.NP</t>
  </si>
  <si>
    <t>323 / 3.NP</t>
  </si>
  <si>
    <t>221 / 2.NP</t>
  </si>
  <si>
    <t>324 / 3.NP</t>
  </si>
  <si>
    <t>J001701</t>
  </si>
  <si>
    <t>127 / 1.NP</t>
  </si>
  <si>
    <t>FXFQ125AVEB</t>
  </si>
  <si>
    <t>J000866</t>
  </si>
  <si>
    <t>Z13.01a</t>
  </si>
  <si>
    <t>střecha/G7</t>
  </si>
  <si>
    <t>Z13.01b</t>
  </si>
  <si>
    <t>střecha/G8</t>
  </si>
  <si>
    <t>Z13.02a</t>
  </si>
  <si>
    <t>312 / 3.NP</t>
  </si>
  <si>
    <t>FXZQ20M9V1B</t>
  </si>
  <si>
    <t>Z13.02b</t>
  </si>
  <si>
    <t>311 / 3.NP</t>
  </si>
  <si>
    <t>Z13.02c</t>
  </si>
  <si>
    <t>309 / 3.NP</t>
  </si>
  <si>
    <t>Z13.02d</t>
  </si>
  <si>
    <t>308 / 3.NP</t>
  </si>
  <si>
    <t>Z13.02e</t>
  </si>
  <si>
    <t>307 / 3.NP</t>
  </si>
  <si>
    <t>Z13.02f</t>
  </si>
  <si>
    <t>306 / 3.NP</t>
  </si>
  <si>
    <t>Z13.02g</t>
  </si>
  <si>
    <t>Z13.02h</t>
  </si>
  <si>
    <t>Z13.02i</t>
  </si>
  <si>
    <t>Z13.02j</t>
  </si>
  <si>
    <t>Z13.02k</t>
  </si>
  <si>
    <t>Z13.02l</t>
  </si>
  <si>
    <t>Z13.02m</t>
  </si>
  <si>
    <t>Z13.02n</t>
  </si>
  <si>
    <t>Z13.02o</t>
  </si>
  <si>
    <t>Z13.03a</t>
  </si>
  <si>
    <t>316 / 3.NP</t>
  </si>
  <si>
    <t>denní místnost</t>
  </si>
  <si>
    <t>Z13.03b</t>
  </si>
  <si>
    <t>317 / 3.NP</t>
  </si>
  <si>
    <t>Z13.03c</t>
  </si>
  <si>
    <t>318 / 3.NP</t>
  </si>
  <si>
    <t>Z13.03d</t>
  </si>
  <si>
    <t>310 / 3.NP</t>
  </si>
  <si>
    <t>sekretariát</t>
  </si>
  <si>
    <t>Z13.03e</t>
  </si>
  <si>
    <t>313 / 3.NP</t>
  </si>
  <si>
    <t>Z13.03f</t>
  </si>
  <si>
    <t>302 / 3.NP</t>
  </si>
  <si>
    <t>respirium</t>
  </si>
  <si>
    <t>Z13.03h</t>
  </si>
  <si>
    <t>Z13.03i</t>
  </si>
  <si>
    <t>Z13.03j</t>
  </si>
  <si>
    <t>215 / 2.NP</t>
  </si>
  <si>
    <t>Z13.03k</t>
  </si>
  <si>
    <t>216 / 2.NP</t>
  </si>
  <si>
    <t>Z13.03l</t>
  </si>
  <si>
    <t>120 / 1.NP</t>
  </si>
  <si>
    <t>Z13.03m</t>
  </si>
  <si>
    <t>Z13.04a</t>
  </si>
  <si>
    <t>315 / 3.NP</t>
  </si>
  <si>
    <t>Z13.04b</t>
  </si>
  <si>
    <t>305 / 3.NP</t>
  </si>
  <si>
    <t>Z13.04c</t>
  </si>
  <si>
    <t>217 / 2.NP</t>
  </si>
  <si>
    <t>Z13.05a</t>
  </si>
  <si>
    <t>314 / 3.NP</t>
  </si>
  <si>
    <t>FXFQ50M9V1B</t>
  </si>
  <si>
    <t>střecha/G3</t>
  </si>
  <si>
    <t>RXYQ10P9W1B</t>
  </si>
  <si>
    <t>327 / 3.NP</t>
  </si>
  <si>
    <t>Z14.02b</t>
  </si>
  <si>
    <t>328 / 3.NP</t>
  </si>
  <si>
    <t>Z14.02c</t>
  </si>
  <si>
    <t>329 / 3.NP</t>
  </si>
  <si>
    <t>Z14.02d</t>
  </si>
  <si>
    <t>330 / 3.NP</t>
  </si>
  <si>
    <t>Z14.02e</t>
  </si>
  <si>
    <t>Z14.02f</t>
  </si>
  <si>
    <t>Z14.02g</t>
  </si>
  <si>
    <t>Z14.02h</t>
  </si>
  <si>
    <t>229 / 2.NP</t>
  </si>
  <si>
    <t>Z14.02ch</t>
  </si>
  <si>
    <t>230 / 2.NP</t>
  </si>
  <si>
    <t>Z14.02i</t>
  </si>
  <si>
    <t>231 / 2.NP</t>
  </si>
  <si>
    <r>
      <rPr>
        <b/>
        <sz val="11"/>
        <rFont val="Arial"/>
        <family val="2"/>
        <charset val="238"/>
      </rPr>
      <t xml:space="preserve">Seznam klimatizačních jednotek systému DAIKIN VRV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H</t>
    </r>
  </si>
  <si>
    <t>střecha/H5</t>
  </si>
  <si>
    <t>REMQ16P8Y1B</t>
  </si>
  <si>
    <t>6206458</t>
  </si>
  <si>
    <t>střecha/H4</t>
  </si>
  <si>
    <t>střecha/H6</t>
  </si>
  <si>
    <t>REMQ10P9Y1B</t>
  </si>
  <si>
    <t>238 / 2.NP</t>
  </si>
  <si>
    <t>J000469</t>
  </si>
  <si>
    <t>242 / 2.NP</t>
  </si>
  <si>
    <t>J000505</t>
  </si>
  <si>
    <t>239 / 2.NP</t>
  </si>
  <si>
    <t>umývárna labor.skla</t>
  </si>
  <si>
    <t>J000468</t>
  </si>
  <si>
    <t>143 / 1.NP</t>
  </si>
  <si>
    <t>J000481</t>
  </si>
  <si>
    <t>Z12.03</t>
  </si>
  <si>
    <t>241 / 2.NP</t>
  </si>
  <si>
    <t>J000129</t>
  </si>
  <si>
    <t>J000942</t>
  </si>
  <si>
    <t>145 / 1.NP</t>
  </si>
  <si>
    <t>J000736</t>
  </si>
  <si>
    <t>144 / 1.NP</t>
  </si>
  <si>
    <t>J000735</t>
  </si>
  <si>
    <t>Z12.05b</t>
  </si>
  <si>
    <t>Z12.05c</t>
  </si>
  <si>
    <t>123 / 1.NP</t>
  </si>
  <si>
    <t>Z12.05d</t>
  </si>
  <si>
    <t>fotokomora</t>
  </si>
  <si>
    <t>Z12.05e</t>
  </si>
  <si>
    <t>118 / 1.NP</t>
  </si>
  <si>
    <t>sklad chemikálií</t>
  </si>
  <si>
    <t>140 / 1.NP</t>
  </si>
  <si>
    <t>Z12.06b</t>
  </si>
  <si>
    <t>236 / 2.NP</t>
  </si>
  <si>
    <t>240 / 2.NP</t>
  </si>
  <si>
    <t>139 / 1.NP</t>
  </si>
  <si>
    <t>Z12.08b</t>
  </si>
  <si>
    <t>137 / 1.NP</t>
  </si>
  <si>
    <t>Z12.08c</t>
  </si>
  <si>
    <t>J000115</t>
  </si>
  <si>
    <t>142 / 1.NP</t>
  </si>
  <si>
    <t>J000116</t>
  </si>
  <si>
    <t>střecha/H3</t>
  </si>
  <si>
    <t>střecha/H2</t>
  </si>
  <si>
    <t>Z14.02j</t>
  </si>
  <si>
    <t>Z14.02k</t>
  </si>
  <si>
    <t>Z14.02l</t>
  </si>
  <si>
    <t>Z14.02m</t>
  </si>
  <si>
    <t>Z14.02n</t>
  </si>
  <si>
    <t>Z14.02o</t>
  </si>
  <si>
    <t>Z14.02p</t>
  </si>
  <si>
    <t>Z14.02q</t>
  </si>
  <si>
    <t>115 / 1.NP</t>
  </si>
  <si>
    <t>Z14.02r</t>
  </si>
  <si>
    <t>Z14.03</t>
  </si>
  <si>
    <t>počítačová místnost</t>
  </si>
  <si>
    <t>J000734</t>
  </si>
  <si>
    <t>Z14.05b</t>
  </si>
  <si>
    <t>234 / 2.NP</t>
  </si>
  <si>
    <t>konzultační místnost</t>
  </si>
  <si>
    <t>J000770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</si>
  <si>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47</t>
    </r>
  </si>
  <si>
    <t>střecha /5.20</t>
  </si>
  <si>
    <t>neuvedeno</t>
  </si>
  <si>
    <t>střecha /5.27</t>
  </si>
  <si>
    <t>střecha /3.27</t>
  </si>
  <si>
    <t>RAC-50YH5</t>
  </si>
  <si>
    <t>0662723298</t>
  </si>
  <si>
    <t>střecha /4.26</t>
  </si>
  <si>
    <t>RAC-18YH5</t>
  </si>
  <si>
    <t>000432</t>
  </si>
  <si>
    <t>střecha /4.27</t>
  </si>
  <si>
    <t>ASH-09AIM PT</t>
  </si>
  <si>
    <t>SINCLAIR</t>
  </si>
  <si>
    <t>střecha /5.26</t>
  </si>
  <si>
    <t>ROR12LGC</t>
  </si>
  <si>
    <t>E011010</t>
  </si>
  <si>
    <t>FUJI</t>
  </si>
  <si>
    <t>ASH-18AIMPT</t>
  </si>
  <si>
    <t>ASH-18AIP PT</t>
  </si>
  <si>
    <t>střecha /5.19</t>
  </si>
  <si>
    <t>E013399</t>
  </si>
  <si>
    <t>47/11</t>
  </si>
  <si>
    <t>střecha /6.26</t>
  </si>
  <si>
    <t>RAC-18YH6</t>
  </si>
  <si>
    <t>002495</t>
  </si>
  <si>
    <t>47/12</t>
  </si>
  <si>
    <t>střecha /6.20</t>
  </si>
  <si>
    <t>ROW-17AB</t>
  </si>
  <si>
    <t>T 001356</t>
  </si>
  <si>
    <t>47/13</t>
  </si>
  <si>
    <t>střecha /5.18</t>
  </si>
  <si>
    <t>47/14</t>
  </si>
  <si>
    <t>střecha /4.25</t>
  </si>
  <si>
    <t>000439</t>
  </si>
  <si>
    <t>47/15</t>
  </si>
  <si>
    <t>střecha /4.24</t>
  </si>
  <si>
    <t>000465</t>
  </si>
  <si>
    <t>47/16</t>
  </si>
  <si>
    <t>střecha /6.19</t>
  </si>
  <si>
    <t>ROG09LMCA</t>
  </si>
  <si>
    <t>E002166</t>
  </si>
  <si>
    <t>47/17</t>
  </si>
  <si>
    <t>střecha /4.17B</t>
  </si>
  <si>
    <t>000460</t>
  </si>
  <si>
    <t>47/18</t>
  </si>
  <si>
    <t>střecha /4.22</t>
  </si>
  <si>
    <t>002126</t>
  </si>
  <si>
    <t>47/19</t>
  </si>
  <si>
    <t>střecha /5.16</t>
  </si>
  <si>
    <t>47/20</t>
  </si>
  <si>
    <t>střecha /4.17A</t>
  </si>
  <si>
    <t>0662723297</t>
  </si>
  <si>
    <t>47/21</t>
  </si>
  <si>
    <t>střecha /4.21</t>
  </si>
  <si>
    <t>0662723371</t>
  </si>
  <si>
    <t>47/22</t>
  </si>
  <si>
    <t>střecha /5.15</t>
  </si>
  <si>
    <t>47/23</t>
  </si>
  <si>
    <t>S18AHP U52 (ESUH1865SM2)</t>
  </si>
  <si>
    <t>47/24</t>
  </si>
  <si>
    <t>střecha /6.15</t>
  </si>
  <si>
    <t>RAC-25YH5</t>
  </si>
  <si>
    <t>011902</t>
  </si>
  <si>
    <t>47/25</t>
  </si>
  <si>
    <t>střecha /6.02</t>
  </si>
  <si>
    <t>ROG24LFCC</t>
  </si>
  <si>
    <t>E002165</t>
  </si>
  <si>
    <t>47/26</t>
  </si>
  <si>
    <t>střecha /5.21</t>
  </si>
  <si>
    <t>AOY18FNBN</t>
  </si>
  <si>
    <t>E001282</t>
  </si>
  <si>
    <t>FUJITSU</t>
  </si>
  <si>
    <t>47/27</t>
  </si>
  <si>
    <t>UU36W UO2 (AUUW366D2)</t>
  </si>
  <si>
    <t>302KAXV00362      </t>
  </si>
  <si>
    <t>střecha /4.20 P</t>
  </si>
  <si>
    <t>střecha /4.20 L</t>
  </si>
  <si>
    <t>střecha /4.15 V</t>
  </si>
  <si>
    <t>střecha /4.15 m</t>
  </si>
  <si>
    <t>střecha 1.NP malá</t>
  </si>
  <si>
    <t>střecha 1.NP velká</t>
  </si>
  <si>
    <r>
      <rPr>
        <b/>
        <sz val="11"/>
        <rFont val="Arial"/>
        <family val="2"/>
        <charset val="238"/>
      </rPr>
      <t xml:space="preserve">Seznam přesných klimatizačních jednotek superpočítače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G</t>
    </r>
  </si>
  <si>
    <t>1145289001</t>
  </si>
  <si>
    <t>1145288001</t>
  </si>
  <si>
    <t>Emerson</t>
  </si>
  <si>
    <t>Liebert HPC FG0014A</t>
  </si>
  <si>
    <t>01a</t>
  </si>
  <si>
    <t>02b</t>
  </si>
  <si>
    <t>Superpočítač</t>
  </si>
  <si>
    <t>Liebert PCW</t>
  </si>
  <si>
    <t>129/1.NP</t>
  </si>
  <si>
    <t>Seznam klimatizačních jednotek Split - vnitřní jednotky</t>
  </si>
  <si>
    <t>4.15    </t>
  </si>
  <si>
    <t>4.17A-47/20</t>
  </si>
  <si>
    <t>4.17B-47/17</t>
  </si>
  <si>
    <t>4.20    </t>
  </si>
  <si>
    <t>4.21-47/21</t>
  </si>
  <si>
    <t>4.22-47/18</t>
  </si>
  <si>
    <t>4.24-47/15</t>
  </si>
  <si>
    <t xml:space="preserve">4.25-47/14 </t>
  </si>
  <si>
    <t>4.26-47/4</t>
  </si>
  <si>
    <t>4.27-47/5</t>
  </si>
  <si>
    <t>5.15-47/22</t>
  </si>
  <si>
    <t>5.16-47/19</t>
  </si>
  <si>
    <t>5.18-47/13</t>
  </si>
  <si>
    <t>5.19-47/9</t>
  </si>
  <si>
    <t>5.20-47/1</t>
  </si>
  <si>
    <t>5.21-47/26</t>
  </si>
  <si>
    <t>5.26-47/6</t>
  </si>
  <si>
    <t>5.27-47/2</t>
  </si>
  <si>
    <t>6.02-47/25</t>
  </si>
  <si>
    <t>6.15-47/24</t>
  </si>
  <si>
    <t>6.19-47/16</t>
  </si>
  <si>
    <t>6.20-47/12</t>
  </si>
  <si>
    <t>ostatní</t>
  </si>
  <si>
    <t>chodba</t>
  </si>
  <si>
    <t>LG S12AW</t>
  </si>
  <si>
    <t>ASH-18IMPT</t>
  </si>
  <si>
    <t>RAS-18YH5</t>
  </si>
  <si>
    <t>ASH-18AYP</t>
  </si>
  <si>
    <t>ASB 18AYMPT</t>
  </si>
  <si>
    <t>RAS-50YH5</t>
  </si>
  <si>
    <t>FUJI ASF-12F      </t>
  </si>
  <si>
    <t>FUJI RS 9 UB      </t>
  </si>
  <si>
    <t>FUJI RSW-9R       </t>
  </si>
  <si>
    <t>FUJI RSW-12RC</t>
  </si>
  <si>
    <t>Split Fujitsu ASYX</t>
  </si>
  <si>
    <t>FUJI RSA 12 LGC   </t>
  </si>
  <si>
    <t>FUJI ASF 12F      </t>
  </si>
  <si>
    <t>RAS-25FH 5</t>
  </si>
  <si>
    <t>RSG 09LMCA</t>
  </si>
  <si>
    <t>RSW-17AB</t>
  </si>
  <si>
    <t>RAS-18YH6</t>
  </si>
  <si>
    <t>                  </t>
  </si>
  <si>
    <t>001869</t>
  </si>
  <si>
    <t>4C46620000129</t>
  </si>
  <si>
    <t>4F25340000480</t>
  </si>
  <si>
    <t>066386087</t>
  </si>
  <si>
    <t>1865</t>
  </si>
  <si>
    <t>1843</t>
  </si>
  <si>
    <t>0018186</t>
  </si>
  <si>
    <t>001888</t>
  </si>
  <si>
    <t>E013652           </t>
  </si>
  <si>
    <t>INE 014604        </t>
  </si>
  <si>
    <t>E013653</t>
  </si>
  <si>
    <t>IN: E 013695      </t>
  </si>
  <si>
    <t>E013928</t>
  </si>
  <si>
    <t>E013929, E013449  </t>
  </si>
  <si>
    <t>*RSG24LFCCE002233 </t>
  </si>
  <si>
    <t>001752</t>
  </si>
  <si>
    <t>E003637</t>
  </si>
  <si>
    <t>002467</t>
  </si>
  <si>
    <t xml:space="preserve">FUJI </t>
  </si>
  <si>
    <t>6.26-47/11</t>
  </si>
  <si>
    <t>47/01</t>
  </si>
  <si>
    <t>47/02</t>
  </si>
  <si>
    <t>47/04</t>
  </si>
  <si>
    <t>47/05</t>
  </si>
  <si>
    <t>47/06</t>
  </si>
  <si>
    <t>47/09</t>
  </si>
  <si>
    <t>47/03</t>
  </si>
  <si>
    <t>47/08</t>
  </si>
  <si>
    <t>47/07</t>
  </si>
  <si>
    <t>FUJI ASFX</t>
  </si>
  <si>
    <t>Seznam klimatizačních jednotek Split -venkovní jednotky</t>
  </si>
  <si>
    <t>C11</t>
  </si>
  <si>
    <t>klec</t>
  </si>
  <si>
    <t>RZQG100L8Y1B</t>
  </si>
  <si>
    <t>C12</t>
  </si>
  <si>
    <t>Z6</t>
  </si>
  <si>
    <t>RXS50L2V15</t>
  </si>
  <si>
    <t>J033628</t>
  </si>
  <si>
    <t>C13</t>
  </si>
  <si>
    <t>C14</t>
  </si>
  <si>
    <t>RXS50L2V1B</t>
  </si>
  <si>
    <t>J083496</t>
  </si>
  <si>
    <t>C15</t>
  </si>
  <si>
    <t>J083917</t>
  </si>
  <si>
    <t>C16</t>
  </si>
  <si>
    <t>J083918</t>
  </si>
  <si>
    <t>Seznam klimatizačních jednotek Split - venkovní jednotky</t>
  </si>
  <si>
    <t>FAQ100CVEB9</t>
  </si>
  <si>
    <t>E000228</t>
  </si>
  <si>
    <t>DAIKIN</t>
  </si>
  <si>
    <t>E000319</t>
  </si>
  <si>
    <t>FTXS50K2V1B</t>
  </si>
  <si>
    <t>J044960</t>
  </si>
  <si>
    <t>E000217</t>
  </si>
  <si>
    <t>FCQG50FVEB</t>
  </si>
  <si>
    <t>J024033</t>
  </si>
  <si>
    <t>J024032</t>
  </si>
  <si>
    <t>J024037</t>
  </si>
  <si>
    <t>53/1</t>
  </si>
  <si>
    <t>stěna nad kotelnou</t>
  </si>
  <si>
    <t>stěna budovy</t>
  </si>
  <si>
    <t>RO-17FB</t>
  </si>
  <si>
    <t>T783</t>
  </si>
  <si>
    <t>53/2</t>
  </si>
  <si>
    <t>T804</t>
  </si>
  <si>
    <t>53/3</t>
  </si>
  <si>
    <t>RO-9UC</t>
  </si>
  <si>
    <t>E 001389</t>
  </si>
  <si>
    <t>2NP</t>
  </si>
  <si>
    <t>RS-9UB</t>
  </si>
  <si>
    <t>E017363</t>
  </si>
  <si>
    <t>RS17FB</t>
  </si>
  <si>
    <t>E 000832</t>
  </si>
  <si>
    <t>E 000671</t>
  </si>
  <si>
    <t>54/2</t>
  </si>
  <si>
    <t>podzemní fytotron</t>
  </si>
  <si>
    <t>FUJIROM 19UA2</t>
  </si>
  <si>
    <t>T000856</t>
  </si>
  <si>
    <t>54/1</t>
  </si>
  <si>
    <t>T000860</t>
  </si>
  <si>
    <t>podzemní fytotron 1</t>
  </si>
  <si>
    <t>RSM 9UA</t>
  </si>
  <si>
    <t>002206</t>
  </si>
  <si>
    <t>podzemní fytotron 2</t>
  </si>
  <si>
    <t>001896</t>
  </si>
  <si>
    <t>podzemní fytotron 3</t>
  </si>
  <si>
    <t>001895</t>
  </si>
  <si>
    <t>podzemní fytotron 4</t>
  </si>
  <si>
    <t>002214</t>
  </si>
  <si>
    <t>78/1</t>
  </si>
  <si>
    <t>LGS24AHP 459</t>
  </si>
  <si>
    <t>1002TKFS 000035</t>
  </si>
  <si>
    <t>78/2</t>
  </si>
  <si>
    <t>LGS24AHP 451</t>
  </si>
  <si>
    <t>1.06    </t>
  </si>
  <si>
    <t>serverovna</t>
  </si>
  <si>
    <t>LG S24AH</t>
  </si>
  <si>
    <t>1002TKXL000058    </t>
  </si>
  <si>
    <t>LGS24AHP</t>
  </si>
  <si>
    <t>806TKBM 000629</t>
  </si>
  <si>
    <t>Z15.02</t>
  </si>
  <si>
    <t>243 / 2.NP</t>
  </si>
  <si>
    <t>FTXS50J2V1V</t>
  </si>
  <si>
    <t>16.01.</t>
  </si>
  <si>
    <t>JME-ZR-40(2G)/043</t>
  </si>
  <si>
    <t>JDK (KaS)</t>
  </si>
  <si>
    <t>Z15.01</t>
  </si>
  <si>
    <t>střecha/F10/</t>
  </si>
  <si>
    <t>RKS50</t>
  </si>
  <si>
    <t>16.02.</t>
  </si>
  <si>
    <t>140 / 1NP</t>
  </si>
  <si>
    <t>CTE115M6ED</t>
  </si>
  <si>
    <t>AC201001721G</t>
  </si>
  <si>
    <t>RZQG140L7Y1B</t>
  </si>
  <si>
    <t>Z20.01a</t>
  </si>
  <si>
    <t>střecha/G4</t>
  </si>
  <si>
    <t>RXS50J2V1B9</t>
  </si>
  <si>
    <t>J000814</t>
  </si>
  <si>
    <t>Z20.01b</t>
  </si>
  <si>
    <t>střecha/G5</t>
  </si>
  <si>
    <t>J000684</t>
  </si>
  <si>
    <t>Z20.01c</t>
  </si>
  <si>
    <t>střecha/G6</t>
  </si>
  <si>
    <t>J000683</t>
  </si>
  <si>
    <t>střecha/G12/115B</t>
  </si>
  <si>
    <t>AOYA36LFTL</t>
  </si>
  <si>
    <t>T008670</t>
  </si>
  <si>
    <t>Z20.02a</t>
  </si>
  <si>
    <t>339 / 3.NP</t>
  </si>
  <si>
    <t>rozvodna SLP</t>
  </si>
  <si>
    <t>FTXS50J2V1B</t>
  </si>
  <si>
    <t>J047208</t>
  </si>
  <si>
    <t>Z20.02b</t>
  </si>
  <si>
    <t>J047206</t>
  </si>
  <si>
    <t>Z20.02c</t>
  </si>
  <si>
    <t>J047214</t>
  </si>
  <si>
    <t>Z17.01a</t>
  </si>
  <si>
    <t>venkovní fasáda</t>
  </si>
  <si>
    <t>energocentrum</t>
  </si>
  <si>
    <t>RZQG125L7Y1B</t>
  </si>
  <si>
    <t>Z17.02a</t>
  </si>
  <si>
    <t>Z17.01b</t>
  </si>
  <si>
    <t>05 / 1.NP</t>
  </si>
  <si>
    <t>místnost UPS</t>
  </si>
  <si>
    <t>FHQG125CVEB</t>
  </si>
  <si>
    <t>A002194</t>
  </si>
  <si>
    <t>Z17.02b</t>
  </si>
  <si>
    <t>A002193</t>
  </si>
  <si>
    <t xml:space="preserve">střecha/H1 </t>
  </si>
  <si>
    <t>118b / 1.NP</t>
  </si>
  <si>
    <t>JDK</t>
  </si>
  <si>
    <t>stěna skleníku</t>
  </si>
  <si>
    <t>stěna</t>
  </si>
  <si>
    <t>AOYA90LALT</t>
  </si>
  <si>
    <t>R000167</t>
  </si>
  <si>
    <t>Fuji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</si>
  <si>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51</t>
    </r>
  </si>
  <si>
    <t>C11a</t>
  </si>
  <si>
    <t>C12a</t>
  </si>
  <si>
    <t>Z6a</t>
  </si>
  <si>
    <t>chlazení chodby u fytotronů</t>
  </si>
  <si>
    <t>chlazení chodby u kryoboxů</t>
  </si>
  <si>
    <t xml:space="preserve">doplňkové chlazení místnosti </t>
  </si>
  <si>
    <t>první od hl.vstupu</t>
  </si>
  <si>
    <t>druhé od hl.vstupu</t>
  </si>
  <si>
    <t>třetí od hl.vstupu</t>
  </si>
  <si>
    <t>C13a</t>
  </si>
  <si>
    <t>C14a</t>
  </si>
  <si>
    <t>C15a</t>
  </si>
  <si>
    <t>C16a</t>
  </si>
  <si>
    <t>venkovní prostor za objektem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</si>
  <si>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53</t>
    </r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</si>
  <si>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78</t>
    </r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</si>
  <si>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54</t>
    </r>
  </si>
  <si>
    <t>stěna nad skleníkem</t>
  </si>
  <si>
    <t>fasáda</t>
  </si>
  <si>
    <t>dílna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</si>
  <si>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F2</t>
    </r>
  </si>
  <si>
    <t>chladová místnost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</si>
  <si>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G</t>
    </r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</si>
  <si>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H</t>
    </r>
  </si>
  <si>
    <t>Z17.01</t>
  </si>
  <si>
    <t>Z16.01</t>
  </si>
  <si>
    <t>Z16.02</t>
  </si>
  <si>
    <t>122a /1.NP</t>
  </si>
  <si>
    <t>ASH-12AIN PT</t>
  </si>
  <si>
    <t>26621/4341510000029</t>
  </si>
  <si>
    <t>Sinclair</t>
  </si>
  <si>
    <t>fasáda objektu</t>
  </si>
  <si>
    <t>SINCLAIR ASH-12AIN</t>
  </si>
  <si>
    <t>4341410000340     </t>
  </si>
  <si>
    <t>FCQG71FVEB</t>
  </si>
  <si>
    <t>J031603</t>
  </si>
  <si>
    <t>J031600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</si>
  <si>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>objekt energocentrum G</t>
    </r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</si>
  <si>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 xml:space="preserve">objekt energocentrum TR </t>
    </r>
  </si>
  <si>
    <t>venkovní prostor</t>
  </si>
  <si>
    <t>kontejner UPS</t>
  </si>
  <si>
    <t>záložní zdroj UPS</t>
  </si>
  <si>
    <t>ASGE-48ANWK</t>
  </si>
  <si>
    <t>ASFU-48AN</t>
  </si>
  <si>
    <t>8272140000593</t>
  </si>
  <si>
    <t>8272140000596</t>
  </si>
  <si>
    <r>
      <rPr>
        <b/>
        <sz val="11"/>
        <rFont val="Arial"/>
        <family val="2"/>
        <charset val="238"/>
      </rPr>
      <t xml:space="preserve">Seznam klimatizačních jednotek Split
</t>
    </r>
    <r>
      <rPr>
        <sz val="11"/>
        <rFont val="Arial"/>
        <family val="2"/>
        <charset val="238"/>
      </rPr>
      <t>Šlechtitelů 27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- </t>
    </r>
    <r>
      <rPr>
        <b/>
        <sz val="11"/>
        <rFont val="Arial"/>
        <family val="2"/>
        <charset val="238"/>
      </rPr>
      <t xml:space="preserve">objekt podzemního fytotronu </t>
    </r>
  </si>
  <si>
    <r>
      <rPr>
        <b/>
        <sz val="11"/>
        <rFont val="Arial"/>
        <family val="2"/>
        <charset val="238"/>
      </rPr>
      <t xml:space="preserve">Seznam chladících systémů Chiller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G</t>
    </r>
  </si>
  <si>
    <t>střecha/G11</t>
  </si>
  <si>
    <t>EWAQ040BAWN-H</t>
  </si>
  <si>
    <t>1200109</t>
  </si>
  <si>
    <t>Z16.1</t>
  </si>
  <si>
    <t>Seznam klimatizačních jednotek - venkovní jednotky</t>
  </si>
  <si>
    <t>Seznam klimatizačních jednotek - vnitřní jednotky</t>
  </si>
  <si>
    <t>VZT 1a2.1</t>
  </si>
  <si>
    <r>
      <rPr>
        <b/>
        <sz val="11"/>
        <rFont val="Arial"/>
        <family val="2"/>
        <charset val="238"/>
      </rPr>
      <t xml:space="preserve">Seznam klimatizačních jednotek vzduchotechniky
</t>
    </r>
    <r>
      <rPr>
        <sz val="11"/>
        <rFont val="Arial"/>
        <family val="2"/>
        <charset val="238"/>
      </rPr>
      <t xml:space="preserve">Šlechtitelů 27 - </t>
    </r>
    <r>
      <rPr>
        <b/>
        <sz val="11"/>
        <rFont val="Arial"/>
        <family val="2"/>
        <charset val="238"/>
      </rPr>
      <t>objekt RD2</t>
    </r>
  </si>
  <si>
    <t>47/3</t>
  </si>
  <si>
    <t>Chladící zařízení Chiller</t>
  </si>
  <si>
    <t>Kontroly a údržba vnitřních jednotek - Šlechtitelů 27</t>
  </si>
  <si>
    <r>
      <t xml:space="preserve">Seznam objektů:
</t>
    </r>
    <r>
      <rPr>
        <sz val="11"/>
        <color theme="1"/>
        <rFont val="Arial"/>
        <family val="2"/>
        <charset val="238"/>
      </rPr>
      <t xml:space="preserve">Šlechtitelů 27 - </t>
    </r>
    <r>
      <rPr>
        <b/>
        <sz val="11"/>
        <color theme="1"/>
        <rFont val="Arial"/>
        <family val="2"/>
        <charset val="238"/>
      </rPr>
      <t>objekty 47, 49, 51, 53, 54, 78, F2, G, H, skleník S1, skleník S2, energocentrum TR, energocentrum G2, podzemní fytotron</t>
    </r>
  </si>
  <si>
    <t>B- POPIS POŽADOVANÝCH REVIZNÍCH A SERVISNÍCH ČINNOSTÍ NA KLIMATIZAČNÍCH JEDNOTKÁCH K VZT 
A SYSTÉMY VRV, SPLIT, CHILLER</t>
  </si>
  <si>
    <t>Objekt:
Šlechtitelů 27, Olomouc - Holice, objekt H</t>
  </si>
  <si>
    <r>
      <t xml:space="preserve">Umístění jednotky: </t>
    </r>
    <r>
      <rPr>
        <sz val="10"/>
        <color theme="1"/>
        <rFont val="Arial"/>
        <family val="2"/>
        <charset val="238"/>
      </rPr>
      <t xml:space="preserve">střecha budovy H
</t>
    </r>
    <r>
      <rPr>
        <b/>
        <sz val="10"/>
        <color theme="1"/>
        <rFont val="Arial"/>
        <family val="2"/>
        <charset val="238"/>
      </rPr>
      <t>Výrobní číslo:</t>
    </r>
    <r>
      <rPr>
        <sz val="10"/>
        <color theme="1"/>
        <rFont val="Arial"/>
        <family val="2"/>
        <charset val="238"/>
      </rPr>
      <t xml:space="preserve"> 1808825</t>
    </r>
    <r>
      <rPr>
        <b/>
        <sz val="10"/>
        <color theme="1"/>
        <rFont val="Arial"/>
        <family val="2"/>
        <charset val="238"/>
      </rPr>
      <t/>
    </r>
  </si>
  <si>
    <r>
      <t>Kontrola těsnosti u jednotek</t>
    </r>
    <r>
      <rPr>
        <sz val="11"/>
        <color theme="1"/>
        <rFont val="Arial"/>
        <family val="2"/>
        <charset val="238"/>
      </rPr>
      <t xml:space="preserve">  50t&lt;500t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- eq; 1x za 6 měsíců (počet jednotek x2)</t>
    </r>
  </si>
  <si>
    <r>
      <t>NC</t>
    </r>
    <r>
      <rPr>
        <b/>
        <vertAlign val="subscript"/>
        <sz val="11"/>
        <color theme="1"/>
        <rFont val="Arial"/>
        <family val="2"/>
        <charset val="238"/>
      </rPr>
      <t>UHO</t>
    </r>
  </si>
  <si>
    <t>Nabídková hodinová sazba za urgentní havarijní opravu</t>
  </si>
  <si>
    <t>Celkem za urgentní havarijní opravy kritických zařízení</t>
  </si>
  <si>
    <t>Předpokládané množství urgentních havarijních oprav za rok</t>
  </si>
  <si>
    <r>
      <t>NC</t>
    </r>
    <r>
      <rPr>
        <b/>
        <sz val="10"/>
        <color theme="1"/>
        <rFont val="Arial"/>
        <family val="2"/>
        <charset val="238"/>
      </rPr>
      <t>U</t>
    </r>
    <r>
      <rPr>
        <vertAlign val="subscript"/>
        <sz val="10"/>
        <color theme="1"/>
        <rFont val="Arial"/>
        <family val="2"/>
        <charset val="238"/>
      </rPr>
      <t>HO_CELK_HOL</t>
    </r>
  </si>
  <si>
    <r>
      <t xml:space="preserve">Seznam objektů:
</t>
    </r>
    <r>
      <rPr>
        <sz val="11"/>
        <color theme="1"/>
        <rFont val="Arial"/>
        <family val="2"/>
        <charset val="238"/>
      </rPr>
      <t xml:space="preserve">Šlechtitelů 27 - </t>
    </r>
    <r>
      <rPr>
        <b/>
        <sz val="11"/>
        <color theme="1"/>
        <rFont val="Arial"/>
        <family val="2"/>
        <charset val="238"/>
      </rPr>
      <t>objekty 47, 49, 51, 53, 54, 78, F2, G, H, skleník S1, skleník S2, energocentrum TR, energocentrum G2, podzemní fytotron</t>
    </r>
    <r>
      <rPr>
        <sz val="11"/>
        <color theme="1"/>
        <rFont val="Arial"/>
        <family val="2"/>
        <charset val="238"/>
      </rPr>
      <t xml:space="preserve">
</t>
    </r>
  </si>
  <si>
    <r>
      <t xml:space="preserve">Maximální hodinová sazba za havarijní opravu je rovna </t>
    </r>
    <r>
      <rPr>
        <b/>
        <sz val="11"/>
        <color theme="1"/>
        <rFont val="Arial"/>
        <family val="2"/>
        <charset val="238"/>
      </rPr>
      <t>dvojnásobku standardní opravy v Kč/hod/os bez DPH</t>
    </r>
    <r>
      <rPr>
        <sz val="11"/>
        <color theme="1"/>
        <rFont val="Arial"/>
        <family val="2"/>
        <charset val="238"/>
      </rPr>
      <t xml:space="preserve"> a obsahuje veškeré náklady související náklady vč. dopravy.</t>
    </r>
  </si>
  <si>
    <t>Náklady na revize, servis a kontroly jsou uvažovány na 1 rok. Délka trvání závazku od účinnosti smlouvy je 5 let.</t>
  </si>
  <si>
    <r>
      <t xml:space="preserve">Maximální hodinová sazba za standardní opravu je </t>
    </r>
    <r>
      <rPr>
        <b/>
        <sz val="11"/>
        <color theme="1"/>
        <rFont val="Arial"/>
        <family val="2"/>
        <charset val="238"/>
      </rPr>
      <t>300 Kč/hod/os bez DPH</t>
    </r>
    <r>
      <rPr>
        <sz val="11"/>
        <color theme="1"/>
        <rFont val="Arial"/>
        <family val="2"/>
        <charset val="238"/>
      </rPr>
      <t xml:space="preserve"> a obsahuje veškeré náklady související náklady vč. dopravy.</t>
    </r>
  </si>
  <si>
    <r>
      <t xml:space="preserve">Maximální hodinová sazba za urgentní havarijní opravu je rovna </t>
    </r>
    <r>
      <rPr>
        <b/>
        <sz val="11"/>
        <color rgb="FFFF0000"/>
        <rFont val="Arial"/>
        <family val="2"/>
        <charset val="238"/>
      </rPr>
      <t>trojnásobku standardní opravy v Kč/hod/os bez DPH</t>
    </r>
    <r>
      <rPr>
        <sz val="11"/>
        <color rgb="FFFF0000"/>
        <rFont val="Arial"/>
        <family val="2"/>
        <charset val="238"/>
      </rPr>
      <t xml:space="preserve"> a obsahuje veškeré náklady související náklady vč. dopravy.</t>
    </r>
  </si>
  <si>
    <t>Cena celkem za filtry za rok:</t>
  </si>
  <si>
    <t>6B-01</t>
  </si>
  <si>
    <t>6B-02</t>
  </si>
  <si>
    <t>6B-03</t>
  </si>
  <si>
    <t>6B-04</t>
  </si>
  <si>
    <t>6B-05</t>
  </si>
  <si>
    <t>6B-06</t>
  </si>
  <si>
    <t>6B-07</t>
  </si>
  <si>
    <t>6B-08</t>
  </si>
  <si>
    <t>6B-09</t>
  </si>
  <si>
    <t>6B-10</t>
  </si>
  <si>
    <t>6B-11</t>
  </si>
  <si>
    <t>6B-12</t>
  </si>
  <si>
    <t>6B-13</t>
  </si>
  <si>
    <t>6B-14</t>
  </si>
  <si>
    <t>6B-15</t>
  </si>
  <si>
    <t>6B-16</t>
  </si>
  <si>
    <t>6B-17</t>
  </si>
  <si>
    <t>6B-18</t>
  </si>
  <si>
    <t>6B-19</t>
  </si>
  <si>
    <t>6B-20</t>
  </si>
  <si>
    <t>6B-21</t>
  </si>
  <si>
    <t>6B-22</t>
  </si>
  <si>
    <t>6B-23</t>
  </si>
  <si>
    <t>6B-24</t>
  </si>
  <si>
    <t>6B-25</t>
  </si>
  <si>
    <t>6B-26</t>
  </si>
  <si>
    <t>6B-27</t>
  </si>
  <si>
    <t>6B-28</t>
  </si>
  <si>
    <t>6B-29</t>
  </si>
  <si>
    <t>6B-30</t>
  </si>
  <si>
    <t>6B-31</t>
  </si>
  <si>
    <t>6B-32</t>
  </si>
  <si>
    <t>6B-33</t>
  </si>
  <si>
    <t>6B-34</t>
  </si>
  <si>
    <t>objekt_51_VZT_Půdorys_1NP</t>
  </si>
  <si>
    <t>Plán_areálu</t>
  </si>
  <si>
    <t>Katastrální_mapa</t>
  </si>
  <si>
    <t>objekt_51_VZT_Půdorys_3NP</t>
  </si>
  <si>
    <t>objekt_51_VZT_Půdorys_střecha</t>
  </si>
  <si>
    <t>objekt_51_VZT_Půdorys_2NP</t>
  </si>
  <si>
    <t>objekt_51_KLM_Půdorys_1NP</t>
  </si>
  <si>
    <t>objekt_51_KLM_Půdorys_2NP</t>
  </si>
  <si>
    <t>objekt_51_KLM_Půdorys_3NP</t>
  </si>
  <si>
    <t>objekt_51_KLM_Půdorys_střecha</t>
  </si>
  <si>
    <t>objekt_51_KLM_Půdorys_1NP_doplnění</t>
  </si>
  <si>
    <t>objekt_51_KLM_Půdorys_2NP_doplnění</t>
  </si>
  <si>
    <t>objekt_51_KLM_Půdorys_3NP_doplnění</t>
  </si>
  <si>
    <t>objekt_51_KLM_Půdorys_střecha_doplnění</t>
  </si>
  <si>
    <t>objekt_F2_VZT_KLM_půdorys_1NP</t>
  </si>
  <si>
    <t>objekt_S2_VZT_Půdorys_1NP</t>
  </si>
  <si>
    <t>objekt_S1_VZT_Půdorys_1NP_dodatek</t>
  </si>
  <si>
    <t>objekt_S1_VZT_Půdorys_1NP</t>
  </si>
  <si>
    <t>objekt_G_VZT_KLM_půdorys_1NP</t>
  </si>
  <si>
    <t>objekt_G_chlad_půdorys_1NP</t>
  </si>
  <si>
    <t>objekt_G_VZT_KLM_půdorys_2NP</t>
  </si>
  <si>
    <t>objekt_G_VZT_KLM_půdorys_3NP</t>
  </si>
  <si>
    <t>objekt_G_VZT_KLM_půdorys_střecha</t>
  </si>
  <si>
    <t>objekt_F2_VZT_KLM_celkové_schéma</t>
  </si>
  <si>
    <t>objekt_F2_VZT_KLM_půdorys_střecha</t>
  </si>
  <si>
    <t>objekt_F2_VZT_KLM_půdorys_2NP</t>
  </si>
  <si>
    <t>objekt_G_chlad_půdorys_střecha</t>
  </si>
  <si>
    <t>objekt_G_VZT_KLM_celkové_schéma</t>
  </si>
  <si>
    <t>objekt_G_chlad_schéma_chlad_115</t>
  </si>
  <si>
    <t>objekt_G_chlad_celkové_schéma</t>
  </si>
  <si>
    <t>objekt_H_VZT_KLM_celkové_schéma</t>
  </si>
  <si>
    <t>objekt_H_VZT_KLM_půdorys_střecha</t>
  </si>
  <si>
    <t>objekt_H_VZT_KLM_půdorys_2NP</t>
  </si>
  <si>
    <t>objekt_H_VZT_KLM_půdorys_1NP</t>
  </si>
  <si>
    <t>Přesná klimatizační jednotka Emerson - vnější jednotky, kontrola 1x6 měsíců (JV = počet jednotek x2)</t>
  </si>
  <si>
    <t>Přesná klimatizační jednotka Emerson - vnitřní jednotky , kontrola 1x6 měsíců (JV = počet jednotek x2)</t>
  </si>
  <si>
    <t>D - POPIS POŽADOVANÝCH REVIZNÍCH A SERVISNÍCH ČINNOSTÍ NA PŘESNÝCH KLIMATIZAČNÍCH JEDNOTKÁCH EMERSON</t>
  </si>
  <si>
    <r>
      <t xml:space="preserve">Seznam objektů:
</t>
    </r>
    <r>
      <rPr>
        <sz val="11"/>
        <color theme="1"/>
        <rFont val="Arial"/>
        <family val="2"/>
        <charset val="238"/>
      </rPr>
      <t xml:space="preserve">Šlechtitelů 27 - </t>
    </r>
    <r>
      <rPr>
        <b/>
        <sz val="11"/>
        <color theme="1"/>
        <rFont val="Arial"/>
        <family val="2"/>
        <charset val="238"/>
      </rPr>
      <t>objekt G</t>
    </r>
  </si>
  <si>
    <t>1. Stav zařízení</t>
  </si>
  <si>
    <t>kontrola těsnosti chladivových okruhů</t>
  </si>
  <si>
    <t>kontrola upevnění panelů</t>
  </si>
  <si>
    <t>kontrola stavu nátěrů</t>
  </si>
  <si>
    <t>kontrola štítků a jejich čitelnosti</t>
  </si>
  <si>
    <t>kontrola uzemnění zařízení</t>
  </si>
  <si>
    <t>kontrola parametrů chlazeného vzduchu</t>
  </si>
  <si>
    <t>kontrola regulačních kroků KJ</t>
  </si>
  <si>
    <t>kontrola izolátorů chvění (silentbloků)</t>
  </si>
  <si>
    <t>2. Rozváděč elektroinstalace jednotek</t>
  </si>
  <si>
    <t>kontrola utažení spojů na svorkách</t>
  </si>
  <si>
    <t>kontrola funkce elektrických přístrojů - jističe, stykače, relé atd.</t>
  </si>
  <si>
    <t>kontrola provozních proudů jednotlivých komponentů</t>
  </si>
  <si>
    <t>kontrola propojení</t>
  </si>
  <si>
    <t>kontrola hlavního přívodu do rozváděče včetně uzemnění</t>
  </si>
  <si>
    <t>3. Řídící regulátor</t>
  </si>
  <si>
    <t>kontrola provozních parametrů pomocí přenosného ovládače</t>
  </si>
  <si>
    <t>kontrola komunikace a stavu chybových hlášení</t>
  </si>
  <si>
    <t>kontrola provozních tlaků chladiva</t>
  </si>
  <si>
    <t>kontrola náplně chladiva</t>
  </si>
  <si>
    <t>kontrola funkce termostatického expanzního ventilu</t>
  </si>
  <si>
    <t>kontrola stavu tepelné a protihlikové izolace</t>
  </si>
  <si>
    <t>kontrola teplot chladícího média</t>
  </si>
  <si>
    <t>kontrola oleje v kompresorech</t>
  </si>
  <si>
    <t>vyčištění a vyrovnání lamel kondenzátorů</t>
  </si>
  <si>
    <t>kontrola chodu axiálních ventilátorů</t>
  </si>
  <si>
    <t>kontrola vyváženosti chodu axiálních ventilátorů</t>
  </si>
  <si>
    <t>kontrola tepelné ochrany kompresorů</t>
  </si>
  <si>
    <t>kontrola HP a LP ochrany kompresorů</t>
  </si>
  <si>
    <t>4. Chladivový okruh</t>
  </si>
  <si>
    <t>5. Okruh chlazené vody</t>
  </si>
  <si>
    <t>kontrola stavu a koroze rozvodů</t>
  </si>
  <si>
    <t>kontrola tepelných izolací</t>
  </si>
  <si>
    <t>kontrola upevnění</t>
  </si>
  <si>
    <t>kontrola statických a provozních tlaků</t>
  </si>
  <si>
    <t>kontrola tlakové ztráty na výparníku</t>
  </si>
  <si>
    <t>kontrola funkce snímače průtoku vody</t>
  </si>
  <si>
    <t>kontrola stavu nemrznoucí náplně</t>
  </si>
  <si>
    <t>kontrola chodu a stavu čerpadel</t>
  </si>
  <si>
    <t>kontrola zvlhčovačů a jejich případná výměna</t>
  </si>
  <si>
    <t>Do výpočtu celkové náklady ceny zakázky jsou započítány předpokládané hodiny urgentních havarijních oprva (50hod), havarijních oprav (50hod) a standardních oprav (200hod) za rok. Objednatel si vyhrazuje právo neodebrat celý předpokládaný počet hodin standardních a havarijních oprav.</t>
  </si>
  <si>
    <t xml:space="preserve">Objednatel předpokládá odběř čtyř kompletů filtrů za rok ke každé vzduchotechnické jednotce. Objednatel si vyhrazuje právo celé množství filtrů neodebrat. </t>
  </si>
  <si>
    <t>kpl* - kompletem se rozumí dodávka filtrů pro danou vzduchotechnickou jednotku v rozsahu specifikovaném v příloha č. 4B_Filtry. Uvedená cena obsahuje veškeré náklady spojené s dodávkou filtrů a se všemi pracemi (dodávka, práce na výměně, ekologická likvidace použitých filtrů apod.)</t>
  </si>
  <si>
    <t>Celková cena za 2. část veřejné zakázky - areál Holice za rok</t>
  </si>
  <si>
    <t>Celková cena za 2. část veřejné zakázky - areál Holice [Kč/5let bez DPH]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</si>
</sst>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Kč-405];[Red]\-#,##0.00\ [$Kč-405]"/>
    <numFmt numFmtId="165" formatCode="0.0"/>
    <numFmt numFmtId="166" formatCode="[$-405]General"/>
    <numFmt numFmtId="167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2"/>
      <color theme="1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vertAlign val="subscript"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vertAlign val="subscript"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13" fillId="0" borderId="0"/>
    <xf numFmtId="166" fontId="16" fillId="0" borderId="0" applyBorder="0" applyProtection="0"/>
    <xf numFmtId="0" fontId="11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3" fillId="0" borderId="0"/>
    <xf numFmtId="0" fontId="37" fillId="0" borderId="0" applyBorder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164" fontId="39" fillId="0" borderId="0" applyBorder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42" fillId="0" borderId="0" applyBorder="0" applyProtection="0"/>
    <xf numFmtId="0" fontId="43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39" fillId="0" borderId="0" applyBorder="0" applyProtection="0"/>
    <xf numFmtId="166" fontId="22" fillId="0" borderId="0"/>
    <xf numFmtId="166" fontId="13" fillId="0" borderId="0"/>
    <xf numFmtId="166" fontId="2" fillId="0" borderId="0"/>
    <xf numFmtId="166" fontId="22" fillId="0" borderId="0"/>
    <xf numFmtId="166" fontId="23" fillId="0" borderId="0"/>
    <xf numFmtId="166" fontId="2" fillId="0" borderId="0"/>
    <xf numFmtId="166" fontId="22" fillId="0" borderId="0"/>
    <xf numFmtId="166" fontId="22" fillId="0" borderId="0"/>
    <xf numFmtId="166" fontId="2" fillId="0" borderId="0"/>
    <xf numFmtId="166" fontId="23" fillId="0" borderId="0"/>
    <xf numFmtId="166" fontId="37" fillId="0" borderId="0" applyBorder="0" applyProtection="0"/>
    <xf numFmtId="166" fontId="38" fillId="0" borderId="0" applyNumberFormat="0" applyBorder="0" applyProtection="0">
      <alignment horizontal="center"/>
    </xf>
    <xf numFmtId="166" fontId="38" fillId="0" borderId="0" applyNumberFormat="0" applyBorder="0" applyProtection="0">
      <alignment horizontal="center" textRotation="90"/>
    </xf>
    <xf numFmtId="166" fontId="39" fillId="0" borderId="0" applyNumberFormat="0" applyBorder="0" applyProtection="0"/>
    <xf numFmtId="166" fontId="39" fillId="0" borderId="0" applyBorder="0" applyProtection="0"/>
    <xf numFmtId="166" fontId="2" fillId="0" borderId="0"/>
    <xf numFmtId="166" fontId="2" fillId="0" borderId="0"/>
    <xf numFmtId="166" fontId="22" fillId="0" borderId="0"/>
    <xf numFmtId="166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2">
    <xf numFmtId="0" fontId="0" fillId="0" borderId="0" xfId="0"/>
    <xf numFmtId="0" fontId="14" fillId="0" borderId="0" xfId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9" fillId="0" borderId="0" xfId="0" applyFont="1"/>
    <xf numFmtId="0" fontId="12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6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Fill="1"/>
    <xf numFmtId="0" fontId="19" fillId="0" borderId="15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8" fillId="0" borderId="0" xfId="0" applyFont="1"/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0" xfId="1" applyFont="1" applyFill="1" applyAlignment="1">
      <alignment vertical="center" wrapText="1"/>
    </xf>
    <xf numFmtId="0" fontId="24" fillId="2" borderId="1" xfId="1" applyFont="1" applyFill="1" applyBorder="1" applyAlignment="1">
      <alignment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vertical="center" wrapText="1"/>
    </xf>
    <xf numFmtId="165" fontId="21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" fontId="21" fillId="0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15" fillId="0" borderId="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" fontId="21" fillId="5" borderId="1" xfId="1" applyNumberFormat="1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/>
    <xf numFmtId="0" fontId="21" fillId="0" borderId="1" xfId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4" fillId="7" borderId="7" xfId="0" applyFont="1" applyFill="1" applyBorder="1" applyAlignment="1">
      <alignment vertical="center" wrapText="1"/>
    </xf>
    <xf numFmtId="4" fontId="34" fillId="7" borderId="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21" fillId="0" borderId="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12" fillId="6" borderId="29" xfId="0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left" vertical="center" wrapText="1"/>
    </xf>
    <xf numFmtId="4" fontId="12" fillId="6" borderId="30" xfId="0" applyNumberFormat="1" applyFont="1" applyFill="1" applyBorder="1" applyAlignment="1">
      <alignment vertical="center" wrapText="1"/>
    </xf>
    <xf numFmtId="0" fontId="12" fillId="6" borderId="30" xfId="0" applyFont="1" applyFill="1" applyBorder="1" applyAlignment="1">
      <alignment vertical="center" wrapText="1"/>
    </xf>
    <xf numFmtId="4" fontId="12" fillId="6" borderId="31" xfId="0" applyNumberFormat="1" applyFont="1" applyFill="1" applyBorder="1" applyAlignment="1">
      <alignment horizontal="right" vertical="center" wrapText="1"/>
    </xf>
    <xf numFmtId="0" fontId="21" fillId="0" borderId="13" xfId="1" applyFont="1" applyFill="1" applyBorder="1" applyAlignment="1">
      <alignment horizontal="left" vertical="center" wrapText="1"/>
    </xf>
    <xf numFmtId="4" fontId="21" fillId="0" borderId="14" xfId="1" applyNumberFormat="1" applyFont="1" applyFill="1" applyBorder="1" applyAlignment="1">
      <alignment horizontal="right" vertical="center"/>
    </xf>
    <xf numFmtId="0" fontId="34" fillId="7" borderId="33" xfId="0" applyFont="1" applyFill="1" applyBorder="1" applyAlignment="1">
      <alignment vertical="center" wrapText="1"/>
    </xf>
    <xf numFmtId="4" fontId="34" fillId="7" borderId="34" xfId="0" applyNumberFormat="1" applyFont="1" applyFill="1" applyBorder="1" applyAlignment="1">
      <alignment vertical="center" wrapText="1"/>
    </xf>
    <xf numFmtId="0" fontId="21" fillId="0" borderId="15" xfId="1" applyFont="1" applyFill="1" applyBorder="1" applyAlignment="1">
      <alignment horizontal="left" vertical="center" wrapText="1"/>
    </xf>
    <xf numFmtId="0" fontId="21" fillId="0" borderId="16" xfId="1" applyFont="1" applyFill="1" applyBorder="1" applyAlignment="1">
      <alignment horizontal="center" vertical="center"/>
    </xf>
    <xf numFmtId="1" fontId="21" fillId="0" borderId="16" xfId="1" applyNumberFormat="1" applyFont="1" applyFill="1" applyBorder="1" applyAlignment="1">
      <alignment horizontal="center" vertical="center" wrapText="1"/>
    </xf>
    <xf numFmtId="4" fontId="21" fillId="5" borderId="16" xfId="1" applyNumberFormat="1" applyFont="1" applyFill="1" applyBorder="1" applyAlignment="1">
      <alignment horizontal="center" vertical="center"/>
    </xf>
    <xf numFmtId="4" fontId="21" fillId="0" borderId="18" xfId="1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1" fillId="0" borderId="2" xfId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 wrapText="1"/>
    </xf>
    <xf numFmtId="4" fontId="21" fillId="5" borderId="2" xfId="1" applyNumberFormat="1" applyFont="1" applyFill="1" applyBorder="1" applyAlignment="1">
      <alignment horizontal="center" vertical="center"/>
    </xf>
    <xf numFmtId="4" fontId="21" fillId="0" borderId="25" xfId="1" applyNumberFormat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4" borderId="3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 wrapText="1"/>
    </xf>
    <xf numFmtId="0" fontId="12" fillId="4" borderId="4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center" wrapText="1"/>
    </xf>
    <xf numFmtId="0" fontId="9" fillId="0" borderId="0" xfId="0" applyFont="1" applyBorder="1"/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3" fillId="0" borderId="0" xfId="0" applyFont="1" applyFill="1"/>
    <xf numFmtId="17" fontId="21" fillId="0" borderId="1" xfId="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36" fillId="2" borderId="2" xfId="1" applyFont="1" applyFill="1" applyBorder="1" applyAlignment="1">
      <alignment horizontal="left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65" fontId="13" fillId="0" borderId="0" xfId="1" applyNumberFormat="1" applyFont="1" applyBorder="1" applyAlignment="1">
      <alignment horizontal="center" vertical="center"/>
    </xf>
    <xf numFmtId="1" fontId="13" fillId="0" borderId="0" xfId="1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6" fillId="2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 indent="1"/>
    </xf>
    <xf numFmtId="0" fontId="41" fillId="0" borderId="1" xfId="1" applyFont="1" applyFill="1" applyBorder="1" applyAlignment="1">
      <alignment horizontal="left" vertical="center" indent="1"/>
    </xf>
    <xf numFmtId="0" fontId="36" fillId="2" borderId="1" xfId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3" fillId="0" borderId="1" xfId="1" applyFont="1" applyFill="1" applyBorder="1" applyAlignment="1">
      <alignment horizontal="left" vertical="center" indent="1"/>
    </xf>
    <xf numFmtId="0" fontId="13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left" vertical="center" indent="1"/>
    </xf>
    <xf numFmtId="0" fontId="40" fillId="0" borderId="0" xfId="0" applyFont="1" applyFill="1" applyBorder="1" applyAlignment="1">
      <alignment vertical="center"/>
    </xf>
    <xf numFmtId="0" fontId="23" fillId="0" borderId="55" xfId="1" applyFont="1" applyBorder="1" applyAlignment="1">
      <alignment horizontal="center" vertical="center"/>
    </xf>
    <xf numFmtId="165" fontId="13" fillId="0" borderId="56" xfId="1" applyNumberFormat="1" applyFont="1" applyBorder="1" applyAlignment="1">
      <alignment horizontal="center" vertical="center"/>
    </xf>
    <xf numFmtId="0" fontId="36" fillId="2" borderId="55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1" fillId="0" borderId="1" xfId="1" applyFont="1" applyFill="1" applyBorder="1" applyAlignment="1">
      <alignment horizontal="left" vertical="center" indent="1"/>
    </xf>
    <xf numFmtId="0" fontId="21" fillId="0" borderId="1" xfId="1" applyFont="1" applyFill="1" applyBorder="1" applyAlignment="1">
      <alignment vertical="center"/>
    </xf>
    <xf numFmtId="0" fontId="21" fillId="0" borderId="4" xfId="1" applyFont="1" applyFill="1" applyBorder="1" applyAlignment="1">
      <alignment vertical="center" wrapText="1"/>
    </xf>
    <xf numFmtId="0" fontId="21" fillId="0" borderId="7" xfId="1" applyFont="1" applyFill="1" applyBorder="1" applyAlignment="1">
      <alignment vertical="center" wrapText="1"/>
    </xf>
    <xf numFmtId="16" fontId="21" fillId="0" borderId="1" xfId="1" applyNumberFormat="1" applyFont="1" applyFill="1" applyBorder="1" applyAlignment="1">
      <alignment horizontal="center" vertical="center"/>
    </xf>
    <xf numFmtId="17" fontId="21" fillId="0" borderId="1" xfId="1" applyNumberFormat="1" applyFont="1" applyFill="1" applyBorder="1" applyAlignment="1">
      <alignment horizontal="left" vertical="center" wrapText="1"/>
    </xf>
    <xf numFmtId="16" fontId="21" fillId="0" borderId="1" xfId="1" applyNumberFormat="1" applyFont="1" applyFill="1" applyBorder="1" applyAlignment="1">
      <alignment horizontal="left" vertical="center" wrapText="1"/>
    </xf>
    <xf numFmtId="49" fontId="21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left" vertical="center" indent="1"/>
    </xf>
    <xf numFmtId="0" fontId="18" fillId="0" borderId="1" xfId="7" applyFont="1" applyFill="1" applyBorder="1" applyAlignment="1">
      <alignment horizontal="left" vertical="center" wrapText="1" indent="1"/>
    </xf>
    <xf numFmtId="0" fontId="18" fillId="0" borderId="2" xfId="7" applyFont="1" applyFill="1" applyBorder="1" applyAlignment="1">
      <alignment horizontal="left" vertical="center" indent="1"/>
    </xf>
    <xf numFmtId="49" fontId="18" fillId="0" borderId="1" xfId="7" applyNumberFormat="1" applyFont="1" applyFill="1" applyBorder="1" applyAlignment="1">
      <alignment horizontal="left" vertical="center" wrapText="1" indent="1"/>
    </xf>
    <xf numFmtId="2" fontId="18" fillId="0" borderId="1" xfId="7" applyNumberFormat="1" applyFont="1" applyFill="1" applyBorder="1" applyAlignment="1">
      <alignment horizontal="left" vertical="center" indent="1"/>
    </xf>
    <xf numFmtId="17" fontId="18" fillId="0" borderId="1" xfId="7" applyNumberFormat="1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/>
    </xf>
    <xf numFmtId="0" fontId="18" fillId="0" borderId="1" xfId="7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67" fontId="19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17" fontId="18" fillId="0" borderId="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36" fillId="0" borderId="1" xfId="5" applyNumberFormat="1" applyFont="1" applyFill="1" applyBorder="1" applyAlignment="1">
      <alignment horizontal="left" vertical="center" indent="1"/>
    </xf>
    <xf numFmtId="0" fontId="36" fillId="0" borderId="1" xfId="5" applyNumberFormat="1" applyFont="1" applyFill="1" applyBorder="1" applyAlignment="1">
      <alignment vertical="center"/>
    </xf>
    <xf numFmtId="0" fontId="19" fillId="0" borderId="1" xfId="8" applyFont="1" applyFill="1" applyBorder="1" applyAlignment="1">
      <alignment horizontal="left" vertical="center" indent="1"/>
    </xf>
    <xf numFmtId="49" fontId="36" fillId="0" borderId="1" xfId="5" applyNumberFormat="1" applyFont="1" applyFill="1" applyBorder="1" applyAlignment="1">
      <alignment horizontal="center" vertical="center"/>
    </xf>
    <xf numFmtId="0" fontId="36" fillId="0" borderId="1" xfId="5" applyNumberFormat="1" applyFont="1" applyFill="1" applyBorder="1" applyAlignment="1">
      <alignment horizontal="center" vertical="center"/>
    </xf>
    <xf numFmtId="0" fontId="36" fillId="0" borderId="1" xfId="5" applyNumberFormat="1" applyFont="1" applyFill="1" applyBorder="1" applyAlignment="1">
      <alignment horizontal="left" vertical="center" wrapText="1" indent="1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/>
    <xf numFmtId="0" fontId="12" fillId="0" borderId="1" xfId="0" applyFont="1" applyFill="1" applyBorder="1"/>
    <xf numFmtId="0" fontId="23" fillId="0" borderId="1" xfId="5" applyNumberFormat="1" applyFont="1" applyFill="1" applyBorder="1" applyAlignment="1">
      <alignment horizontal="left" vertical="center" indent="1"/>
    </xf>
    <xf numFmtId="0" fontId="23" fillId="0" borderId="1" xfId="5" applyNumberFormat="1" applyFont="1" applyFill="1" applyBorder="1" applyAlignment="1">
      <alignment horizontal="left" vertical="center"/>
    </xf>
    <xf numFmtId="0" fontId="18" fillId="0" borderId="1" xfId="8" applyFont="1" applyFill="1" applyBorder="1" applyAlignment="1">
      <alignment horizontal="left" vertical="center" indent="1"/>
    </xf>
    <xf numFmtId="49" fontId="23" fillId="0" borderId="1" xfId="5" applyNumberFormat="1" applyFont="1" applyFill="1" applyBorder="1" applyAlignment="1">
      <alignment horizontal="center" vertical="center"/>
    </xf>
    <xf numFmtId="0" fontId="23" fillId="0" borderId="1" xfId="5" applyNumberFormat="1" applyFont="1" applyFill="1" applyBorder="1" applyAlignment="1">
      <alignment horizontal="center" vertical="center"/>
    </xf>
    <xf numFmtId="0" fontId="23" fillId="0" borderId="1" xfId="5" applyNumberFormat="1" applyFont="1" applyFill="1" applyBorder="1" applyAlignment="1">
      <alignment horizontal="left" vertical="center" wrapText="1" indent="1"/>
    </xf>
    <xf numFmtId="0" fontId="23" fillId="0" borderId="1" xfId="5" applyNumberFormat="1" applyFont="1" applyFill="1" applyBorder="1" applyAlignment="1">
      <alignment vertical="center"/>
    </xf>
    <xf numFmtId="0" fontId="36" fillId="0" borderId="1" xfId="5" applyNumberFormat="1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49" fontId="36" fillId="0" borderId="1" xfId="5" applyNumberFormat="1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49" fontId="18" fillId="0" borderId="1" xfId="7" applyNumberFormat="1" applyFont="1" applyFill="1" applyBorder="1" applyAlignment="1">
      <alignment horizontal="left" vertical="center" indent="1"/>
    </xf>
    <xf numFmtId="0" fontId="34" fillId="7" borderId="33" xfId="0" applyFont="1" applyFill="1" applyBorder="1" applyAlignment="1">
      <alignment vertical="center" wrapText="1"/>
    </xf>
    <xf numFmtId="0" fontId="34" fillId="7" borderId="7" xfId="0" applyFont="1" applyFill="1" applyBorder="1" applyAlignment="1">
      <alignment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3" fillId="2" borderId="1" xfId="5" applyNumberFormat="1" applyFont="1" applyFill="1" applyBorder="1" applyAlignment="1">
      <alignment horizontal="left" vertical="center" indent="1"/>
    </xf>
    <xf numFmtId="49" fontId="23" fillId="2" borderId="1" xfId="5" applyNumberFormat="1" applyFont="1" applyFill="1" applyBorder="1" applyAlignment="1">
      <alignment horizontal="left" vertical="center" indent="1"/>
    </xf>
    <xf numFmtId="16" fontId="23" fillId="2" borderId="1" xfId="5" applyNumberFormat="1" applyFont="1" applyFill="1" applyBorder="1" applyAlignment="1">
      <alignment horizontal="center" vertical="center"/>
    </xf>
    <xf numFmtId="0" fontId="23" fillId="2" borderId="1" xfId="5" applyNumberFormat="1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vertical="center"/>
    </xf>
    <xf numFmtId="49" fontId="23" fillId="0" borderId="1" xfId="5" applyNumberFormat="1" applyFont="1" applyFill="1" applyBorder="1" applyAlignment="1">
      <alignment horizontal="left" vertical="center" indent="1"/>
    </xf>
    <xf numFmtId="0" fontId="23" fillId="0" borderId="1" xfId="5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167" fontId="18" fillId="0" borderId="7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2" fontId="18" fillId="0" borderId="7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" fontId="21" fillId="0" borderId="0" xfId="1" applyNumberFormat="1" applyFont="1" applyFill="1" applyBorder="1" applyAlignment="1">
      <alignment horizontal="center" vertical="center" wrapText="1"/>
    </xf>
    <xf numFmtId="4" fontId="21" fillId="0" borderId="0" xfId="1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0" fontId="2" fillId="0" borderId="4" xfId="0" applyFont="1" applyBorder="1" applyAlignment="1">
      <alignment vertical="center" wrapText="1"/>
    </xf>
    <xf numFmtId="0" fontId="34" fillId="7" borderId="33" xfId="0" applyFont="1" applyFill="1" applyBorder="1" applyAlignment="1">
      <alignment vertical="center"/>
    </xf>
    <xf numFmtId="0" fontId="34" fillId="7" borderId="7" xfId="0" applyFont="1" applyFill="1" applyBorder="1" applyAlignment="1">
      <alignment vertical="center"/>
    </xf>
    <xf numFmtId="0" fontId="12" fillId="4" borderId="29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4" fontId="12" fillId="4" borderId="39" xfId="0" applyNumberFormat="1" applyFont="1" applyFill="1" applyBorder="1" applyAlignment="1">
      <alignment horizontal="right" vertical="center" wrapText="1"/>
    </xf>
    <xf numFmtId="0" fontId="12" fillId="4" borderId="40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4" fontId="12" fillId="2" borderId="8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4" fontId="5" fillId="0" borderId="45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2" fillId="0" borderId="58" xfId="0" applyNumberFormat="1" applyFont="1" applyFill="1" applyBorder="1" applyAlignment="1">
      <alignment horizontal="right" vertical="center" wrapText="1"/>
    </xf>
    <xf numFmtId="0" fontId="12" fillId="0" borderId="59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left" vertical="center"/>
    </xf>
    <xf numFmtId="0" fontId="24" fillId="2" borderId="7" xfId="1" applyFont="1" applyFill="1" applyBorder="1" applyAlignment="1">
      <alignment horizontal="left" vertical="center"/>
    </xf>
    <xf numFmtId="0" fontId="24" fillId="2" borderId="6" xfId="1" applyFont="1" applyFill="1" applyBorder="1" applyAlignment="1">
      <alignment horizontal="left" vertical="center"/>
    </xf>
    <xf numFmtId="0" fontId="30" fillId="4" borderId="4" xfId="1" applyFont="1" applyFill="1" applyBorder="1" applyAlignment="1">
      <alignment horizontal="left" vertical="center" wrapText="1"/>
    </xf>
    <xf numFmtId="0" fontId="30" fillId="4" borderId="7" xfId="1" applyFont="1" applyFill="1" applyBorder="1" applyAlignment="1">
      <alignment horizontal="left" vertical="center"/>
    </xf>
    <xf numFmtId="0" fontId="30" fillId="4" borderId="6" xfId="1" applyFont="1" applyFill="1" applyBorder="1" applyAlignment="1">
      <alignment horizontal="left" vertical="center"/>
    </xf>
    <xf numFmtId="1" fontId="36" fillId="2" borderId="4" xfId="1" applyNumberFormat="1" applyFont="1" applyFill="1" applyBorder="1" applyAlignment="1">
      <alignment horizontal="center" vertical="center"/>
    </xf>
    <xf numFmtId="1" fontId="36" fillId="2" borderId="7" xfId="1" applyNumberFormat="1" applyFont="1" applyFill="1" applyBorder="1" applyAlignment="1">
      <alignment horizontal="center" vertical="center"/>
    </xf>
    <xf numFmtId="1" fontId="36" fillId="2" borderId="6" xfId="1" applyNumberFormat="1" applyFont="1" applyFill="1" applyBorder="1" applyAlignment="1">
      <alignment horizontal="center" vertical="center"/>
    </xf>
    <xf numFmtId="0" fontId="36" fillId="2" borderId="4" xfId="1" applyFont="1" applyFill="1" applyBorder="1" applyAlignment="1">
      <alignment horizontal="center" vertical="center"/>
    </xf>
    <xf numFmtId="0" fontId="36" fillId="2" borderId="7" xfId="1" applyFont="1" applyFill="1" applyBorder="1" applyAlignment="1">
      <alignment horizontal="center" vertical="center"/>
    </xf>
    <xf numFmtId="0" fontId="36" fillId="2" borderId="6" xfId="1" applyFont="1" applyFill="1" applyBorder="1" applyAlignment="1">
      <alignment horizontal="center" vertical="center"/>
    </xf>
    <xf numFmtId="0" fontId="41" fillId="0" borderId="9" xfId="1" applyFont="1" applyFill="1" applyBorder="1" applyAlignment="1">
      <alignment horizontal="right" vertical="center" wrapText="1"/>
    </xf>
    <xf numFmtId="0" fontId="41" fillId="0" borderId="57" xfId="1" applyFont="1" applyFill="1" applyBorder="1" applyAlignment="1">
      <alignment horizontal="right" vertical="center" wrapText="1"/>
    </xf>
    <xf numFmtId="0" fontId="41" fillId="0" borderId="5" xfId="1" applyFont="1" applyFill="1" applyBorder="1" applyAlignment="1">
      <alignment horizontal="right" vertical="center" wrapText="1"/>
    </xf>
    <xf numFmtId="0" fontId="30" fillId="4" borderId="7" xfId="1" applyFont="1" applyFill="1" applyBorder="1" applyAlignment="1">
      <alignment horizontal="left" vertical="center" wrapText="1"/>
    </xf>
    <xf numFmtId="0" fontId="30" fillId="4" borderId="6" xfId="1" applyFont="1" applyFill="1" applyBorder="1" applyAlignment="1">
      <alignment horizontal="left" vertical="center" wrapText="1"/>
    </xf>
    <xf numFmtId="0" fontId="36" fillId="2" borderId="1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left" vertical="center" wrapText="1"/>
    </xf>
    <xf numFmtId="0" fontId="21" fillId="4" borderId="7" xfId="1" applyFont="1" applyFill="1" applyBorder="1" applyAlignment="1">
      <alignment horizontal="left" vertical="center" wrapText="1"/>
    </xf>
    <xf numFmtId="0" fontId="21" fillId="4" borderId="6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59">
    <cellStyle name="Excel Built-in Normal" xfId="2"/>
    <cellStyle name="Excel Built-in Normal 2" xfId="11"/>
    <cellStyle name="Excel Built-in Normal 2 2" xfId="42"/>
    <cellStyle name="Excel Built-in Normal_č.4B_filtry" xfId="20"/>
    <cellStyle name="Heading" xfId="12"/>
    <cellStyle name="Heading 2" xfId="43"/>
    <cellStyle name="Heading1" xfId="13"/>
    <cellStyle name="Heading1 2" xfId="44"/>
    <cellStyle name="Normální" xfId="0" builtinId="0"/>
    <cellStyle name="Normální 2" xfId="1"/>
    <cellStyle name="Normální 2 2" xfId="33"/>
    <cellStyle name="Normální 3" xfId="3"/>
    <cellStyle name="Normální 3 2" xfId="4"/>
    <cellStyle name="Normální 3 2 2" xfId="8"/>
    <cellStyle name="Normální 3 2 2 2" xfId="39"/>
    <cellStyle name="Normální 3 2 2_č.4B_filtry" xfId="23"/>
    <cellStyle name="Normální 3 2 3" xfId="35"/>
    <cellStyle name="Normální 3 2_č.4B_filtry" xfId="22"/>
    <cellStyle name="Normální 3 3" xfId="9"/>
    <cellStyle name="Normální 3 3 2" xfId="7"/>
    <cellStyle name="Normální 3 3 2 2" xfId="38"/>
    <cellStyle name="Normální 3 3 2_č.4B_filtry" xfId="25"/>
    <cellStyle name="Normální 3 3 3" xfId="10"/>
    <cellStyle name="Normální 3 3 3 2" xfId="41"/>
    <cellStyle name="Normální 3 3 4" xfId="16"/>
    <cellStyle name="Normální 3 3 4 2" xfId="47"/>
    <cellStyle name="Normální 3 3 4_č.4B_filtry" xfId="26"/>
    <cellStyle name="Normální 3 3 5" xfId="40"/>
    <cellStyle name="Normální 3 3 6" xfId="52"/>
    <cellStyle name="Normální 3 3 7" xfId="53"/>
    <cellStyle name="Normální 3 3 8" xfId="56"/>
    <cellStyle name="Normální 3 3 9" xfId="57"/>
    <cellStyle name="Normální 3 3_č.4B_filtry" xfId="24"/>
    <cellStyle name="Normální 3 4" xfId="34"/>
    <cellStyle name="Normální 3 5" xfId="51"/>
    <cellStyle name="Normální 3 6" xfId="54"/>
    <cellStyle name="Normální 3 7" xfId="55"/>
    <cellStyle name="Normální 3 8" xfId="58"/>
    <cellStyle name="Normální 3_č.4B_filtry" xfId="21"/>
    <cellStyle name="Normální 4" xfId="5"/>
    <cellStyle name="Normální 4 2" xfId="36"/>
    <cellStyle name="Normální 5" xfId="6"/>
    <cellStyle name="Normální 5 2" xfId="17"/>
    <cellStyle name="Normální 5 2 2" xfId="48"/>
    <cellStyle name="Normální 5 2_č.4B_filtry" xfId="28"/>
    <cellStyle name="Normální 5 3" xfId="37"/>
    <cellStyle name="Normální 5_č.4B_filtry" xfId="27"/>
    <cellStyle name="Normální 6" xfId="18"/>
    <cellStyle name="Normální 6 2" xfId="49"/>
    <cellStyle name="Normální 6_č.4B_filtry" xfId="29"/>
    <cellStyle name="Normální 7" xfId="19"/>
    <cellStyle name="Normální 7 2" xfId="50"/>
    <cellStyle name="Normální 7_č.4B_filtry" xfId="30"/>
    <cellStyle name="Normální 8" xfId="32"/>
    <cellStyle name="Result" xfId="14"/>
    <cellStyle name="Result 2" xfId="45"/>
    <cellStyle name="Result2" xfId="15"/>
    <cellStyle name="Result2 2" xfId="46"/>
    <cellStyle name="Result2_č.4B_filtry" xfId="31"/>
  </cellStyles>
  <dxfs count="119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aro/AppData/Local/Microsoft/Windows/Temporary%20Internet%20Files/Content.Outlook/H9VRCH8R/ENV%20+%20Ho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nacp/AppData/Local/Microsoft/Windows/Temporary%20Internet%20Files/Content.Outlook/97VNZN97/Kopie%20-%20Holimatiz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Klimatizační_jednotky_Envelopa"/>
      <sheetName val="Klim.jednotky-Holice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Klimatizační_jednotky_Envelopa"/>
      <sheetName val="Klimatizační_jed._Holice"/>
      <sheetName val="Klima_prac_list_Holice-F2,G,H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32"/>
  <sheetViews>
    <sheetView view="pageBreakPreview" topLeftCell="A94" zoomScaleNormal="100" zoomScaleSheetLayoutView="100" workbookViewId="0">
      <selection activeCell="A14" sqref="A14"/>
    </sheetView>
  </sheetViews>
  <sheetFormatPr defaultColWidth="9.140625" defaultRowHeight="14.25" x14ac:dyDescent="0.25"/>
  <cols>
    <col min="1" max="1" width="78.140625" style="77" customWidth="1"/>
    <col min="2" max="2" width="15.7109375" style="77" customWidth="1"/>
    <col min="3" max="3" width="10.7109375" style="77" customWidth="1"/>
    <col min="4" max="5" width="15.7109375" style="77" customWidth="1"/>
    <col min="6" max="16384" width="9.140625" style="77"/>
  </cols>
  <sheetData>
    <row r="1" spans="1:5" ht="15" x14ac:dyDescent="0.25">
      <c r="A1" s="320" t="s">
        <v>143</v>
      </c>
      <c r="B1" s="321"/>
      <c r="C1" s="321"/>
      <c r="D1" s="321"/>
      <c r="E1" s="322"/>
    </row>
    <row r="2" spans="1:5" ht="60.75" customHeight="1" thickBot="1" x14ac:dyDescent="0.3">
      <c r="A2" s="349" t="s">
        <v>1340</v>
      </c>
      <c r="B2" s="350"/>
      <c r="C2" s="350"/>
      <c r="D2" s="350"/>
      <c r="E2" s="351"/>
    </row>
    <row r="3" spans="1:5" s="78" customFormat="1" ht="15.75" thickBot="1" x14ac:dyDescent="0.3">
      <c r="A3" s="335" t="s">
        <v>241</v>
      </c>
      <c r="B3" s="336"/>
      <c r="C3" s="336"/>
      <c r="D3" s="336"/>
      <c r="E3" s="337"/>
    </row>
    <row r="4" spans="1:5" s="78" customFormat="1" ht="18.75" x14ac:dyDescent="0.25">
      <c r="A4" s="150" t="s">
        <v>147</v>
      </c>
      <c r="B4" s="188" t="s">
        <v>247</v>
      </c>
      <c r="C4" s="352">
        <f>E46</f>
        <v>0</v>
      </c>
      <c r="D4" s="353"/>
      <c r="E4" s="151" t="s">
        <v>153</v>
      </c>
    </row>
    <row r="5" spans="1:5" s="78" customFormat="1" ht="18.75" x14ac:dyDescent="0.25">
      <c r="A5" s="111" t="s">
        <v>146</v>
      </c>
      <c r="B5" s="189" t="s">
        <v>248</v>
      </c>
      <c r="C5" s="338">
        <f>E70</f>
        <v>0</v>
      </c>
      <c r="D5" s="339"/>
      <c r="E5" s="112" t="s">
        <v>153</v>
      </c>
    </row>
    <row r="6" spans="1:5" s="78" customFormat="1" ht="18.75" x14ac:dyDescent="0.25">
      <c r="A6" s="111" t="s">
        <v>145</v>
      </c>
      <c r="B6" s="189" t="s">
        <v>250</v>
      </c>
      <c r="C6" s="338">
        <f>E72</f>
        <v>0</v>
      </c>
      <c r="D6" s="339"/>
      <c r="E6" s="112" t="s">
        <v>153</v>
      </c>
    </row>
    <row r="7" spans="1:5" s="78" customFormat="1" ht="18.75" x14ac:dyDescent="0.25">
      <c r="A7" s="111" t="s">
        <v>161</v>
      </c>
      <c r="B7" s="189" t="s">
        <v>249</v>
      </c>
      <c r="C7" s="338">
        <f>E84</f>
        <v>0</v>
      </c>
      <c r="D7" s="339"/>
      <c r="E7" s="112" t="s">
        <v>153</v>
      </c>
    </row>
    <row r="8" spans="1:5" s="78" customFormat="1" ht="18.75" x14ac:dyDescent="0.25">
      <c r="A8" s="314" t="s">
        <v>1345</v>
      </c>
      <c r="B8" s="189" t="s">
        <v>251</v>
      </c>
      <c r="C8" s="338">
        <f>E86</f>
        <v>0</v>
      </c>
      <c r="D8" s="339"/>
      <c r="E8" s="112" t="s">
        <v>153</v>
      </c>
    </row>
    <row r="9" spans="1:5" s="78" customFormat="1" ht="16.5" x14ac:dyDescent="0.25">
      <c r="A9" s="138" t="s">
        <v>148</v>
      </c>
      <c r="B9" s="104" t="s">
        <v>252</v>
      </c>
      <c r="C9" s="346">
        <f>SUM(C4:D8)</f>
        <v>0</v>
      </c>
      <c r="D9" s="347"/>
      <c r="E9" s="139" t="s">
        <v>153</v>
      </c>
    </row>
    <row r="10" spans="1:5" s="78" customFormat="1" ht="18.75" x14ac:dyDescent="0.25">
      <c r="A10" s="140" t="s">
        <v>209</v>
      </c>
      <c r="B10" s="141" t="s">
        <v>253</v>
      </c>
      <c r="C10" s="344">
        <f>E22+E24+E27</f>
        <v>0</v>
      </c>
      <c r="D10" s="345"/>
      <c r="E10" s="142" t="s">
        <v>153</v>
      </c>
    </row>
    <row r="11" spans="1:5" s="108" customFormat="1" ht="15" x14ac:dyDescent="0.25">
      <c r="A11" s="152"/>
      <c r="B11" s="149"/>
      <c r="C11" s="149"/>
      <c r="D11" s="149"/>
      <c r="E11" s="153"/>
    </row>
    <row r="12" spans="1:5" s="78" customFormat="1" ht="30" customHeight="1" x14ac:dyDescent="0.25">
      <c r="A12" s="421" t="s">
        <v>1461</v>
      </c>
      <c r="B12" s="190" t="s">
        <v>254</v>
      </c>
      <c r="C12" s="326">
        <f>C9+C10</f>
        <v>0</v>
      </c>
      <c r="D12" s="327"/>
      <c r="E12" s="137" t="s">
        <v>153</v>
      </c>
    </row>
    <row r="13" spans="1:5" s="78" customFormat="1" ht="19.5" thickBot="1" x14ac:dyDescent="0.3">
      <c r="A13" s="154" t="s">
        <v>150</v>
      </c>
      <c r="B13" s="155" t="s">
        <v>158</v>
      </c>
      <c r="C13" s="328">
        <v>5</v>
      </c>
      <c r="D13" s="329"/>
      <c r="E13" s="156" t="s">
        <v>149</v>
      </c>
    </row>
    <row r="14" spans="1:5" s="78" customFormat="1" ht="18.75" x14ac:dyDescent="0.25">
      <c r="A14" s="143" t="s">
        <v>1462</v>
      </c>
      <c r="B14" s="144" t="s">
        <v>159</v>
      </c>
      <c r="C14" s="330">
        <f>C12*C13</f>
        <v>0</v>
      </c>
      <c r="D14" s="331"/>
      <c r="E14" s="145" t="s">
        <v>153</v>
      </c>
    </row>
    <row r="15" spans="1:5" s="109" customFormat="1" ht="15" x14ac:dyDescent="0.25">
      <c r="A15" s="158"/>
      <c r="B15" s="157"/>
      <c r="C15" s="157"/>
      <c r="D15" s="157"/>
      <c r="E15" s="159"/>
    </row>
    <row r="16" spans="1:5" s="78" customFormat="1" ht="16.5" x14ac:dyDescent="0.25">
      <c r="A16" s="146" t="s">
        <v>244</v>
      </c>
      <c r="B16" s="147" t="s">
        <v>207</v>
      </c>
      <c r="C16" s="340">
        <f>D23</f>
        <v>0</v>
      </c>
      <c r="D16" s="341"/>
      <c r="E16" s="148" t="s">
        <v>153</v>
      </c>
    </row>
    <row r="17" spans="1:5" s="78" customFormat="1" ht="16.5" x14ac:dyDescent="0.25">
      <c r="A17" s="307" t="s">
        <v>245</v>
      </c>
      <c r="B17" s="308" t="s">
        <v>208</v>
      </c>
      <c r="C17" s="342">
        <f>D25</f>
        <v>0</v>
      </c>
      <c r="D17" s="343"/>
      <c r="E17" s="309" t="s">
        <v>153</v>
      </c>
    </row>
    <row r="18" spans="1:5" s="78" customFormat="1" ht="17.25" thickBot="1" x14ac:dyDescent="0.3">
      <c r="A18" s="304" t="s">
        <v>1336</v>
      </c>
      <c r="B18" s="305" t="s">
        <v>1335</v>
      </c>
      <c r="C18" s="356">
        <f>D27</f>
        <v>0</v>
      </c>
      <c r="D18" s="357"/>
      <c r="E18" s="306" t="s">
        <v>153</v>
      </c>
    </row>
    <row r="19" spans="1:5" s="78" customFormat="1" ht="15.75" thickBot="1" x14ac:dyDescent="0.3">
      <c r="A19" s="182"/>
      <c r="B19" s="183"/>
      <c r="C19" s="183"/>
      <c r="D19" s="183"/>
      <c r="E19" s="184"/>
    </row>
    <row r="20" spans="1:5" ht="15" x14ac:dyDescent="0.25">
      <c r="A20" s="332" t="s">
        <v>152</v>
      </c>
      <c r="B20" s="333"/>
      <c r="C20" s="333"/>
      <c r="D20" s="333"/>
      <c r="E20" s="334"/>
    </row>
    <row r="21" spans="1:5" ht="30.75" thickBot="1" x14ac:dyDescent="0.3">
      <c r="A21" s="133" t="s">
        <v>144</v>
      </c>
      <c r="B21" s="134" t="s">
        <v>191</v>
      </c>
      <c r="C21" s="135" t="s">
        <v>205</v>
      </c>
      <c r="D21" s="135" t="s">
        <v>211</v>
      </c>
      <c r="E21" s="136" t="s">
        <v>210</v>
      </c>
    </row>
    <row r="22" spans="1:5" ht="18.75" x14ac:dyDescent="0.25">
      <c r="A22" s="113" t="s">
        <v>156</v>
      </c>
      <c r="B22" s="114" t="s">
        <v>255</v>
      </c>
      <c r="C22" s="115"/>
      <c r="D22" s="116"/>
      <c r="E22" s="117">
        <f>E23</f>
        <v>0</v>
      </c>
    </row>
    <row r="23" spans="1:5" ht="15" thickBot="1" x14ac:dyDescent="0.3">
      <c r="A23" s="128" t="s">
        <v>154</v>
      </c>
      <c r="B23" s="129" t="s">
        <v>206</v>
      </c>
      <c r="C23" s="130">
        <v>200</v>
      </c>
      <c r="D23" s="131"/>
      <c r="E23" s="132">
        <f>C23*D23</f>
        <v>0</v>
      </c>
    </row>
    <row r="24" spans="1:5" ht="18.75" x14ac:dyDescent="0.25">
      <c r="A24" s="113" t="s">
        <v>157</v>
      </c>
      <c r="B24" s="114" t="s">
        <v>256</v>
      </c>
      <c r="C24" s="115"/>
      <c r="D24" s="116"/>
      <c r="E24" s="117">
        <f>E25</f>
        <v>0</v>
      </c>
    </row>
    <row r="25" spans="1:5" ht="15" thickBot="1" x14ac:dyDescent="0.3">
      <c r="A25" s="127" t="s">
        <v>155</v>
      </c>
      <c r="B25" s="123" t="s">
        <v>206</v>
      </c>
      <c r="C25" s="124">
        <v>50</v>
      </c>
      <c r="D25" s="125"/>
      <c r="E25" s="126">
        <f>C25*D25</f>
        <v>0</v>
      </c>
    </row>
    <row r="26" spans="1:5" ht="15.75" x14ac:dyDescent="0.25">
      <c r="A26" s="113" t="s">
        <v>1337</v>
      </c>
      <c r="B26" s="114" t="s">
        <v>1339</v>
      </c>
      <c r="C26" s="115"/>
      <c r="D26" s="116"/>
      <c r="E26" s="117">
        <f>E27</f>
        <v>0</v>
      </c>
    </row>
    <row r="27" spans="1:5" ht="15" thickBot="1" x14ac:dyDescent="0.3">
      <c r="A27" s="313" t="s">
        <v>1338</v>
      </c>
      <c r="B27" s="123" t="s">
        <v>206</v>
      </c>
      <c r="C27" s="124">
        <v>50</v>
      </c>
      <c r="D27" s="125"/>
      <c r="E27" s="126">
        <f>C27*D27</f>
        <v>0</v>
      </c>
    </row>
    <row r="28" spans="1:5" x14ac:dyDescent="0.25">
      <c r="A28" s="310"/>
      <c r="B28" s="65"/>
      <c r="C28" s="311"/>
      <c r="D28" s="311"/>
      <c r="E28" s="312"/>
    </row>
    <row r="29" spans="1:5" x14ac:dyDescent="0.25">
      <c r="A29" s="77" t="s">
        <v>160</v>
      </c>
    </row>
    <row r="30" spans="1:5" ht="45" customHeight="1" x14ac:dyDescent="0.25">
      <c r="A30" s="354" t="s">
        <v>243</v>
      </c>
      <c r="B30" s="354"/>
      <c r="C30" s="354"/>
      <c r="D30" s="354"/>
      <c r="E30" s="354"/>
    </row>
    <row r="31" spans="1:5" x14ac:dyDescent="0.25">
      <c r="A31" s="359" t="s">
        <v>1342</v>
      </c>
      <c r="B31" s="354"/>
      <c r="C31" s="354"/>
      <c r="D31" s="354"/>
      <c r="E31" s="354"/>
    </row>
    <row r="32" spans="1:5" x14ac:dyDescent="0.25">
      <c r="A32" s="348" t="s">
        <v>1343</v>
      </c>
      <c r="B32" s="354"/>
      <c r="C32" s="354"/>
      <c r="D32" s="354"/>
      <c r="E32" s="354"/>
    </row>
    <row r="33" spans="1:5" ht="29.25" customHeight="1" x14ac:dyDescent="0.25">
      <c r="A33" s="348" t="s">
        <v>1341</v>
      </c>
      <c r="B33" s="354"/>
      <c r="C33" s="354"/>
      <c r="D33" s="354"/>
      <c r="E33" s="354"/>
    </row>
    <row r="34" spans="1:5" ht="29.25" customHeight="1" x14ac:dyDescent="0.25">
      <c r="A34" s="360" t="s">
        <v>1344</v>
      </c>
      <c r="B34" s="360"/>
      <c r="C34" s="360"/>
      <c r="D34" s="360"/>
      <c r="E34" s="360"/>
    </row>
    <row r="35" spans="1:5" ht="32.25" customHeight="1" x14ac:dyDescent="0.25">
      <c r="A35" s="355" t="s">
        <v>1458</v>
      </c>
      <c r="B35" s="354"/>
      <c r="C35" s="354"/>
      <c r="D35" s="354"/>
      <c r="E35" s="354"/>
    </row>
    <row r="36" spans="1:5" ht="31.5" customHeight="1" x14ac:dyDescent="0.25">
      <c r="A36" s="355" t="s">
        <v>1459</v>
      </c>
      <c r="B36" s="354"/>
      <c r="C36" s="354"/>
      <c r="D36" s="354"/>
      <c r="E36" s="354"/>
    </row>
    <row r="38" spans="1:5" ht="31.5" customHeight="1" x14ac:dyDescent="0.25">
      <c r="A38" s="348" t="s">
        <v>246</v>
      </c>
      <c r="B38" s="348"/>
      <c r="C38" s="348"/>
      <c r="D38" s="348"/>
      <c r="E38" s="348"/>
    </row>
    <row r="39" spans="1:5" ht="45" customHeight="1" x14ac:dyDescent="0.25">
      <c r="A39" s="358" t="s">
        <v>1460</v>
      </c>
      <c r="B39" s="358"/>
      <c r="C39" s="358"/>
      <c r="D39" s="358"/>
      <c r="E39" s="358"/>
    </row>
    <row r="40" spans="1:5" ht="15" customHeight="1" x14ac:dyDescent="0.2">
      <c r="A40" s="79"/>
    </row>
    <row r="41" spans="1:5" x14ac:dyDescent="0.2">
      <c r="A41" s="79"/>
    </row>
    <row r="42" spans="1:5" x14ac:dyDescent="0.2">
      <c r="A42" s="79"/>
    </row>
    <row r="43" spans="1:5" s="78" customFormat="1" ht="15" x14ac:dyDescent="0.25">
      <c r="A43" s="108"/>
      <c r="B43" s="108"/>
      <c r="C43" s="108"/>
      <c r="D43" s="108"/>
      <c r="E43" s="108"/>
    </row>
    <row r="44" spans="1:5" ht="15" x14ac:dyDescent="0.25">
      <c r="A44" s="323" t="s">
        <v>151</v>
      </c>
      <c r="B44" s="324"/>
      <c r="C44" s="324"/>
      <c r="D44" s="324"/>
      <c r="E44" s="325"/>
    </row>
    <row r="45" spans="1:5" ht="32.25" customHeight="1" thickBot="1" x14ac:dyDescent="0.3">
      <c r="A45" s="133" t="s">
        <v>144</v>
      </c>
      <c r="B45" s="134" t="s">
        <v>191</v>
      </c>
      <c r="C45" s="135" t="s">
        <v>205</v>
      </c>
      <c r="D45" s="135" t="s">
        <v>211</v>
      </c>
      <c r="E45" s="136" t="s">
        <v>210</v>
      </c>
    </row>
    <row r="46" spans="1:5" ht="16.5" x14ac:dyDescent="0.25">
      <c r="A46" s="113" t="s">
        <v>147</v>
      </c>
      <c r="B46" s="114" t="s">
        <v>257</v>
      </c>
      <c r="C46" s="115"/>
      <c r="D46" s="116"/>
      <c r="E46" s="117">
        <f>E47+E53+E56+E61+E65+E68</f>
        <v>0</v>
      </c>
    </row>
    <row r="47" spans="1:5" x14ac:dyDescent="0.25">
      <c r="A47" s="318" t="s">
        <v>421</v>
      </c>
      <c r="B47" s="106"/>
      <c r="C47" s="106"/>
      <c r="D47" s="107"/>
      <c r="E47" s="121">
        <f>SUM(E48:E52)</f>
        <v>0</v>
      </c>
    </row>
    <row r="48" spans="1:5" x14ac:dyDescent="0.25">
      <c r="A48" s="9" t="s">
        <v>378</v>
      </c>
      <c r="B48" s="110" t="s">
        <v>239</v>
      </c>
      <c r="C48" s="110">
        <v>1</v>
      </c>
      <c r="D48" s="98"/>
      <c r="E48" s="119">
        <f t="shared" ref="E48:E69" si="0">C48*D48</f>
        <v>0</v>
      </c>
    </row>
    <row r="49" spans="1:5" x14ac:dyDescent="0.25">
      <c r="A49" s="9" t="s">
        <v>377</v>
      </c>
      <c r="B49" s="110" t="s">
        <v>239</v>
      </c>
      <c r="C49" s="110">
        <v>1</v>
      </c>
      <c r="D49" s="98"/>
      <c r="E49" s="119">
        <f t="shared" si="0"/>
        <v>0</v>
      </c>
    </row>
    <row r="50" spans="1:5" x14ac:dyDescent="0.25">
      <c r="A50" s="9" t="s">
        <v>379</v>
      </c>
      <c r="B50" s="110" t="s">
        <v>239</v>
      </c>
      <c r="C50" s="110">
        <v>1</v>
      </c>
      <c r="D50" s="98"/>
      <c r="E50" s="119">
        <f t="shared" si="0"/>
        <v>0</v>
      </c>
    </row>
    <row r="51" spans="1:5" x14ac:dyDescent="0.25">
      <c r="A51" s="9" t="s">
        <v>380</v>
      </c>
      <c r="B51" s="110" t="s">
        <v>239</v>
      </c>
      <c r="C51" s="110">
        <v>1</v>
      </c>
      <c r="D51" s="98"/>
      <c r="E51" s="119">
        <f t="shared" si="0"/>
        <v>0</v>
      </c>
    </row>
    <row r="52" spans="1:5" x14ac:dyDescent="0.25">
      <c r="A52" s="9" t="s">
        <v>381</v>
      </c>
      <c r="B52" s="110" t="s">
        <v>239</v>
      </c>
      <c r="C52" s="110">
        <v>1</v>
      </c>
      <c r="D52" s="98"/>
      <c r="E52" s="119">
        <f t="shared" si="0"/>
        <v>0</v>
      </c>
    </row>
    <row r="53" spans="1:5" x14ac:dyDescent="0.25">
      <c r="A53" s="318" t="s">
        <v>422</v>
      </c>
      <c r="B53" s="106"/>
      <c r="C53" s="106"/>
      <c r="D53" s="107"/>
      <c r="E53" s="121">
        <f>SUM(E54:E55)</f>
        <v>0</v>
      </c>
    </row>
    <row r="54" spans="1:5" x14ac:dyDescent="0.25">
      <c r="A54" s="217" t="s">
        <v>403</v>
      </c>
      <c r="B54" s="110" t="s">
        <v>239</v>
      </c>
      <c r="C54" s="110">
        <v>1</v>
      </c>
      <c r="D54" s="98"/>
      <c r="E54" s="119">
        <f t="shared" si="0"/>
        <v>0</v>
      </c>
    </row>
    <row r="55" spans="1:5" x14ac:dyDescent="0.25">
      <c r="A55" s="217" t="s">
        <v>402</v>
      </c>
      <c r="B55" s="110" t="s">
        <v>239</v>
      </c>
      <c r="C55" s="110">
        <v>1</v>
      </c>
      <c r="D55" s="98"/>
      <c r="E55" s="119">
        <f t="shared" si="0"/>
        <v>0</v>
      </c>
    </row>
    <row r="56" spans="1:5" x14ac:dyDescent="0.25">
      <c r="A56" s="318" t="s">
        <v>423</v>
      </c>
      <c r="B56" s="106"/>
      <c r="C56" s="106"/>
      <c r="D56" s="107"/>
      <c r="E56" s="121">
        <f>SUM(E57:E60)</f>
        <v>0</v>
      </c>
    </row>
    <row r="57" spans="1:5" x14ac:dyDescent="0.25">
      <c r="A57" s="209" t="s">
        <v>395</v>
      </c>
      <c r="B57" s="110" t="s">
        <v>239</v>
      </c>
      <c r="C57" s="110">
        <v>1</v>
      </c>
      <c r="D57" s="98"/>
      <c r="E57" s="119">
        <f t="shared" si="0"/>
        <v>0</v>
      </c>
    </row>
    <row r="58" spans="1:5" x14ac:dyDescent="0.25">
      <c r="A58" s="209" t="s">
        <v>397</v>
      </c>
      <c r="B58" s="110" t="s">
        <v>239</v>
      </c>
      <c r="C58" s="110">
        <v>1</v>
      </c>
      <c r="D58" s="98"/>
      <c r="E58" s="119">
        <f t="shared" si="0"/>
        <v>0</v>
      </c>
    </row>
    <row r="59" spans="1:5" x14ac:dyDescent="0.25">
      <c r="A59" s="209" t="s">
        <v>406</v>
      </c>
      <c r="B59" s="110" t="s">
        <v>239</v>
      </c>
      <c r="C59" s="110">
        <v>1</v>
      </c>
      <c r="D59" s="98"/>
      <c r="E59" s="119">
        <f t="shared" si="0"/>
        <v>0</v>
      </c>
    </row>
    <row r="60" spans="1:5" x14ac:dyDescent="0.25">
      <c r="A60" s="209" t="s">
        <v>407</v>
      </c>
      <c r="B60" s="110" t="s">
        <v>239</v>
      </c>
      <c r="C60" s="110">
        <v>1</v>
      </c>
      <c r="D60" s="98"/>
      <c r="E60" s="119">
        <f t="shared" si="0"/>
        <v>0</v>
      </c>
    </row>
    <row r="61" spans="1:5" x14ac:dyDescent="0.25">
      <c r="A61" s="318" t="s">
        <v>424</v>
      </c>
      <c r="B61" s="106"/>
      <c r="C61" s="106"/>
      <c r="D61" s="107"/>
      <c r="E61" s="121">
        <f>SUM(E62:E64)</f>
        <v>0</v>
      </c>
    </row>
    <row r="62" spans="1:5" x14ac:dyDescent="0.25">
      <c r="A62" s="209" t="s">
        <v>403</v>
      </c>
      <c r="B62" s="110" t="s">
        <v>239</v>
      </c>
      <c r="C62" s="110">
        <v>1</v>
      </c>
      <c r="D62" s="98"/>
      <c r="E62" s="119">
        <f t="shared" si="0"/>
        <v>0</v>
      </c>
    </row>
    <row r="63" spans="1:5" x14ac:dyDescent="0.25">
      <c r="A63" s="209" t="s">
        <v>404</v>
      </c>
      <c r="B63" s="110" t="s">
        <v>239</v>
      </c>
      <c r="C63" s="110">
        <v>1</v>
      </c>
      <c r="D63" s="98"/>
      <c r="E63" s="119">
        <f t="shared" si="0"/>
        <v>0</v>
      </c>
    </row>
    <row r="64" spans="1:5" x14ac:dyDescent="0.25">
      <c r="A64" s="209" t="s">
        <v>405</v>
      </c>
      <c r="B64" s="110" t="s">
        <v>239</v>
      </c>
      <c r="C64" s="110">
        <v>1</v>
      </c>
      <c r="D64" s="98"/>
      <c r="E64" s="119">
        <f t="shared" si="0"/>
        <v>0</v>
      </c>
    </row>
    <row r="65" spans="1:5" s="96" customFormat="1" ht="14.25" customHeight="1" x14ac:dyDescent="0.25">
      <c r="A65" s="318" t="s">
        <v>425</v>
      </c>
      <c r="B65" s="319"/>
      <c r="C65" s="319"/>
      <c r="D65" s="319"/>
      <c r="E65" s="121">
        <f>SUM(E66:E67)</f>
        <v>0</v>
      </c>
    </row>
    <row r="66" spans="1:5" x14ac:dyDescent="0.25">
      <c r="A66" s="217" t="s">
        <v>415</v>
      </c>
      <c r="B66" s="110" t="s">
        <v>239</v>
      </c>
      <c r="C66" s="110">
        <v>1</v>
      </c>
      <c r="D66" s="98"/>
      <c r="E66" s="119">
        <f t="shared" si="0"/>
        <v>0</v>
      </c>
    </row>
    <row r="67" spans="1:5" x14ac:dyDescent="0.25">
      <c r="A67" s="217" t="s">
        <v>416</v>
      </c>
      <c r="B67" s="110" t="s">
        <v>239</v>
      </c>
      <c r="C67" s="110">
        <v>1</v>
      </c>
      <c r="D67" s="98"/>
      <c r="E67" s="119">
        <f t="shared" si="0"/>
        <v>0</v>
      </c>
    </row>
    <row r="68" spans="1:5" ht="14.25" customHeight="1" x14ac:dyDescent="0.25">
      <c r="A68" s="318" t="s">
        <v>426</v>
      </c>
      <c r="B68" s="319"/>
      <c r="C68" s="319"/>
      <c r="D68" s="319"/>
      <c r="E68" s="121">
        <f>SUM(E69:E69)</f>
        <v>0</v>
      </c>
    </row>
    <row r="69" spans="1:5" ht="15" thickBot="1" x14ac:dyDescent="0.3">
      <c r="A69" s="209" t="s">
        <v>417</v>
      </c>
      <c r="B69" s="110" t="s">
        <v>239</v>
      </c>
      <c r="C69" s="110">
        <v>1</v>
      </c>
      <c r="D69" s="98"/>
      <c r="E69" s="119">
        <f t="shared" si="0"/>
        <v>0</v>
      </c>
    </row>
    <row r="70" spans="1:5" ht="16.5" x14ac:dyDescent="0.25">
      <c r="A70" s="113" t="s">
        <v>146</v>
      </c>
      <c r="B70" s="114" t="s">
        <v>373</v>
      </c>
      <c r="C70" s="115"/>
      <c r="D70" s="116"/>
      <c r="E70" s="117">
        <f>SUM(E71:E71)</f>
        <v>0</v>
      </c>
    </row>
    <row r="71" spans="1:5" ht="15" thickBot="1" x14ac:dyDescent="0.3">
      <c r="A71" s="118" t="s">
        <v>204</v>
      </c>
      <c r="B71" s="110" t="s">
        <v>239</v>
      </c>
      <c r="C71" s="102">
        <v>76</v>
      </c>
      <c r="D71" s="98"/>
      <c r="E71" s="119">
        <f>C71*D71</f>
        <v>0</v>
      </c>
    </row>
    <row r="72" spans="1:5" ht="16.5" x14ac:dyDescent="0.25">
      <c r="A72" s="113" t="s">
        <v>145</v>
      </c>
      <c r="B72" s="114" t="s">
        <v>374</v>
      </c>
      <c r="C72" s="115"/>
      <c r="D72" s="116"/>
      <c r="E72" s="117">
        <f>E73+E80</f>
        <v>0</v>
      </c>
    </row>
    <row r="73" spans="1:5" s="96" customFormat="1" x14ac:dyDescent="0.25">
      <c r="A73" s="120" t="s">
        <v>203</v>
      </c>
      <c r="B73" s="106"/>
      <c r="C73" s="106"/>
      <c r="D73" s="107"/>
      <c r="E73" s="121">
        <f>SUM(E74:E79)</f>
        <v>0</v>
      </c>
    </row>
    <row r="74" spans="1:5" x14ac:dyDescent="0.25">
      <c r="A74" s="118" t="s">
        <v>192</v>
      </c>
      <c r="B74" s="110" t="s">
        <v>239</v>
      </c>
      <c r="C74" s="102">
        <v>9</v>
      </c>
      <c r="D74" s="98"/>
      <c r="E74" s="119">
        <f>C74*D74</f>
        <v>0</v>
      </c>
    </row>
    <row r="75" spans="1:5" x14ac:dyDescent="0.25">
      <c r="A75" s="118" t="s">
        <v>242</v>
      </c>
      <c r="B75" s="110" t="s">
        <v>239</v>
      </c>
      <c r="C75" s="102">
        <v>53</v>
      </c>
      <c r="D75" s="98"/>
      <c r="E75" s="119">
        <f>C75*D75</f>
        <v>0</v>
      </c>
    </row>
    <row r="76" spans="1:5" x14ac:dyDescent="0.25">
      <c r="A76" s="118" t="s">
        <v>193</v>
      </c>
      <c r="B76" s="110" t="s">
        <v>239</v>
      </c>
      <c r="C76" s="194">
        <v>19</v>
      </c>
      <c r="D76" s="98"/>
      <c r="E76" s="119">
        <f t="shared" ref="E76:E78" si="1">C76*D76</f>
        <v>0</v>
      </c>
    </row>
    <row r="77" spans="1:5" x14ac:dyDescent="0.25">
      <c r="A77" s="302" t="s">
        <v>1328</v>
      </c>
      <c r="B77" s="110" t="s">
        <v>239</v>
      </c>
      <c r="C77" s="194">
        <v>1</v>
      </c>
      <c r="D77" s="98"/>
      <c r="E77" s="119">
        <f t="shared" ref="E77" si="2">C77*D77</f>
        <v>0</v>
      </c>
    </row>
    <row r="78" spans="1:5" ht="28.5" x14ac:dyDescent="0.25">
      <c r="A78" s="302" t="s">
        <v>1414</v>
      </c>
      <c r="B78" s="110" t="s">
        <v>239</v>
      </c>
      <c r="C78" s="194">
        <v>4</v>
      </c>
      <c r="D78" s="98"/>
      <c r="E78" s="119">
        <f t="shared" si="1"/>
        <v>0</v>
      </c>
    </row>
    <row r="79" spans="1:5" ht="28.5" x14ac:dyDescent="0.25">
      <c r="A79" s="302" t="s">
        <v>1415</v>
      </c>
      <c r="B79" s="110" t="s">
        <v>239</v>
      </c>
      <c r="C79" s="194">
        <v>4</v>
      </c>
      <c r="D79" s="98"/>
      <c r="E79" s="119">
        <f t="shared" ref="E79" si="3">C79*D79</f>
        <v>0</v>
      </c>
    </row>
    <row r="80" spans="1:5" s="96" customFormat="1" x14ac:dyDescent="0.25">
      <c r="A80" s="120" t="s">
        <v>201</v>
      </c>
      <c r="B80" s="106"/>
      <c r="C80" s="106"/>
      <c r="D80" s="107"/>
      <c r="E80" s="121">
        <f>SUM(E81:E83)</f>
        <v>0</v>
      </c>
    </row>
    <row r="81" spans="1:18" ht="14.25" customHeight="1" x14ac:dyDescent="0.25">
      <c r="A81" s="118" t="s">
        <v>212</v>
      </c>
      <c r="B81" s="110" t="s">
        <v>239</v>
      </c>
      <c r="C81" s="102">
        <v>27</v>
      </c>
      <c r="D81" s="98"/>
      <c r="E81" s="119">
        <f>C81*D81</f>
        <v>0</v>
      </c>
    </row>
    <row r="82" spans="1:18" ht="14.25" customHeight="1" x14ac:dyDescent="0.25">
      <c r="A82" s="118" t="s">
        <v>202</v>
      </c>
      <c r="B82" s="110" t="s">
        <v>239</v>
      </c>
      <c r="C82" s="102">
        <v>45</v>
      </c>
      <c r="D82" s="98"/>
      <c r="E82" s="119">
        <f>C82*D82</f>
        <v>0</v>
      </c>
    </row>
    <row r="83" spans="1:18" ht="14.25" customHeight="1" thickBot="1" x14ac:dyDescent="0.3">
      <c r="A83" s="122" t="s">
        <v>1334</v>
      </c>
      <c r="B83" s="110" t="s">
        <v>239</v>
      </c>
      <c r="C83" s="123">
        <v>24</v>
      </c>
      <c r="D83" s="125"/>
      <c r="E83" s="126">
        <f>C83*D83</f>
        <v>0</v>
      </c>
    </row>
    <row r="84" spans="1:18" ht="16.5" x14ac:dyDescent="0.25">
      <c r="A84" s="113" t="s">
        <v>161</v>
      </c>
      <c r="B84" s="114" t="s">
        <v>375</v>
      </c>
      <c r="C84" s="115"/>
      <c r="D84" s="116"/>
      <c r="E84" s="117">
        <f>SUM(E85:E85)</f>
        <v>0</v>
      </c>
    </row>
    <row r="85" spans="1:18" ht="15" thickBot="1" x14ac:dyDescent="0.3">
      <c r="A85" s="303" t="s">
        <v>1329</v>
      </c>
      <c r="B85" s="110" t="s">
        <v>239</v>
      </c>
      <c r="C85" s="102">
        <v>269</v>
      </c>
      <c r="D85" s="98"/>
      <c r="E85" s="119">
        <f>C85*D85</f>
        <v>0</v>
      </c>
    </row>
    <row r="86" spans="1:18" ht="16.5" x14ac:dyDescent="0.25">
      <c r="A86" s="113" t="s">
        <v>372</v>
      </c>
      <c r="B86" s="114" t="s">
        <v>284</v>
      </c>
      <c r="C86" s="115"/>
      <c r="D86" s="116"/>
      <c r="E86" s="117">
        <f>E87+E99+E105+E114+E124+E129</f>
        <v>0</v>
      </c>
    </row>
    <row r="87" spans="1:18" s="96" customFormat="1" x14ac:dyDescent="0.25">
      <c r="A87" s="283" t="s">
        <v>347</v>
      </c>
      <c r="B87" s="284"/>
      <c r="C87" s="284"/>
      <c r="D87" s="107"/>
      <c r="E87" s="121">
        <f>SUM(E88:E98)</f>
        <v>0</v>
      </c>
    </row>
    <row r="88" spans="1:18" s="96" customFormat="1" x14ac:dyDescent="0.25">
      <c r="A88" s="118" t="s">
        <v>348</v>
      </c>
      <c r="B88" s="194" t="s">
        <v>240</v>
      </c>
      <c r="C88" s="194">
        <v>4</v>
      </c>
      <c r="D88" s="98"/>
      <c r="E88" s="119">
        <f>C88*D88</f>
        <v>0</v>
      </c>
    </row>
    <row r="89" spans="1:18" s="96" customFormat="1" x14ac:dyDescent="0.25">
      <c r="A89" s="118" t="s">
        <v>349</v>
      </c>
      <c r="B89" s="194" t="s">
        <v>240</v>
      </c>
      <c r="C89" s="194">
        <v>4</v>
      </c>
      <c r="D89" s="98"/>
      <c r="E89" s="119">
        <f>C89*D89</f>
        <v>0</v>
      </c>
    </row>
    <row r="90" spans="1:18" s="96" customFormat="1" x14ac:dyDescent="0.25">
      <c r="A90" s="118" t="s">
        <v>350</v>
      </c>
      <c r="B90" s="194" t="s">
        <v>240</v>
      </c>
      <c r="C90" s="194">
        <v>4</v>
      </c>
      <c r="D90" s="98"/>
      <c r="E90" s="119">
        <f>C90*D90</f>
        <v>0</v>
      </c>
    </row>
    <row r="91" spans="1:18" s="96" customFormat="1" x14ac:dyDescent="0.25">
      <c r="A91" s="118" t="s">
        <v>351</v>
      </c>
      <c r="B91" s="194" t="s">
        <v>240</v>
      </c>
      <c r="C91" s="194">
        <v>4</v>
      </c>
      <c r="D91" s="98"/>
      <c r="E91" s="119">
        <f t="shared" ref="E91:E98" si="4">C91*D91</f>
        <v>0</v>
      </c>
    </row>
    <row r="92" spans="1:18" s="96" customFormat="1" x14ac:dyDescent="0.25">
      <c r="A92" s="118" t="s">
        <v>352</v>
      </c>
      <c r="B92" s="194" t="s">
        <v>240</v>
      </c>
      <c r="C92" s="194">
        <v>4</v>
      </c>
      <c r="D92" s="98"/>
      <c r="E92" s="119">
        <f t="shared" si="4"/>
        <v>0</v>
      </c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s="96" customFormat="1" x14ac:dyDescent="0.25">
      <c r="A93" s="118" t="s">
        <v>353</v>
      </c>
      <c r="B93" s="194" t="s">
        <v>240</v>
      </c>
      <c r="C93" s="194">
        <v>4</v>
      </c>
      <c r="D93" s="98"/>
      <c r="E93" s="119">
        <f t="shared" si="4"/>
        <v>0</v>
      </c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s="96" customFormat="1" x14ac:dyDescent="0.25">
      <c r="A94" s="118" t="s">
        <v>354</v>
      </c>
      <c r="B94" s="194" t="s">
        <v>240</v>
      </c>
      <c r="C94" s="194">
        <v>4</v>
      </c>
      <c r="D94" s="98"/>
      <c r="E94" s="119">
        <f t="shared" si="4"/>
        <v>0</v>
      </c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s="96" customFormat="1" x14ac:dyDescent="0.25">
      <c r="A95" s="118" t="s">
        <v>355</v>
      </c>
      <c r="B95" s="194" t="s">
        <v>240</v>
      </c>
      <c r="C95" s="194">
        <v>4</v>
      </c>
      <c r="D95" s="98"/>
      <c r="E95" s="119">
        <f t="shared" si="4"/>
        <v>0</v>
      </c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s="96" customFormat="1" x14ac:dyDescent="0.25">
      <c r="A96" s="118" t="s">
        <v>356</v>
      </c>
      <c r="B96" s="194" t="s">
        <v>240</v>
      </c>
      <c r="C96" s="194">
        <v>4</v>
      </c>
      <c r="D96" s="98"/>
      <c r="E96" s="119">
        <f t="shared" si="4"/>
        <v>0</v>
      </c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s="96" customFormat="1" x14ac:dyDescent="0.25">
      <c r="A97" s="118" t="s">
        <v>357</v>
      </c>
      <c r="B97" s="194" t="s">
        <v>240</v>
      </c>
      <c r="C97" s="194">
        <v>4</v>
      </c>
      <c r="D97" s="98"/>
      <c r="E97" s="119">
        <f t="shared" si="4"/>
        <v>0</v>
      </c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s="96" customFormat="1" x14ac:dyDescent="0.25">
      <c r="A98" s="118" t="s">
        <v>358</v>
      </c>
      <c r="B98" s="194" t="s">
        <v>240</v>
      </c>
      <c r="C98" s="194">
        <v>4</v>
      </c>
      <c r="D98" s="98"/>
      <c r="E98" s="119">
        <f t="shared" si="4"/>
        <v>0</v>
      </c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s="96" customFormat="1" x14ac:dyDescent="0.25">
      <c r="A99" s="283" t="s">
        <v>359</v>
      </c>
      <c r="B99" s="284"/>
      <c r="C99" s="284"/>
      <c r="D99" s="107"/>
      <c r="E99" s="121">
        <f>SUM(E100:E104)</f>
        <v>0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s="96" customFormat="1" x14ac:dyDescent="0.25">
      <c r="A100" s="118" t="s">
        <v>348</v>
      </c>
      <c r="B100" s="194" t="s">
        <v>240</v>
      </c>
      <c r="C100" s="194">
        <v>4</v>
      </c>
      <c r="D100" s="98"/>
      <c r="E100" s="119">
        <f>C100*D100</f>
        <v>0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s="96" customFormat="1" x14ac:dyDescent="0.25">
      <c r="A101" s="118" t="s">
        <v>360</v>
      </c>
      <c r="B101" s="194" t="s">
        <v>240</v>
      </c>
      <c r="C101" s="194">
        <v>4</v>
      </c>
      <c r="D101" s="98"/>
      <c r="E101" s="119">
        <f>C101*D101</f>
        <v>0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s="97" customFormat="1" x14ac:dyDescent="0.25">
      <c r="A102" s="118" t="s">
        <v>349</v>
      </c>
      <c r="B102" s="194" t="s">
        <v>240</v>
      </c>
      <c r="C102" s="194">
        <v>4</v>
      </c>
      <c r="D102" s="98"/>
      <c r="E102" s="119">
        <f>C102*D102</f>
        <v>0</v>
      </c>
    </row>
    <row r="103" spans="1:18" s="73" customFormat="1" x14ac:dyDescent="0.25">
      <c r="A103" s="118" t="s">
        <v>350</v>
      </c>
      <c r="B103" s="194" t="s">
        <v>240</v>
      </c>
      <c r="C103" s="194">
        <v>4</v>
      </c>
      <c r="D103" s="98"/>
      <c r="E103" s="119">
        <f>C103*D103</f>
        <v>0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1:18" x14ac:dyDescent="0.25">
      <c r="A104" s="118" t="s">
        <v>351</v>
      </c>
      <c r="B104" s="194" t="s">
        <v>240</v>
      </c>
      <c r="C104" s="194">
        <v>4</v>
      </c>
      <c r="D104" s="98"/>
      <c r="E104" s="119">
        <f>C104*D104</f>
        <v>0</v>
      </c>
    </row>
    <row r="105" spans="1:18" x14ac:dyDescent="0.25">
      <c r="A105" s="283" t="s">
        <v>361</v>
      </c>
      <c r="B105" s="284"/>
      <c r="C105" s="284"/>
      <c r="D105" s="107"/>
      <c r="E105" s="121">
        <f>SUM(E106:E113)</f>
        <v>0</v>
      </c>
    </row>
    <row r="106" spans="1:18" s="96" customFormat="1" x14ac:dyDescent="0.25">
      <c r="A106" s="118" t="s">
        <v>348</v>
      </c>
      <c r="B106" s="194" t="s">
        <v>240</v>
      </c>
      <c r="C106" s="194">
        <v>4</v>
      </c>
      <c r="D106" s="98"/>
      <c r="E106" s="119">
        <f t="shared" ref="E106:E113" si="5">C106*D106</f>
        <v>0</v>
      </c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s="96" customFormat="1" x14ac:dyDescent="0.25">
      <c r="A107" s="118" t="s">
        <v>360</v>
      </c>
      <c r="B107" s="194" t="s">
        <v>240</v>
      </c>
      <c r="C107" s="194">
        <v>4</v>
      </c>
      <c r="D107" s="98"/>
      <c r="E107" s="119">
        <f t="shared" si="5"/>
        <v>0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s="97" customFormat="1" x14ac:dyDescent="0.25">
      <c r="A108" s="118" t="s">
        <v>349</v>
      </c>
      <c r="B108" s="194" t="s">
        <v>240</v>
      </c>
      <c r="C108" s="194">
        <v>4</v>
      </c>
      <c r="D108" s="98"/>
      <c r="E108" s="119">
        <f t="shared" si="5"/>
        <v>0</v>
      </c>
    </row>
    <row r="109" spans="1:18" s="96" customFormat="1" x14ac:dyDescent="0.25">
      <c r="A109" s="118" t="s">
        <v>352</v>
      </c>
      <c r="B109" s="180" t="s">
        <v>240</v>
      </c>
      <c r="C109" s="102">
        <v>4</v>
      </c>
      <c r="D109" s="98"/>
      <c r="E109" s="119">
        <f t="shared" si="5"/>
        <v>0</v>
      </c>
    </row>
    <row r="110" spans="1:18" s="96" customFormat="1" x14ac:dyDescent="0.25">
      <c r="A110" s="118" t="s">
        <v>362</v>
      </c>
      <c r="B110" s="180" t="s">
        <v>240</v>
      </c>
      <c r="C110" s="102">
        <v>4</v>
      </c>
      <c r="D110" s="98"/>
      <c r="E110" s="119">
        <f t="shared" si="5"/>
        <v>0</v>
      </c>
    </row>
    <row r="111" spans="1:18" s="73" customFormat="1" x14ac:dyDescent="0.25">
      <c r="A111" s="118" t="s">
        <v>353</v>
      </c>
      <c r="B111" s="194" t="s">
        <v>240</v>
      </c>
      <c r="C111" s="194">
        <v>4</v>
      </c>
      <c r="D111" s="98"/>
      <c r="E111" s="119">
        <f t="shared" si="5"/>
        <v>0</v>
      </c>
    </row>
    <row r="112" spans="1:18" s="73" customFormat="1" x14ac:dyDescent="0.25">
      <c r="A112" s="118" t="s">
        <v>364</v>
      </c>
      <c r="B112" s="194" t="s">
        <v>240</v>
      </c>
      <c r="C112" s="194">
        <v>1</v>
      </c>
      <c r="D112" s="98"/>
      <c r="E112" s="119">
        <f t="shared" si="5"/>
        <v>0</v>
      </c>
    </row>
    <row r="113" spans="1:5" s="73" customFormat="1" x14ac:dyDescent="0.25">
      <c r="A113" s="118" t="s">
        <v>363</v>
      </c>
      <c r="B113" s="194" t="s">
        <v>240</v>
      </c>
      <c r="C113" s="194">
        <v>1</v>
      </c>
      <c r="D113" s="98"/>
      <c r="E113" s="119">
        <f t="shared" si="5"/>
        <v>0</v>
      </c>
    </row>
    <row r="114" spans="1:5" s="73" customFormat="1" x14ac:dyDescent="0.25">
      <c r="A114" s="283" t="s">
        <v>365</v>
      </c>
      <c r="B114" s="284"/>
      <c r="C114" s="284"/>
      <c r="D114" s="107"/>
      <c r="E114" s="121">
        <f>SUM(E115:E123)</f>
        <v>0</v>
      </c>
    </row>
    <row r="115" spans="1:5" s="73" customFormat="1" x14ac:dyDescent="0.25">
      <c r="A115" s="118" t="s">
        <v>348</v>
      </c>
      <c r="B115" s="194" t="s">
        <v>240</v>
      </c>
      <c r="C115" s="194">
        <v>4</v>
      </c>
      <c r="D115" s="98"/>
      <c r="E115" s="119">
        <f t="shared" ref="E115:E123" si="6">C115*D115</f>
        <v>0</v>
      </c>
    </row>
    <row r="116" spans="1:5" s="73" customFormat="1" x14ac:dyDescent="0.25">
      <c r="A116" s="118" t="s">
        <v>360</v>
      </c>
      <c r="B116" s="194" t="s">
        <v>240</v>
      </c>
      <c r="C116" s="194">
        <v>4</v>
      </c>
      <c r="D116" s="98"/>
      <c r="E116" s="119">
        <f t="shared" si="6"/>
        <v>0</v>
      </c>
    </row>
    <row r="117" spans="1:5" s="73" customFormat="1" x14ac:dyDescent="0.25">
      <c r="A117" s="118" t="s">
        <v>349</v>
      </c>
      <c r="B117" s="194" t="s">
        <v>240</v>
      </c>
      <c r="C117" s="194">
        <v>4</v>
      </c>
      <c r="D117" s="98"/>
      <c r="E117" s="119">
        <f t="shared" si="6"/>
        <v>0</v>
      </c>
    </row>
    <row r="118" spans="1:5" s="73" customFormat="1" x14ac:dyDescent="0.25">
      <c r="A118" s="118" t="s">
        <v>350</v>
      </c>
      <c r="B118" s="194" t="s">
        <v>240</v>
      </c>
      <c r="C118" s="194">
        <v>4</v>
      </c>
      <c r="D118" s="98"/>
      <c r="E118" s="119">
        <f t="shared" si="6"/>
        <v>0</v>
      </c>
    </row>
    <row r="119" spans="1:5" s="73" customFormat="1" x14ac:dyDescent="0.25">
      <c r="A119" s="118" t="s">
        <v>366</v>
      </c>
      <c r="B119" s="194" t="s">
        <v>240</v>
      </c>
      <c r="C119" s="194">
        <v>4</v>
      </c>
      <c r="D119" s="98"/>
      <c r="E119" s="119">
        <f t="shared" si="6"/>
        <v>0</v>
      </c>
    </row>
    <row r="120" spans="1:5" s="73" customFormat="1" x14ac:dyDescent="0.25">
      <c r="A120" s="118" t="s">
        <v>351</v>
      </c>
      <c r="B120" s="194" t="s">
        <v>240</v>
      </c>
      <c r="C120" s="194">
        <v>4</v>
      </c>
      <c r="D120" s="98"/>
      <c r="E120" s="119">
        <f t="shared" si="6"/>
        <v>0</v>
      </c>
    </row>
    <row r="121" spans="1:5" s="73" customFormat="1" x14ac:dyDescent="0.25">
      <c r="A121" s="118" t="s">
        <v>367</v>
      </c>
      <c r="B121" s="194" t="s">
        <v>240</v>
      </c>
      <c r="C121" s="194">
        <v>1</v>
      </c>
      <c r="D121" s="98"/>
      <c r="E121" s="119">
        <f t="shared" si="6"/>
        <v>0</v>
      </c>
    </row>
    <row r="122" spans="1:5" s="73" customFormat="1" x14ac:dyDescent="0.25">
      <c r="A122" s="118" t="s">
        <v>352</v>
      </c>
      <c r="B122" s="194" t="s">
        <v>240</v>
      </c>
      <c r="C122" s="194">
        <v>4</v>
      </c>
      <c r="D122" s="98"/>
      <c r="E122" s="119">
        <f t="shared" si="6"/>
        <v>0</v>
      </c>
    </row>
    <row r="123" spans="1:5" x14ac:dyDescent="0.25">
      <c r="A123" s="118" t="s">
        <v>353</v>
      </c>
      <c r="B123" s="194" t="s">
        <v>240</v>
      </c>
      <c r="C123" s="194">
        <v>4</v>
      </c>
      <c r="D123" s="98"/>
      <c r="E123" s="119">
        <f t="shared" si="6"/>
        <v>0</v>
      </c>
    </row>
    <row r="124" spans="1:5" x14ac:dyDescent="0.25">
      <c r="A124" s="283" t="s">
        <v>368</v>
      </c>
      <c r="B124" s="284"/>
      <c r="C124" s="284"/>
      <c r="D124" s="107"/>
      <c r="E124" s="121">
        <f>SUM(E125:E128)</f>
        <v>0</v>
      </c>
    </row>
    <row r="125" spans="1:5" x14ac:dyDescent="0.25">
      <c r="A125" s="118" t="s">
        <v>348</v>
      </c>
      <c r="B125" s="194" t="s">
        <v>240</v>
      </c>
      <c r="C125" s="194">
        <v>4</v>
      </c>
      <c r="D125" s="98"/>
      <c r="E125" s="119">
        <f>C125*D125</f>
        <v>0</v>
      </c>
    </row>
    <row r="126" spans="1:5" x14ac:dyDescent="0.25">
      <c r="A126" s="118" t="s">
        <v>349</v>
      </c>
      <c r="B126" s="194" t="s">
        <v>240</v>
      </c>
      <c r="C126" s="194">
        <v>4</v>
      </c>
      <c r="D126" s="98"/>
      <c r="E126" s="119">
        <f>C126*D126</f>
        <v>0</v>
      </c>
    </row>
    <row r="127" spans="1:5" x14ac:dyDescent="0.25">
      <c r="A127" s="118" t="s">
        <v>350</v>
      </c>
      <c r="B127" s="194" t="s">
        <v>240</v>
      </c>
      <c r="C127" s="194">
        <v>4</v>
      </c>
      <c r="D127" s="98"/>
      <c r="E127" s="119">
        <f>C127*D127</f>
        <v>0</v>
      </c>
    </row>
    <row r="128" spans="1:5" s="73" customFormat="1" x14ac:dyDescent="0.25">
      <c r="A128" s="118" t="s">
        <v>351</v>
      </c>
      <c r="B128" s="194" t="s">
        <v>240</v>
      </c>
      <c r="C128" s="194">
        <v>4</v>
      </c>
      <c r="D128" s="98"/>
      <c r="E128" s="119">
        <f>C128*D128</f>
        <v>0</v>
      </c>
    </row>
    <row r="129" spans="1:5" s="73" customFormat="1" x14ac:dyDescent="0.25">
      <c r="A129" s="283" t="s">
        <v>369</v>
      </c>
      <c r="B129" s="284"/>
      <c r="C129" s="284"/>
      <c r="D129" s="107"/>
      <c r="E129" s="121">
        <f>SUM(E130:E131)</f>
        <v>0</v>
      </c>
    </row>
    <row r="130" spans="1:5" s="73" customFormat="1" x14ac:dyDescent="0.25">
      <c r="A130" s="118" t="s">
        <v>370</v>
      </c>
      <c r="B130" s="194" t="s">
        <v>240</v>
      </c>
      <c r="C130" s="194">
        <v>1</v>
      </c>
      <c r="D130" s="98"/>
      <c r="E130" s="119">
        <f>C130*D130</f>
        <v>0</v>
      </c>
    </row>
    <row r="131" spans="1:5" s="73" customFormat="1" x14ac:dyDescent="0.25">
      <c r="A131" s="118" t="s">
        <v>371</v>
      </c>
      <c r="B131" s="194" t="s">
        <v>240</v>
      </c>
      <c r="C131" s="194">
        <v>1</v>
      </c>
      <c r="D131" s="98"/>
      <c r="E131" s="119">
        <f>C131*D131</f>
        <v>0</v>
      </c>
    </row>
    <row r="132" spans="1:5" x14ac:dyDescent="0.25">
      <c r="A132" s="1"/>
      <c r="B132" s="86"/>
      <c r="C132" s="86"/>
      <c r="D132" s="86"/>
      <c r="E132" s="86"/>
    </row>
  </sheetData>
  <mergeCells count="27">
    <mergeCell ref="A39:E39"/>
    <mergeCell ref="A30:E30"/>
    <mergeCell ref="A31:E31"/>
    <mergeCell ref="A36:E36"/>
    <mergeCell ref="A34:E34"/>
    <mergeCell ref="A2:E2"/>
    <mergeCell ref="C4:D4"/>
    <mergeCell ref="A32:E32"/>
    <mergeCell ref="A33:E33"/>
    <mergeCell ref="A35:E35"/>
    <mergeCell ref="C18:D18"/>
    <mergeCell ref="A1:E1"/>
    <mergeCell ref="A44:E44"/>
    <mergeCell ref="C12:D12"/>
    <mergeCell ref="C13:D13"/>
    <mergeCell ref="C14:D14"/>
    <mergeCell ref="A20:E20"/>
    <mergeCell ref="A3:E3"/>
    <mergeCell ref="C5:D5"/>
    <mergeCell ref="C6:D6"/>
    <mergeCell ref="C7:D7"/>
    <mergeCell ref="C8:D8"/>
    <mergeCell ref="C16:D16"/>
    <mergeCell ref="C17:D17"/>
    <mergeCell ref="C10:D10"/>
    <mergeCell ref="C9:D9"/>
    <mergeCell ref="A38:E38"/>
  </mergeCells>
  <pageMargins left="0.7" right="0.7" top="0.78740157499999996" bottom="0.78740157499999996" header="0.3" footer="0.3"/>
  <pageSetup paperSize="9" scale="64" fitToHeight="0" orientation="portrait" horizontalDpi="4294967293" verticalDpi="4294967293" r:id="rId1"/>
  <headerFooter>
    <oddHeader>&amp;L&amp;"Arial,Obyčejné"&amp;8Revize, kontroly, servis a opravy zařízení klimatizace a vzduchotechniky
Přírodovědecká fakulta - aerál Envelopa</oddHeader>
    <oddFooter>&amp;R&amp;"Arial,Obyčejné"&amp;A</oddFooter>
  </headerFooter>
  <rowBreaks count="2" manualBreakCount="2">
    <brk id="43" max="4" man="1"/>
    <brk id="1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62"/>
  <sheetViews>
    <sheetView view="pageBreakPreview" topLeftCell="A79" zoomScale="70" zoomScaleNormal="100" zoomScaleSheetLayoutView="70" workbookViewId="0">
      <selection activeCell="B87" sqref="B87:E87"/>
    </sheetView>
  </sheetViews>
  <sheetFormatPr defaultColWidth="1" defaultRowHeight="14.25" x14ac:dyDescent="0.2"/>
  <cols>
    <col min="1" max="1" width="75.28515625" style="94" customWidth="1"/>
    <col min="2" max="5" width="13.28515625" style="95" customWidth="1"/>
    <col min="6" max="6" width="15.5703125" style="79" customWidth="1"/>
    <col min="7" max="16384" width="1" style="79"/>
  </cols>
  <sheetData>
    <row r="1" spans="1:5" ht="35.1" customHeight="1" x14ac:dyDescent="0.2">
      <c r="A1" s="364" t="s">
        <v>141</v>
      </c>
      <c r="B1" s="365"/>
      <c r="C1" s="365"/>
      <c r="D1" s="365"/>
      <c r="E1" s="369"/>
    </row>
    <row r="2" spans="1:5" ht="30" customHeight="1" x14ac:dyDescent="0.2">
      <c r="A2" s="370" t="s">
        <v>530</v>
      </c>
      <c r="B2" s="366" t="s">
        <v>184</v>
      </c>
      <c r="C2" s="367"/>
      <c r="D2" s="367"/>
      <c r="E2" s="368"/>
    </row>
    <row r="3" spans="1:5" ht="30" customHeight="1" x14ac:dyDescent="0.2">
      <c r="A3" s="324"/>
      <c r="B3" s="18" t="s">
        <v>72</v>
      </c>
      <c r="C3" s="18" t="s">
        <v>73</v>
      </c>
      <c r="D3" s="18" t="s">
        <v>74</v>
      </c>
      <c r="E3" s="18" t="s">
        <v>75</v>
      </c>
    </row>
    <row r="4" spans="1:5" ht="15" x14ac:dyDescent="0.2">
      <c r="A4" s="361" t="s">
        <v>266</v>
      </c>
      <c r="B4" s="362"/>
      <c r="C4" s="362"/>
      <c r="D4" s="362"/>
      <c r="E4" s="363"/>
    </row>
    <row r="5" spans="1:5" x14ac:dyDescent="0.2">
      <c r="A5" s="87" t="s">
        <v>81</v>
      </c>
      <c r="B5" s="88"/>
      <c r="C5" s="88"/>
      <c r="D5" s="88" t="s">
        <v>76</v>
      </c>
      <c r="E5" s="88"/>
    </row>
    <row r="6" spans="1:5" x14ac:dyDescent="0.2">
      <c r="A6" s="191" t="s">
        <v>262</v>
      </c>
      <c r="B6" s="88"/>
      <c r="C6" s="88"/>
      <c r="D6" s="88" t="s">
        <v>76</v>
      </c>
      <c r="E6" s="88"/>
    </row>
    <row r="7" spans="1:5" x14ac:dyDescent="0.2">
      <c r="A7" s="87" t="s">
        <v>83</v>
      </c>
      <c r="B7" s="88"/>
      <c r="C7" s="88"/>
      <c r="D7" s="88" t="s">
        <v>76</v>
      </c>
      <c r="E7" s="88"/>
    </row>
    <row r="8" spans="1:5" x14ac:dyDescent="0.2">
      <c r="A8" s="191" t="s">
        <v>263</v>
      </c>
      <c r="B8" s="88"/>
      <c r="C8" s="88"/>
      <c r="D8" s="88" t="s">
        <v>76</v>
      </c>
      <c r="E8" s="88"/>
    </row>
    <row r="9" spans="1:5" x14ac:dyDescent="0.2">
      <c r="A9" s="87" t="s">
        <v>85</v>
      </c>
      <c r="B9" s="88" t="s">
        <v>76</v>
      </c>
      <c r="C9" s="88" t="s">
        <v>76</v>
      </c>
      <c r="D9" s="88" t="s">
        <v>76</v>
      </c>
      <c r="E9" s="88" t="s">
        <v>76</v>
      </c>
    </row>
    <row r="10" spans="1:5" x14ac:dyDescent="0.2">
      <c r="A10" s="87" t="s">
        <v>86</v>
      </c>
      <c r="B10" s="88"/>
      <c r="C10" s="88"/>
      <c r="D10" s="88" t="s">
        <v>76</v>
      </c>
      <c r="E10" s="88"/>
    </row>
    <row r="11" spans="1:5" ht="15" x14ac:dyDescent="0.2">
      <c r="A11" s="361" t="s">
        <v>126</v>
      </c>
      <c r="B11" s="362"/>
      <c r="C11" s="362"/>
      <c r="D11" s="362"/>
      <c r="E11" s="363"/>
    </row>
    <row r="12" spans="1:5" ht="42.75" x14ac:dyDescent="0.2">
      <c r="A12" s="24" t="s">
        <v>264</v>
      </c>
      <c r="B12" s="88" t="s">
        <v>76</v>
      </c>
      <c r="C12" s="88" t="s">
        <v>76</v>
      </c>
      <c r="D12" s="88" t="s">
        <v>76</v>
      </c>
      <c r="E12" s="88" t="s">
        <v>76</v>
      </c>
    </row>
    <row r="13" spans="1:5" ht="28.5" x14ac:dyDescent="0.2">
      <c r="A13" s="24" t="s">
        <v>87</v>
      </c>
      <c r="B13" s="88" t="s">
        <v>76</v>
      </c>
      <c r="C13" s="88" t="s">
        <v>76</v>
      </c>
      <c r="D13" s="88" t="s">
        <v>76</v>
      </c>
      <c r="E13" s="88" t="s">
        <v>76</v>
      </c>
    </row>
    <row r="14" spans="1:5" x14ac:dyDescent="0.2">
      <c r="A14" s="24" t="s">
        <v>265</v>
      </c>
      <c r="B14" s="88" t="s">
        <v>76</v>
      </c>
      <c r="C14" s="88" t="s">
        <v>76</v>
      </c>
      <c r="D14" s="88" t="s">
        <v>76</v>
      </c>
      <c r="E14" s="88" t="s">
        <v>76</v>
      </c>
    </row>
    <row r="15" spans="1:5" ht="15" x14ac:dyDescent="0.2">
      <c r="A15" s="361" t="s">
        <v>267</v>
      </c>
      <c r="B15" s="362"/>
      <c r="C15" s="362"/>
      <c r="D15" s="362"/>
      <c r="E15" s="363"/>
    </row>
    <row r="16" spans="1:5" x14ac:dyDescent="0.2">
      <c r="A16" s="87" t="s">
        <v>88</v>
      </c>
      <c r="B16" s="88"/>
      <c r="C16" s="88"/>
      <c r="D16" s="88" t="s">
        <v>76</v>
      </c>
      <c r="E16" s="88"/>
    </row>
    <row r="17" spans="1:5" x14ac:dyDescent="0.2">
      <c r="A17" s="191" t="s">
        <v>269</v>
      </c>
      <c r="B17" s="88"/>
      <c r="C17" s="88"/>
      <c r="D17" s="88" t="s">
        <v>76</v>
      </c>
      <c r="E17" s="88"/>
    </row>
    <row r="18" spans="1:5" x14ac:dyDescent="0.2">
      <c r="A18" s="87" t="s">
        <v>178</v>
      </c>
      <c r="B18" s="88"/>
      <c r="C18" s="88"/>
      <c r="D18" s="88" t="s">
        <v>76</v>
      </c>
      <c r="E18" s="88"/>
    </row>
    <row r="19" spans="1:5" x14ac:dyDescent="0.2">
      <c r="A19" s="87" t="s">
        <v>89</v>
      </c>
      <c r="B19" s="88"/>
      <c r="C19" s="88"/>
      <c r="D19" s="88" t="s">
        <v>76</v>
      </c>
      <c r="E19" s="88"/>
    </row>
    <row r="20" spans="1:5" x14ac:dyDescent="0.2">
      <c r="A20" s="87" t="s">
        <v>90</v>
      </c>
      <c r="B20" s="88"/>
      <c r="C20" s="88"/>
      <c r="D20" s="88" t="s">
        <v>76</v>
      </c>
      <c r="E20" s="88"/>
    </row>
    <row r="21" spans="1:5" x14ac:dyDescent="0.2">
      <c r="A21" s="87" t="s">
        <v>91</v>
      </c>
      <c r="B21" s="88"/>
      <c r="C21" s="88"/>
      <c r="D21" s="88" t="s">
        <v>76</v>
      </c>
      <c r="E21" s="88"/>
    </row>
    <row r="22" spans="1:5" ht="14.25" customHeight="1" x14ac:dyDescent="0.2">
      <c r="A22" s="361" t="s">
        <v>268</v>
      </c>
      <c r="B22" s="362"/>
      <c r="C22" s="362"/>
      <c r="D22" s="362"/>
      <c r="E22" s="363"/>
    </row>
    <row r="23" spans="1:5" x14ac:dyDescent="0.2">
      <c r="A23" s="87" t="s">
        <v>92</v>
      </c>
      <c r="B23" s="88"/>
      <c r="C23" s="88" t="s">
        <v>76</v>
      </c>
      <c r="D23" s="88"/>
      <c r="E23" s="88"/>
    </row>
    <row r="24" spans="1:5" x14ac:dyDescent="0.2">
      <c r="A24" s="191" t="s">
        <v>269</v>
      </c>
      <c r="B24" s="88"/>
      <c r="C24" s="88" t="s">
        <v>76</v>
      </c>
      <c r="D24" s="88"/>
      <c r="E24" s="88"/>
    </row>
    <row r="25" spans="1:5" x14ac:dyDescent="0.2">
      <c r="A25" s="87" t="s">
        <v>178</v>
      </c>
      <c r="B25" s="88"/>
      <c r="C25" s="88" t="s">
        <v>76</v>
      </c>
      <c r="D25" s="88"/>
      <c r="E25" s="88"/>
    </row>
    <row r="26" spans="1:5" x14ac:dyDescent="0.2">
      <c r="A26" s="87" t="s">
        <v>93</v>
      </c>
      <c r="B26" s="88"/>
      <c r="C26" s="88" t="s">
        <v>76</v>
      </c>
      <c r="D26" s="88"/>
      <c r="E26" s="88"/>
    </row>
    <row r="27" spans="1:5" x14ac:dyDescent="0.2">
      <c r="A27" s="191" t="s">
        <v>261</v>
      </c>
      <c r="B27" s="88"/>
      <c r="C27" s="88" t="s">
        <v>76</v>
      </c>
      <c r="D27" s="88"/>
      <c r="E27" s="88"/>
    </row>
    <row r="28" spans="1:5" ht="15" x14ac:dyDescent="0.2">
      <c r="A28" s="361" t="s">
        <v>129</v>
      </c>
      <c r="B28" s="362"/>
      <c r="C28" s="362"/>
      <c r="D28" s="362"/>
      <c r="E28" s="363"/>
    </row>
    <row r="29" spans="1:5" x14ac:dyDescent="0.2">
      <c r="A29" s="87" t="s">
        <v>77</v>
      </c>
      <c r="B29" s="88"/>
      <c r="C29" s="88"/>
      <c r="D29" s="88" t="s">
        <v>76</v>
      </c>
      <c r="E29" s="88"/>
    </row>
    <row r="30" spans="1:5" x14ac:dyDescent="0.2">
      <c r="A30" s="87" t="s">
        <v>95</v>
      </c>
      <c r="B30" s="88"/>
      <c r="C30" s="88"/>
      <c r="D30" s="88" t="s">
        <v>76</v>
      </c>
      <c r="E30" s="88"/>
    </row>
    <row r="31" spans="1:5" x14ac:dyDescent="0.2">
      <c r="A31" s="87" t="s">
        <v>96</v>
      </c>
      <c r="B31" s="88"/>
      <c r="C31" s="88"/>
      <c r="D31" s="88" t="s">
        <v>76</v>
      </c>
      <c r="E31" s="88"/>
    </row>
    <row r="32" spans="1:5" x14ac:dyDescent="0.2">
      <c r="A32" s="87" t="s">
        <v>97</v>
      </c>
      <c r="B32" s="88"/>
      <c r="C32" s="88"/>
      <c r="D32" s="88" t="s">
        <v>76</v>
      </c>
      <c r="E32" s="88"/>
    </row>
    <row r="33" spans="1:5" x14ac:dyDescent="0.2">
      <c r="A33" s="191" t="s">
        <v>258</v>
      </c>
      <c r="B33" s="88"/>
      <c r="C33" s="88"/>
      <c r="D33" s="88" t="s">
        <v>76</v>
      </c>
      <c r="E33" s="88"/>
    </row>
    <row r="34" spans="1:5" ht="15" x14ac:dyDescent="0.2">
      <c r="A34" s="361" t="s">
        <v>130</v>
      </c>
      <c r="B34" s="362"/>
      <c r="C34" s="362"/>
      <c r="D34" s="362"/>
      <c r="E34" s="363"/>
    </row>
    <row r="35" spans="1:5" x14ac:dyDescent="0.2">
      <c r="A35" s="192" t="s">
        <v>259</v>
      </c>
      <c r="B35" s="90"/>
      <c r="C35" s="90"/>
      <c r="D35" s="88" t="s">
        <v>76</v>
      </c>
      <c r="E35" s="90"/>
    </row>
    <row r="36" spans="1:5" x14ac:dyDescent="0.2">
      <c r="A36" s="89" t="s">
        <v>78</v>
      </c>
      <c r="B36" s="90"/>
      <c r="C36" s="90"/>
      <c r="D36" s="88" t="s">
        <v>76</v>
      </c>
      <c r="E36" s="90"/>
    </row>
    <row r="37" spans="1:5" x14ac:dyDescent="0.2">
      <c r="A37" s="89" t="s">
        <v>189</v>
      </c>
      <c r="B37" s="90"/>
      <c r="C37" s="90"/>
      <c r="D37" s="88" t="s">
        <v>76</v>
      </c>
      <c r="E37" s="90"/>
    </row>
    <row r="38" spans="1:5" x14ac:dyDescent="0.2">
      <c r="A38" s="192" t="s">
        <v>190</v>
      </c>
      <c r="B38" s="90"/>
      <c r="C38" s="90"/>
      <c r="D38" s="88" t="s">
        <v>76</v>
      </c>
      <c r="E38" s="90"/>
    </row>
    <row r="39" spans="1:5" ht="15" x14ac:dyDescent="0.2">
      <c r="A39" s="361" t="s">
        <v>131</v>
      </c>
      <c r="B39" s="362"/>
      <c r="C39" s="362"/>
      <c r="D39" s="362"/>
      <c r="E39" s="363"/>
    </row>
    <row r="40" spans="1:5" x14ac:dyDescent="0.2">
      <c r="A40" s="87" t="s">
        <v>99</v>
      </c>
      <c r="B40" s="88"/>
      <c r="C40" s="88"/>
      <c r="D40" s="88" t="s">
        <v>76</v>
      </c>
      <c r="E40" s="88"/>
    </row>
    <row r="41" spans="1:5" x14ac:dyDescent="0.2">
      <c r="A41" s="191" t="s">
        <v>270</v>
      </c>
      <c r="B41" s="88"/>
      <c r="C41" s="88"/>
      <c r="D41" s="88" t="s">
        <v>76</v>
      </c>
      <c r="E41" s="88"/>
    </row>
    <row r="42" spans="1:5" ht="15" x14ac:dyDescent="0.2">
      <c r="A42" s="361" t="s">
        <v>132</v>
      </c>
      <c r="B42" s="362"/>
      <c r="C42" s="362"/>
      <c r="D42" s="362"/>
      <c r="E42" s="363"/>
    </row>
    <row r="43" spans="1:5" x14ac:dyDescent="0.2">
      <c r="A43" s="191" t="s">
        <v>271</v>
      </c>
      <c r="B43" s="88"/>
      <c r="C43" s="88"/>
      <c r="D43" s="88" t="s">
        <v>76</v>
      </c>
      <c r="E43" s="88"/>
    </row>
    <row r="44" spans="1:5" ht="15" x14ac:dyDescent="0.2">
      <c r="A44" s="361" t="s">
        <v>133</v>
      </c>
      <c r="B44" s="362"/>
      <c r="C44" s="362"/>
      <c r="D44" s="362"/>
      <c r="E44" s="363"/>
    </row>
    <row r="45" spans="1:5" x14ac:dyDescent="0.2">
      <c r="A45" s="87" t="s">
        <v>180</v>
      </c>
      <c r="B45" s="88"/>
      <c r="C45" s="88"/>
      <c r="D45" s="88" t="s">
        <v>76</v>
      </c>
      <c r="E45" s="88"/>
    </row>
    <row r="46" spans="1:5" x14ac:dyDescent="0.2">
      <c r="A46" s="191" t="s">
        <v>260</v>
      </c>
      <c r="B46" s="88"/>
      <c r="C46" s="88"/>
      <c r="D46" s="88" t="s">
        <v>76</v>
      </c>
      <c r="E46" s="88"/>
    </row>
    <row r="47" spans="1:5" x14ac:dyDescent="0.2">
      <c r="A47" s="87" t="s">
        <v>101</v>
      </c>
      <c r="B47" s="88"/>
      <c r="C47" s="88"/>
      <c r="D47" s="88" t="s">
        <v>76</v>
      </c>
      <c r="E47" s="88"/>
    </row>
    <row r="48" spans="1:5" x14ac:dyDescent="0.2">
      <c r="A48" s="87" t="s">
        <v>103</v>
      </c>
      <c r="B48" s="88"/>
      <c r="C48" s="88"/>
      <c r="D48" s="88" t="s">
        <v>76</v>
      </c>
      <c r="E48" s="88"/>
    </row>
    <row r="49" spans="1:5" x14ac:dyDescent="0.2">
      <c r="A49" s="87" t="s">
        <v>80</v>
      </c>
      <c r="B49" s="88"/>
      <c r="C49" s="88"/>
      <c r="D49" s="88" t="s">
        <v>76</v>
      </c>
      <c r="E49" s="88"/>
    </row>
    <row r="50" spans="1:5" x14ac:dyDescent="0.2">
      <c r="A50" s="87" t="s">
        <v>104</v>
      </c>
      <c r="B50" s="88"/>
      <c r="C50" s="88"/>
      <c r="D50" s="88" t="s">
        <v>76</v>
      </c>
      <c r="E50" s="88"/>
    </row>
    <row r="51" spans="1:5" ht="28.5" x14ac:dyDescent="0.2">
      <c r="A51" s="87" t="s">
        <v>105</v>
      </c>
      <c r="B51" s="88"/>
      <c r="C51" s="88"/>
      <c r="D51" s="88" t="s">
        <v>76</v>
      </c>
      <c r="E51" s="88"/>
    </row>
    <row r="52" spans="1:5" x14ac:dyDescent="0.2">
      <c r="A52" s="87" t="s">
        <v>106</v>
      </c>
      <c r="B52" s="88" t="s">
        <v>76</v>
      </c>
      <c r="C52" s="88"/>
      <c r="D52" s="88" t="s">
        <v>76</v>
      </c>
      <c r="E52" s="88"/>
    </row>
    <row r="53" spans="1:5" x14ac:dyDescent="0.2">
      <c r="A53" s="87" t="s">
        <v>107</v>
      </c>
      <c r="B53" s="88" t="s">
        <v>76</v>
      </c>
      <c r="C53" s="88"/>
      <c r="D53" s="88" t="s">
        <v>76</v>
      </c>
      <c r="E53" s="88"/>
    </row>
    <row r="54" spans="1:5" ht="28.5" x14ac:dyDescent="0.2">
      <c r="A54" s="87" t="s">
        <v>108</v>
      </c>
      <c r="B54" s="88"/>
      <c r="C54" s="88"/>
      <c r="D54" s="88" t="s">
        <v>76</v>
      </c>
      <c r="E54" s="88"/>
    </row>
    <row r="55" spans="1:5" ht="35.1" customHeight="1" x14ac:dyDescent="0.2">
      <c r="A55" s="364" t="s">
        <v>1331</v>
      </c>
      <c r="B55" s="365"/>
      <c r="C55" s="365"/>
      <c r="D55" s="365"/>
      <c r="E55" s="365"/>
    </row>
    <row r="56" spans="1:5" ht="30" customHeight="1" x14ac:dyDescent="0.2">
      <c r="A56" s="370" t="s">
        <v>1330</v>
      </c>
      <c r="B56" s="366" t="s">
        <v>184</v>
      </c>
      <c r="C56" s="367"/>
      <c r="D56" s="367"/>
      <c r="E56" s="368"/>
    </row>
    <row r="57" spans="1:5" ht="30" customHeight="1" x14ac:dyDescent="0.2">
      <c r="A57" s="324"/>
      <c r="B57" s="18" t="s">
        <v>72</v>
      </c>
      <c r="C57" s="18" t="s">
        <v>73</v>
      </c>
      <c r="D57" s="18" t="s">
        <v>74</v>
      </c>
      <c r="E57" s="18" t="s">
        <v>75</v>
      </c>
    </row>
    <row r="58" spans="1:5" ht="15" x14ac:dyDescent="0.2">
      <c r="A58" s="361" t="s">
        <v>136</v>
      </c>
      <c r="B58" s="362"/>
      <c r="C58" s="362"/>
      <c r="D58" s="362"/>
      <c r="E58" s="363"/>
    </row>
    <row r="59" spans="1:5" x14ac:dyDescent="0.2">
      <c r="A59" s="87" t="s">
        <v>181</v>
      </c>
      <c r="B59" s="88"/>
      <c r="C59" s="88" t="s">
        <v>76</v>
      </c>
      <c r="D59" s="88"/>
      <c r="E59" s="88"/>
    </row>
    <row r="60" spans="1:5" x14ac:dyDescent="0.2">
      <c r="A60" s="161" t="s">
        <v>214</v>
      </c>
      <c r="B60" s="88"/>
      <c r="C60" s="88" t="s">
        <v>76</v>
      </c>
      <c r="D60" s="88"/>
      <c r="E60" s="88"/>
    </row>
    <row r="61" spans="1:5" ht="28.5" x14ac:dyDescent="0.2">
      <c r="A61" s="87" t="s">
        <v>116</v>
      </c>
      <c r="B61" s="88"/>
      <c r="C61" s="88" t="s">
        <v>76</v>
      </c>
      <c r="D61" s="88"/>
      <c r="E61" s="88"/>
    </row>
    <row r="62" spans="1:5" x14ac:dyDescent="0.2">
      <c r="A62" s="87" t="s">
        <v>117</v>
      </c>
      <c r="B62" s="88"/>
      <c r="C62" s="88" t="s">
        <v>76</v>
      </c>
      <c r="D62" s="88"/>
      <c r="E62" s="88"/>
    </row>
    <row r="63" spans="1:5" x14ac:dyDescent="0.2">
      <c r="A63" s="87" t="s">
        <v>182</v>
      </c>
      <c r="B63" s="88"/>
      <c r="C63" s="88"/>
      <c r="D63" s="88"/>
      <c r="E63" s="88"/>
    </row>
    <row r="64" spans="1:5" x14ac:dyDescent="0.2">
      <c r="A64" s="87" t="s">
        <v>118</v>
      </c>
      <c r="B64" s="88"/>
      <c r="C64" s="88" t="s">
        <v>76</v>
      </c>
      <c r="D64" s="88"/>
      <c r="E64" s="88"/>
    </row>
    <row r="65" spans="1:5" x14ac:dyDescent="0.2">
      <c r="A65" s="161" t="s">
        <v>217</v>
      </c>
      <c r="B65" s="88"/>
      <c r="C65" s="88" t="s">
        <v>76</v>
      </c>
      <c r="D65" s="88"/>
      <c r="E65" s="88"/>
    </row>
    <row r="66" spans="1:5" x14ac:dyDescent="0.2">
      <c r="A66" s="87" t="s">
        <v>119</v>
      </c>
      <c r="B66" s="88"/>
      <c r="C66" s="88" t="s">
        <v>76</v>
      </c>
      <c r="D66" s="88"/>
      <c r="E66" s="88"/>
    </row>
    <row r="67" spans="1:5" x14ac:dyDescent="0.2">
      <c r="A67" s="161" t="s">
        <v>216</v>
      </c>
      <c r="B67" s="88"/>
      <c r="C67" s="88" t="s">
        <v>76</v>
      </c>
      <c r="D67" s="88"/>
      <c r="E67" s="88"/>
    </row>
    <row r="68" spans="1:5" ht="15" x14ac:dyDescent="0.2">
      <c r="A68" s="361" t="s">
        <v>137</v>
      </c>
      <c r="B68" s="362"/>
      <c r="C68" s="362"/>
      <c r="D68" s="362"/>
      <c r="E68" s="363"/>
    </row>
    <row r="69" spans="1:5" x14ac:dyDescent="0.2">
      <c r="A69" s="87" t="s">
        <v>120</v>
      </c>
      <c r="B69" s="88"/>
      <c r="C69" s="88" t="s">
        <v>76</v>
      </c>
      <c r="D69" s="88" t="s">
        <v>76</v>
      </c>
      <c r="E69" s="88"/>
    </row>
    <row r="70" spans="1:5" ht="15" x14ac:dyDescent="0.2">
      <c r="A70" s="361" t="s">
        <v>138</v>
      </c>
      <c r="B70" s="362"/>
      <c r="C70" s="362"/>
      <c r="D70" s="362"/>
      <c r="E70" s="363"/>
    </row>
    <row r="71" spans="1:5" ht="33" customHeight="1" x14ac:dyDescent="0.2">
      <c r="A71" s="161" t="s">
        <v>215</v>
      </c>
      <c r="B71" s="193" t="s">
        <v>76</v>
      </c>
      <c r="C71" s="88" t="s">
        <v>76</v>
      </c>
      <c r="D71" s="193" t="s">
        <v>76</v>
      </c>
      <c r="E71" s="193" t="s">
        <v>76</v>
      </c>
    </row>
    <row r="72" spans="1:5" ht="28.5" x14ac:dyDescent="0.2">
      <c r="A72" s="161" t="s">
        <v>218</v>
      </c>
      <c r="B72" s="193" t="s">
        <v>76</v>
      </c>
      <c r="C72" s="88" t="s">
        <v>76</v>
      </c>
      <c r="D72" s="193" t="s">
        <v>76</v>
      </c>
      <c r="E72" s="193" t="s">
        <v>76</v>
      </c>
    </row>
    <row r="73" spans="1:5" ht="15" x14ac:dyDescent="0.2">
      <c r="A73" s="361" t="s">
        <v>139</v>
      </c>
      <c r="B73" s="362"/>
      <c r="C73" s="362"/>
      <c r="D73" s="362"/>
      <c r="E73" s="363"/>
    </row>
    <row r="74" spans="1:5" x14ac:dyDescent="0.2">
      <c r="A74" s="181" t="s">
        <v>230</v>
      </c>
      <c r="B74" s="88"/>
      <c r="C74" s="88" t="s">
        <v>76</v>
      </c>
      <c r="D74" s="88"/>
      <c r="E74" s="88"/>
    </row>
    <row r="75" spans="1:5" x14ac:dyDescent="0.2">
      <c r="A75" s="181" t="s">
        <v>231</v>
      </c>
      <c r="B75" s="88"/>
      <c r="C75" s="88" t="s">
        <v>76</v>
      </c>
      <c r="D75" s="88"/>
      <c r="E75" s="88"/>
    </row>
    <row r="76" spans="1:5" x14ac:dyDescent="0.2">
      <c r="A76" s="181" t="s">
        <v>232</v>
      </c>
      <c r="B76" s="88"/>
      <c r="C76" s="88" t="s">
        <v>76</v>
      </c>
      <c r="D76" s="88"/>
      <c r="E76" s="88"/>
    </row>
    <row r="77" spans="1:5" x14ac:dyDescent="0.2">
      <c r="A77" s="181" t="s">
        <v>233</v>
      </c>
      <c r="B77" s="88"/>
      <c r="C77" s="88" t="s">
        <v>76</v>
      </c>
      <c r="D77" s="88"/>
      <c r="E77" s="88"/>
    </row>
    <row r="78" spans="1:5" x14ac:dyDescent="0.2">
      <c r="A78" s="181" t="s">
        <v>234</v>
      </c>
      <c r="B78" s="88"/>
      <c r="C78" s="88" t="s">
        <v>76</v>
      </c>
      <c r="D78" s="88"/>
      <c r="E78" s="88"/>
    </row>
    <row r="79" spans="1:5" x14ac:dyDescent="0.2">
      <c r="A79" s="181" t="s">
        <v>235</v>
      </c>
      <c r="B79" s="88"/>
      <c r="C79" s="88" t="s">
        <v>76</v>
      </c>
      <c r="D79" s="88"/>
      <c r="E79" s="88"/>
    </row>
    <row r="80" spans="1:5" x14ac:dyDescent="0.2">
      <c r="A80" s="181" t="s">
        <v>236</v>
      </c>
      <c r="B80" s="88"/>
      <c r="C80" s="88" t="s">
        <v>76</v>
      </c>
      <c r="D80" s="88"/>
      <c r="E80" s="88"/>
    </row>
    <row r="81" spans="1:5" x14ac:dyDescent="0.2">
      <c r="A81" s="181" t="s">
        <v>237</v>
      </c>
      <c r="B81" s="88"/>
      <c r="C81" s="88" t="s">
        <v>76</v>
      </c>
      <c r="D81" s="88"/>
      <c r="E81" s="88"/>
    </row>
    <row r="82" spans="1:5" x14ac:dyDescent="0.2">
      <c r="A82" s="181" t="s">
        <v>238</v>
      </c>
      <c r="B82" s="88"/>
      <c r="C82" s="88" t="s">
        <v>76</v>
      </c>
      <c r="D82" s="88"/>
      <c r="E82" s="88"/>
    </row>
    <row r="83" spans="1:5" x14ac:dyDescent="0.2">
      <c r="A83" s="161" t="s">
        <v>123</v>
      </c>
      <c r="B83" s="88"/>
      <c r="C83" s="162" t="s">
        <v>76</v>
      </c>
      <c r="D83" s="88"/>
      <c r="E83" s="88"/>
    </row>
    <row r="84" spans="1:5" x14ac:dyDescent="0.2">
      <c r="A84" s="161" t="s">
        <v>124</v>
      </c>
      <c r="B84" s="88"/>
      <c r="C84" s="162" t="s">
        <v>76</v>
      </c>
      <c r="D84" s="88"/>
      <c r="E84" s="88"/>
    </row>
    <row r="85" spans="1:5" x14ac:dyDescent="0.2">
      <c r="A85" s="91"/>
      <c r="B85" s="92"/>
      <c r="C85" s="92"/>
      <c r="D85" s="92"/>
      <c r="E85" s="92"/>
    </row>
    <row r="86" spans="1:5" ht="35.1" customHeight="1" x14ac:dyDescent="0.2">
      <c r="A86" s="364" t="s">
        <v>142</v>
      </c>
      <c r="B86" s="365"/>
      <c r="C86" s="365"/>
      <c r="D86" s="365"/>
      <c r="E86" s="365"/>
    </row>
    <row r="87" spans="1:5" ht="30" customHeight="1" x14ac:dyDescent="0.2">
      <c r="A87" s="370" t="s">
        <v>529</v>
      </c>
      <c r="B87" s="366" t="s">
        <v>184</v>
      </c>
      <c r="C87" s="367"/>
      <c r="D87" s="367"/>
      <c r="E87" s="368"/>
    </row>
    <row r="88" spans="1:5" ht="30" customHeight="1" x14ac:dyDescent="0.2">
      <c r="A88" s="324"/>
      <c r="B88" s="18" t="s">
        <v>72</v>
      </c>
      <c r="C88" s="18" t="s">
        <v>73</v>
      </c>
      <c r="D88" s="18" t="s">
        <v>74</v>
      </c>
      <c r="E88" s="18" t="s">
        <v>75</v>
      </c>
    </row>
    <row r="89" spans="1:5" ht="15" x14ac:dyDescent="0.2">
      <c r="A89" s="361" t="s">
        <v>134</v>
      </c>
      <c r="B89" s="362"/>
      <c r="C89" s="362"/>
      <c r="D89" s="362"/>
      <c r="E89" s="363"/>
    </row>
    <row r="90" spans="1:5" x14ac:dyDescent="0.2">
      <c r="A90" s="87" t="s">
        <v>109</v>
      </c>
      <c r="B90" s="88"/>
      <c r="C90" s="88"/>
      <c r="D90" s="88" t="s">
        <v>76</v>
      </c>
      <c r="E90" s="88"/>
    </row>
    <row r="91" spans="1:5" x14ac:dyDescent="0.2">
      <c r="A91" s="87" t="s">
        <v>110</v>
      </c>
      <c r="B91" s="88"/>
      <c r="C91" s="88"/>
      <c r="D91" s="88" t="s">
        <v>76</v>
      </c>
      <c r="E91" s="88"/>
    </row>
    <row r="92" spans="1:5" x14ac:dyDescent="0.2">
      <c r="A92" s="87" t="s">
        <v>111</v>
      </c>
      <c r="B92" s="88" t="s">
        <v>76</v>
      </c>
      <c r="C92" s="88"/>
      <c r="D92" s="88" t="s">
        <v>76</v>
      </c>
      <c r="E92" s="88"/>
    </row>
    <row r="93" spans="1:5" x14ac:dyDescent="0.2">
      <c r="A93" s="87"/>
      <c r="B93" s="88"/>
      <c r="C93" s="88"/>
      <c r="D93" s="88"/>
      <c r="E93" s="88"/>
    </row>
    <row r="94" spans="1:5" ht="34.5" customHeight="1" x14ac:dyDescent="0.2">
      <c r="A94" s="364" t="s">
        <v>1416</v>
      </c>
      <c r="B94" s="365"/>
      <c r="C94" s="365"/>
      <c r="D94" s="365"/>
      <c r="E94" s="365"/>
    </row>
    <row r="95" spans="1:5" ht="30" customHeight="1" x14ac:dyDescent="0.2">
      <c r="A95" s="370" t="s">
        <v>1417</v>
      </c>
      <c r="B95" s="366" t="s">
        <v>184</v>
      </c>
      <c r="C95" s="367"/>
      <c r="D95" s="367"/>
      <c r="E95" s="368"/>
    </row>
    <row r="96" spans="1:5" ht="30" customHeight="1" x14ac:dyDescent="0.2">
      <c r="A96" s="324"/>
      <c r="B96" s="18" t="s">
        <v>72</v>
      </c>
      <c r="C96" s="18" t="s">
        <v>73</v>
      </c>
      <c r="D96" s="18" t="s">
        <v>74</v>
      </c>
      <c r="E96" s="18" t="s">
        <v>75</v>
      </c>
    </row>
    <row r="97" spans="1:5" ht="15" x14ac:dyDescent="0.2">
      <c r="A97" s="361" t="s">
        <v>1418</v>
      </c>
      <c r="B97" s="362"/>
      <c r="C97" s="362"/>
      <c r="D97" s="362"/>
      <c r="E97" s="363"/>
    </row>
    <row r="98" spans="1:5" x14ac:dyDescent="0.2">
      <c r="A98" s="191" t="s">
        <v>1419</v>
      </c>
      <c r="B98" s="88"/>
      <c r="C98" s="193" t="s">
        <v>76</v>
      </c>
      <c r="D98" s="88"/>
      <c r="E98" s="193" t="s">
        <v>76</v>
      </c>
    </row>
    <row r="99" spans="1:5" x14ac:dyDescent="0.2">
      <c r="A99" s="191" t="s">
        <v>1420</v>
      </c>
      <c r="B99" s="88"/>
      <c r="C99" s="193" t="s">
        <v>76</v>
      </c>
      <c r="D99" s="88"/>
      <c r="E99" s="193" t="s">
        <v>76</v>
      </c>
    </row>
    <row r="100" spans="1:5" x14ac:dyDescent="0.2">
      <c r="A100" s="191" t="s">
        <v>1421</v>
      </c>
      <c r="B100" s="88"/>
      <c r="C100" s="193" t="s">
        <v>76</v>
      </c>
      <c r="D100" s="88"/>
      <c r="E100" s="193" t="s">
        <v>76</v>
      </c>
    </row>
    <row r="101" spans="1:5" x14ac:dyDescent="0.2">
      <c r="A101" s="191" t="s">
        <v>1422</v>
      </c>
      <c r="B101" s="88"/>
      <c r="C101" s="193" t="s">
        <v>76</v>
      </c>
      <c r="D101" s="88"/>
      <c r="E101" s="193" t="s">
        <v>76</v>
      </c>
    </row>
    <row r="102" spans="1:5" x14ac:dyDescent="0.2">
      <c r="A102" s="191" t="s">
        <v>1423</v>
      </c>
      <c r="B102" s="88"/>
      <c r="C102" s="193" t="s">
        <v>76</v>
      </c>
      <c r="D102" s="88"/>
      <c r="E102" s="193" t="s">
        <v>76</v>
      </c>
    </row>
    <row r="103" spans="1:5" x14ac:dyDescent="0.2">
      <c r="A103" s="191" t="s">
        <v>1424</v>
      </c>
      <c r="B103" s="88"/>
      <c r="C103" s="193" t="s">
        <v>76</v>
      </c>
      <c r="D103" s="88"/>
      <c r="E103" s="193" t="s">
        <v>76</v>
      </c>
    </row>
    <row r="104" spans="1:5" x14ac:dyDescent="0.2">
      <c r="A104" s="191" t="s">
        <v>1425</v>
      </c>
      <c r="B104" s="88"/>
      <c r="C104" s="193" t="s">
        <v>76</v>
      </c>
      <c r="D104" s="88"/>
      <c r="E104" s="193" t="s">
        <v>76</v>
      </c>
    </row>
    <row r="105" spans="1:5" x14ac:dyDescent="0.2">
      <c r="A105" s="191" t="s">
        <v>1426</v>
      </c>
      <c r="B105" s="88"/>
      <c r="C105" s="193" t="s">
        <v>76</v>
      </c>
      <c r="D105" s="88"/>
      <c r="E105" s="193" t="s">
        <v>76</v>
      </c>
    </row>
    <row r="106" spans="1:5" x14ac:dyDescent="0.2">
      <c r="A106" s="317" t="s">
        <v>1457</v>
      </c>
      <c r="B106" s="88"/>
      <c r="C106" s="193" t="s">
        <v>76</v>
      </c>
      <c r="D106" s="88"/>
      <c r="E106" s="193" t="s">
        <v>76</v>
      </c>
    </row>
    <row r="107" spans="1:5" ht="15" x14ac:dyDescent="0.2">
      <c r="A107" s="361" t="s">
        <v>1427</v>
      </c>
      <c r="B107" s="362"/>
      <c r="C107" s="362"/>
      <c r="D107" s="362"/>
      <c r="E107" s="363"/>
    </row>
    <row r="108" spans="1:5" x14ac:dyDescent="0.2">
      <c r="A108" s="191" t="s">
        <v>1428</v>
      </c>
      <c r="B108" s="88"/>
      <c r="C108" s="193" t="s">
        <v>76</v>
      </c>
      <c r="D108" s="88"/>
      <c r="E108" s="193" t="s">
        <v>76</v>
      </c>
    </row>
    <row r="109" spans="1:5" x14ac:dyDescent="0.2">
      <c r="A109" s="191" t="s">
        <v>1429</v>
      </c>
      <c r="B109" s="88"/>
      <c r="C109" s="193" t="s">
        <v>76</v>
      </c>
      <c r="D109" s="88"/>
      <c r="E109" s="193" t="s">
        <v>76</v>
      </c>
    </row>
    <row r="110" spans="1:5" x14ac:dyDescent="0.2">
      <c r="A110" s="191" t="s">
        <v>1430</v>
      </c>
      <c r="B110" s="88"/>
      <c r="C110" s="193" t="s">
        <v>76</v>
      </c>
      <c r="D110" s="88"/>
      <c r="E110" s="193" t="s">
        <v>76</v>
      </c>
    </row>
    <row r="111" spans="1:5" x14ac:dyDescent="0.2">
      <c r="A111" s="191" t="s">
        <v>1431</v>
      </c>
      <c r="B111" s="88"/>
      <c r="C111" s="193" t="s">
        <v>76</v>
      </c>
      <c r="D111" s="88"/>
      <c r="E111" s="193" t="s">
        <v>76</v>
      </c>
    </row>
    <row r="112" spans="1:5" x14ac:dyDescent="0.2">
      <c r="A112" s="191" t="s">
        <v>1432</v>
      </c>
      <c r="B112" s="88"/>
      <c r="C112" s="193" t="s">
        <v>76</v>
      </c>
      <c r="D112" s="88"/>
      <c r="E112" s="193" t="s">
        <v>76</v>
      </c>
    </row>
    <row r="113" spans="1:5" ht="15" x14ac:dyDescent="0.2">
      <c r="A113" s="361" t="s">
        <v>1433</v>
      </c>
      <c r="B113" s="362"/>
      <c r="C113" s="362"/>
      <c r="D113" s="362"/>
      <c r="E113" s="363"/>
    </row>
    <row r="114" spans="1:5" x14ac:dyDescent="0.2">
      <c r="A114" s="191" t="s">
        <v>1428</v>
      </c>
      <c r="B114" s="88"/>
      <c r="C114" s="193" t="s">
        <v>76</v>
      </c>
      <c r="D114" s="88"/>
      <c r="E114" s="193" t="s">
        <v>76</v>
      </c>
    </row>
    <row r="115" spans="1:5" x14ac:dyDescent="0.2">
      <c r="A115" s="191" t="s">
        <v>1434</v>
      </c>
      <c r="B115" s="88"/>
      <c r="C115" s="193" t="s">
        <v>76</v>
      </c>
      <c r="D115" s="88"/>
      <c r="E115" s="193" t="s">
        <v>76</v>
      </c>
    </row>
    <row r="116" spans="1:5" x14ac:dyDescent="0.2">
      <c r="A116" s="191" t="s">
        <v>1435</v>
      </c>
      <c r="B116" s="88"/>
      <c r="C116" s="193" t="s">
        <v>76</v>
      </c>
      <c r="D116" s="88"/>
      <c r="E116" s="193" t="s">
        <v>76</v>
      </c>
    </row>
    <row r="117" spans="1:5" ht="15" x14ac:dyDescent="0.2">
      <c r="A117" s="361" t="s">
        <v>1447</v>
      </c>
      <c r="B117" s="362"/>
      <c r="C117" s="362"/>
      <c r="D117" s="362"/>
      <c r="E117" s="363"/>
    </row>
    <row r="118" spans="1:5" x14ac:dyDescent="0.2">
      <c r="A118" s="191" t="s">
        <v>1436</v>
      </c>
      <c r="B118" s="88"/>
      <c r="C118" s="193" t="s">
        <v>76</v>
      </c>
      <c r="D118" s="88"/>
      <c r="E118" s="193" t="s">
        <v>76</v>
      </c>
    </row>
    <row r="119" spans="1:5" x14ac:dyDescent="0.2">
      <c r="A119" s="191" t="s">
        <v>1437</v>
      </c>
      <c r="B119" s="88"/>
      <c r="C119" s="193" t="s">
        <v>76</v>
      </c>
      <c r="D119" s="88"/>
      <c r="E119" s="193" t="s">
        <v>76</v>
      </c>
    </row>
    <row r="120" spans="1:5" x14ac:dyDescent="0.2">
      <c r="A120" s="191" t="s">
        <v>1438</v>
      </c>
      <c r="B120" s="88"/>
      <c r="C120" s="193" t="s">
        <v>76</v>
      </c>
      <c r="D120" s="88"/>
      <c r="E120" s="193" t="s">
        <v>76</v>
      </c>
    </row>
    <row r="121" spans="1:5" x14ac:dyDescent="0.2">
      <c r="A121" s="191" t="s">
        <v>1439</v>
      </c>
      <c r="B121" s="88"/>
      <c r="C121" s="193" t="s">
        <v>76</v>
      </c>
      <c r="D121" s="88"/>
      <c r="E121" s="193" t="s">
        <v>76</v>
      </c>
    </row>
    <row r="122" spans="1:5" x14ac:dyDescent="0.2">
      <c r="A122" s="191" t="s">
        <v>1440</v>
      </c>
      <c r="B122" s="88"/>
      <c r="C122" s="193" t="s">
        <v>76</v>
      </c>
      <c r="D122" s="88"/>
      <c r="E122" s="193" t="s">
        <v>76</v>
      </c>
    </row>
    <row r="123" spans="1:5" x14ac:dyDescent="0.2">
      <c r="A123" s="191" t="s">
        <v>1441</v>
      </c>
      <c r="B123" s="88"/>
      <c r="C123" s="193" t="s">
        <v>76</v>
      </c>
      <c r="D123" s="88"/>
      <c r="E123" s="193" t="s">
        <v>76</v>
      </c>
    </row>
    <row r="124" spans="1:5" x14ac:dyDescent="0.2">
      <c r="A124" s="315" t="s">
        <v>1442</v>
      </c>
      <c r="B124" s="88"/>
      <c r="C124" s="193" t="s">
        <v>76</v>
      </c>
      <c r="D124" s="88"/>
      <c r="E124" s="193" t="s">
        <v>76</v>
      </c>
    </row>
    <row r="125" spans="1:5" x14ac:dyDescent="0.2">
      <c r="A125" s="191" t="s">
        <v>1443</v>
      </c>
      <c r="B125" s="88"/>
      <c r="C125" s="193" t="s">
        <v>76</v>
      </c>
      <c r="D125" s="88"/>
      <c r="E125" s="193" t="s">
        <v>76</v>
      </c>
    </row>
    <row r="126" spans="1:5" x14ac:dyDescent="0.2">
      <c r="A126" s="191" t="s">
        <v>1444</v>
      </c>
      <c r="B126" s="88"/>
      <c r="C126" s="193" t="s">
        <v>76</v>
      </c>
      <c r="D126" s="88"/>
      <c r="E126" s="193" t="s">
        <v>76</v>
      </c>
    </row>
    <row r="127" spans="1:5" x14ac:dyDescent="0.2">
      <c r="A127" s="191" t="s">
        <v>1445</v>
      </c>
      <c r="B127" s="88"/>
      <c r="C127" s="193" t="s">
        <v>76</v>
      </c>
      <c r="D127" s="88"/>
      <c r="E127" s="193" t="s">
        <v>76</v>
      </c>
    </row>
    <row r="128" spans="1:5" x14ac:dyDescent="0.2">
      <c r="A128" s="191" t="s">
        <v>1446</v>
      </c>
      <c r="B128" s="88"/>
      <c r="C128" s="193" t="s">
        <v>76</v>
      </c>
      <c r="D128" s="88"/>
      <c r="E128" s="193" t="s">
        <v>76</v>
      </c>
    </row>
    <row r="129" spans="1:5" ht="15" x14ac:dyDescent="0.2">
      <c r="A129" s="361" t="s">
        <v>1448</v>
      </c>
      <c r="B129" s="362"/>
      <c r="C129" s="362"/>
      <c r="D129" s="362"/>
      <c r="E129" s="363"/>
    </row>
    <row r="130" spans="1:5" x14ac:dyDescent="0.2">
      <c r="A130" s="191" t="s">
        <v>1449</v>
      </c>
      <c r="B130" s="88"/>
      <c r="C130" s="193" t="s">
        <v>76</v>
      </c>
      <c r="D130" s="88"/>
      <c r="E130" s="193" t="s">
        <v>76</v>
      </c>
    </row>
    <row r="131" spans="1:5" x14ac:dyDescent="0.2">
      <c r="A131" s="191" t="s">
        <v>1450</v>
      </c>
      <c r="B131" s="88"/>
      <c r="C131" s="193" t="s">
        <v>76</v>
      </c>
      <c r="D131" s="88"/>
      <c r="E131" s="193" t="s">
        <v>76</v>
      </c>
    </row>
    <row r="132" spans="1:5" x14ac:dyDescent="0.2">
      <c r="A132" s="191" t="s">
        <v>1451</v>
      </c>
      <c r="B132" s="88"/>
      <c r="C132" s="193" t="s">
        <v>76</v>
      </c>
      <c r="D132" s="88"/>
      <c r="E132" s="193" t="s">
        <v>76</v>
      </c>
    </row>
    <row r="133" spans="1:5" x14ac:dyDescent="0.2">
      <c r="A133" s="191" t="s">
        <v>1452</v>
      </c>
      <c r="B133" s="88"/>
      <c r="C133" s="193" t="s">
        <v>76</v>
      </c>
      <c r="D133" s="88"/>
      <c r="E133" s="193" t="s">
        <v>76</v>
      </c>
    </row>
    <row r="134" spans="1:5" x14ac:dyDescent="0.2">
      <c r="A134" s="191" t="s">
        <v>1453</v>
      </c>
      <c r="B134" s="88"/>
      <c r="C134" s="193" t="s">
        <v>76</v>
      </c>
      <c r="D134" s="88"/>
      <c r="E134" s="193" t="s">
        <v>76</v>
      </c>
    </row>
    <row r="135" spans="1:5" x14ac:dyDescent="0.2">
      <c r="A135" s="191" t="s">
        <v>1454</v>
      </c>
      <c r="B135" s="88"/>
      <c r="C135" s="193" t="s">
        <v>76</v>
      </c>
      <c r="D135" s="88"/>
      <c r="E135" s="193" t="s">
        <v>76</v>
      </c>
    </row>
    <row r="136" spans="1:5" x14ac:dyDescent="0.2">
      <c r="A136" s="191" t="s">
        <v>1455</v>
      </c>
      <c r="B136" s="88"/>
      <c r="C136" s="193" t="s">
        <v>76</v>
      </c>
      <c r="D136" s="88"/>
      <c r="E136" s="193" t="s">
        <v>76</v>
      </c>
    </row>
    <row r="137" spans="1:5" x14ac:dyDescent="0.2">
      <c r="A137" s="191" t="s">
        <v>1456</v>
      </c>
      <c r="B137" s="88"/>
      <c r="C137" s="193" t="s">
        <v>76</v>
      </c>
      <c r="D137" s="88"/>
      <c r="E137" s="193" t="s">
        <v>76</v>
      </c>
    </row>
    <row r="138" spans="1:5" x14ac:dyDescent="0.2">
      <c r="A138" s="87"/>
      <c r="B138" s="88"/>
      <c r="C138" s="88"/>
      <c r="D138" s="88"/>
      <c r="E138" s="88"/>
    </row>
    <row r="139" spans="1:5" ht="30" customHeight="1" x14ac:dyDescent="0.2">
      <c r="A139" s="79"/>
      <c r="B139" s="83"/>
      <c r="C139" s="83"/>
      <c r="D139" s="83"/>
      <c r="E139" s="83"/>
    </row>
    <row r="140" spans="1:5" ht="30" customHeight="1" x14ac:dyDescent="0.2">
      <c r="A140" s="79"/>
      <c r="B140" s="83"/>
      <c r="C140" s="83"/>
      <c r="D140" s="83"/>
      <c r="E140" s="83"/>
    </row>
    <row r="141" spans="1:5" x14ac:dyDescent="0.2">
      <c r="A141" s="79"/>
      <c r="B141" s="83"/>
      <c r="C141" s="83"/>
      <c r="D141" s="83"/>
      <c r="E141" s="83"/>
    </row>
    <row r="142" spans="1:5" x14ac:dyDescent="0.2">
      <c r="A142" s="79"/>
      <c r="B142" s="83"/>
      <c r="C142" s="83"/>
      <c r="D142" s="83"/>
      <c r="E142" s="83"/>
    </row>
    <row r="143" spans="1:5" ht="14.25" customHeight="1" x14ac:dyDescent="0.2">
      <c r="A143" s="79"/>
      <c r="B143" s="83"/>
      <c r="C143" s="83"/>
      <c r="D143" s="83"/>
      <c r="E143" s="83"/>
    </row>
    <row r="144" spans="1:5" ht="14.25" customHeight="1" x14ac:dyDescent="0.2">
      <c r="A144" s="79"/>
      <c r="B144" s="83"/>
      <c r="C144" s="83"/>
      <c r="D144" s="83"/>
      <c r="E144" s="83"/>
    </row>
    <row r="145" spans="1:5" ht="14.25" customHeight="1" x14ac:dyDescent="0.2">
      <c r="A145" s="79"/>
      <c r="B145" s="83"/>
      <c r="C145" s="83"/>
      <c r="D145" s="83"/>
      <c r="E145" s="83"/>
    </row>
    <row r="146" spans="1:5" x14ac:dyDescent="0.2">
      <c r="A146" s="79"/>
      <c r="B146" s="83"/>
      <c r="C146" s="83"/>
      <c r="D146" s="83"/>
      <c r="E146" s="83"/>
    </row>
    <row r="147" spans="1:5" x14ac:dyDescent="0.2">
      <c r="A147" s="79"/>
      <c r="B147" s="83"/>
      <c r="C147" s="83"/>
      <c r="D147" s="83"/>
      <c r="E147" s="83"/>
    </row>
    <row r="148" spans="1:5" x14ac:dyDescent="0.2">
      <c r="A148" s="79"/>
      <c r="B148" s="83"/>
      <c r="C148" s="83"/>
      <c r="D148" s="83"/>
      <c r="E148" s="83"/>
    </row>
    <row r="149" spans="1:5" x14ac:dyDescent="0.2">
      <c r="A149" s="79"/>
      <c r="B149" s="83"/>
      <c r="C149" s="83"/>
      <c r="D149" s="83"/>
      <c r="E149" s="83"/>
    </row>
    <row r="150" spans="1:5" x14ac:dyDescent="0.2">
      <c r="A150" s="79"/>
      <c r="B150" s="83"/>
      <c r="C150" s="83"/>
      <c r="D150" s="83"/>
      <c r="E150" s="83"/>
    </row>
    <row r="151" spans="1:5" x14ac:dyDescent="0.2">
      <c r="A151" s="79"/>
      <c r="B151" s="83"/>
      <c r="C151" s="83"/>
      <c r="D151" s="83"/>
      <c r="E151" s="83"/>
    </row>
    <row r="152" spans="1:5" ht="14.25" customHeight="1" x14ac:dyDescent="0.2">
      <c r="A152" s="79"/>
      <c r="B152" s="83"/>
      <c r="C152" s="83"/>
      <c r="D152" s="83"/>
      <c r="E152" s="83"/>
    </row>
    <row r="153" spans="1:5" ht="14.25" customHeight="1" x14ac:dyDescent="0.2">
      <c r="A153" s="79"/>
      <c r="B153" s="83"/>
      <c r="C153" s="83"/>
      <c r="D153" s="83"/>
      <c r="E153" s="83"/>
    </row>
    <row r="154" spans="1:5" ht="14.25" customHeight="1" x14ac:dyDescent="0.2">
      <c r="A154" s="79"/>
      <c r="B154" s="83"/>
      <c r="C154" s="83"/>
      <c r="D154" s="83"/>
      <c r="E154" s="83"/>
    </row>
    <row r="155" spans="1:5" ht="14.25" customHeight="1" x14ac:dyDescent="0.2">
      <c r="A155" s="79"/>
      <c r="B155" s="83"/>
      <c r="C155" s="83"/>
      <c r="D155" s="83"/>
      <c r="E155" s="83"/>
    </row>
    <row r="156" spans="1:5" ht="14.25" customHeight="1" x14ac:dyDescent="0.2">
      <c r="A156" s="79"/>
      <c r="B156" s="83"/>
      <c r="C156" s="83"/>
      <c r="D156" s="83"/>
      <c r="E156" s="83"/>
    </row>
    <row r="157" spans="1:5" ht="14.25" customHeight="1" x14ac:dyDescent="0.2">
      <c r="A157" s="79"/>
      <c r="B157" s="83"/>
      <c r="C157" s="83"/>
      <c r="D157" s="83"/>
      <c r="E157" s="83"/>
    </row>
    <row r="158" spans="1:5" ht="14.25" customHeight="1" x14ac:dyDescent="0.2">
      <c r="A158" s="79"/>
      <c r="B158" s="83"/>
      <c r="C158" s="83"/>
      <c r="D158" s="83"/>
      <c r="E158" s="83"/>
    </row>
    <row r="159" spans="1:5" x14ac:dyDescent="0.2">
      <c r="A159" s="93"/>
      <c r="B159" s="92"/>
      <c r="C159" s="92"/>
      <c r="D159" s="92"/>
      <c r="E159" s="92"/>
    </row>
    <row r="160" spans="1:5" x14ac:dyDescent="0.2">
      <c r="A160" s="93"/>
      <c r="B160" s="92"/>
      <c r="C160" s="92"/>
      <c r="D160" s="92"/>
      <c r="E160" s="92"/>
    </row>
    <row r="161" spans="1:5" x14ac:dyDescent="0.2">
      <c r="A161" s="93"/>
      <c r="B161" s="92"/>
      <c r="C161" s="92"/>
      <c r="D161" s="92"/>
      <c r="E161" s="92"/>
    </row>
    <row r="162" spans="1:5" x14ac:dyDescent="0.2">
      <c r="A162" s="93"/>
      <c r="B162" s="92"/>
      <c r="C162" s="92"/>
      <c r="D162" s="92"/>
      <c r="E162" s="92"/>
    </row>
  </sheetData>
  <mergeCells count="31">
    <mergeCell ref="A113:E113"/>
    <mergeCell ref="A117:E117"/>
    <mergeCell ref="A129:E129"/>
    <mergeCell ref="A94:E94"/>
    <mergeCell ref="A95:A96"/>
    <mergeCell ref="B95:E95"/>
    <mergeCell ref="A97:E97"/>
    <mergeCell ref="A107:E107"/>
    <mergeCell ref="B56:E56"/>
    <mergeCell ref="A56:A57"/>
    <mergeCell ref="A87:A88"/>
    <mergeCell ref="A55:E55"/>
    <mergeCell ref="A44:E44"/>
    <mergeCell ref="A28:E28"/>
    <mergeCell ref="A34:E34"/>
    <mergeCell ref="A39:E39"/>
    <mergeCell ref="A42:E42"/>
    <mergeCell ref="A2:A3"/>
    <mergeCell ref="B2:E2"/>
    <mergeCell ref="A1:E1"/>
    <mergeCell ref="A4:E4"/>
    <mergeCell ref="A11:E11"/>
    <mergeCell ref="A15:E15"/>
    <mergeCell ref="A22:E22"/>
    <mergeCell ref="A89:E89"/>
    <mergeCell ref="A58:E58"/>
    <mergeCell ref="A68:E68"/>
    <mergeCell ref="A70:E70"/>
    <mergeCell ref="A73:E73"/>
    <mergeCell ref="A86:E86"/>
    <mergeCell ref="B87:E87"/>
  </mergeCells>
  <pageMargins left="0.7" right="1.1412500000000001" top="0.78740157499999996" bottom="0.78740157499999996" header="0.3" footer="0.3"/>
  <pageSetup paperSize="9" scale="63" fitToHeight="0" orientation="portrait" horizontalDpi="4294967293" verticalDpi="4294967293" r:id="rId1"/>
  <headerFooter>
    <oddHeader>&amp;L&amp;"Arial,Tučné"Revize, kontroly, servis a opravy zařízení klimatizace a , vzduchotechniky a požárně bezpečnostních zařízení&amp;"Arial,Obyčejné"
PřF UP – areál Envelopa, Olomouc</oddHeader>
    <oddFooter>&amp;R&amp;"Arial,Obyčejné"&amp;A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38"/>
  <sheetViews>
    <sheetView view="pageBreakPreview" zoomScale="85" zoomScaleNormal="55" zoomScaleSheetLayoutView="85" zoomScalePageLayoutView="60" workbookViewId="0">
      <selection activeCell="J24" sqref="J24"/>
    </sheetView>
  </sheetViews>
  <sheetFormatPr defaultColWidth="3.42578125" defaultRowHeight="14.25" outlineLevelRow="1" x14ac:dyDescent="0.25"/>
  <cols>
    <col min="1" max="1" width="49.28515625" style="77" customWidth="1"/>
    <col min="2" max="2" width="11.140625" style="77" customWidth="1"/>
    <col min="3" max="3" width="18.140625" style="77" customWidth="1"/>
    <col min="4" max="4" width="24.42578125" style="77" customWidth="1"/>
    <col min="5" max="5" width="22.7109375" style="77" customWidth="1"/>
    <col min="6" max="6" width="19.85546875" style="77" customWidth="1"/>
    <col min="7" max="7" width="14.7109375" style="77" customWidth="1"/>
    <col min="8" max="8" width="10" style="77" customWidth="1"/>
    <col min="9" max="26" width="8.7109375" style="77" customWidth="1"/>
    <col min="27" max="16384" width="3.42578125" style="77"/>
  </cols>
  <sheetData>
    <row r="1" spans="1:8" ht="40.5" customHeight="1" x14ac:dyDescent="0.25">
      <c r="A1" s="377" t="s">
        <v>376</v>
      </c>
      <c r="B1" s="378"/>
      <c r="C1" s="378"/>
      <c r="D1" s="378"/>
      <c r="E1" s="378"/>
      <c r="F1" s="378"/>
      <c r="G1" s="378"/>
      <c r="H1" s="378"/>
    </row>
    <row r="2" spans="1:8" outlineLevel="1" x14ac:dyDescent="0.25">
      <c r="A2" s="9" t="s">
        <v>378</v>
      </c>
      <c r="B2" s="10" t="s">
        <v>10</v>
      </c>
      <c r="C2" s="40" t="s">
        <v>384</v>
      </c>
      <c r="D2" s="40" t="s">
        <v>385</v>
      </c>
      <c r="E2" s="194" t="s">
        <v>272</v>
      </c>
      <c r="F2" s="10">
        <v>4000</v>
      </c>
      <c r="G2" s="10">
        <v>4000</v>
      </c>
      <c r="H2" s="10">
        <v>1</v>
      </c>
    </row>
    <row r="3" spans="1:8" outlineLevel="1" x14ac:dyDescent="0.25">
      <c r="A3" s="9" t="s">
        <v>377</v>
      </c>
      <c r="B3" s="10" t="s">
        <v>382</v>
      </c>
      <c r="C3" s="194" t="s">
        <v>384</v>
      </c>
      <c r="D3" s="40" t="s">
        <v>386</v>
      </c>
      <c r="E3" s="194" t="s">
        <v>272</v>
      </c>
      <c r="F3" s="10">
        <v>1200</v>
      </c>
      <c r="G3" s="10">
        <v>1300</v>
      </c>
      <c r="H3" s="10">
        <v>1</v>
      </c>
    </row>
    <row r="4" spans="1:8" outlineLevel="1" x14ac:dyDescent="0.25">
      <c r="A4" s="9" t="s">
        <v>379</v>
      </c>
      <c r="B4" s="10" t="s">
        <v>383</v>
      </c>
      <c r="C4" s="194" t="s">
        <v>384</v>
      </c>
      <c r="D4" s="40" t="s">
        <v>387</v>
      </c>
      <c r="E4" s="194" t="s">
        <v>272</v>
      </c>
      <c r="F4" s="10">
        <v>5600</v>
      </c>
      <c r="G4" s="10">
        <v>6000</v>
      </c>
      <c r="H4" s="10">
        <v>1</v>
      </c>
    </row>
    <row r="5" spans="1:8" ht="14.25" customHeight="1" outlineLevel="1" x14ac:dyDescent="0.25">
      <c r="A5" s="9" t="s">
        <v>380</v>
      </c>
      <c r="B5" s="10" t="s">
        <v>11</v>
      </c>
      <c r="C5" s="194" t="s">
        <v>384</v>
      </c>
      <c r="D5" s="40" t="s">
        <v>388</v>
      </c>
      <c r="E5" s="194" t="s">
        <v>272</v>
      </c>
      <c r="F5" s="10">
        <v>4200</v>
      </c>
      <c r="G5" s="10">
        <v>4200</v>
      </c>
      <c r="H5" s="10">
        <v>1</v>
      </c>
    </row>
    <row r="6" spans="1:8" outlineLevel="1" x14ac:dyDescent="0.25">
      <c r="A6" s="9" t="s">
        <v>381</v>
      </c>
      <c r="B6" s="10" t="s">
        <v>12</v>
      </c>
      <c r="C6" s="194" t="s">
        <v>384</v>
      </c>
      <c r="D6" s="40" t="s">
        <v>389</v>
      </c>
      <c r="E6" s="194" t="s">
        <v>272</v>
      </c>
      <c r="F6" s="10">
        <v>10000</v>
      </c>
      <c r="G6" s="10">
        <v>8000</v>
      </c>
      <c r="H6" s="10">
        <v>1</v>
      </c>
    </row>
    <row r="7" spans="1:8" s="78" customFormat="1" ht="14.25" customHeight="1" x14ac:dyDescent="0.25">
      <c r="A7" s="218"/>
      <c r="B7" s="219"/>
      <c r="C7" s="219"/>
      <c r="D7" s="219"/>
      <c r="E7" s="219"/>
      <c r="F7" s="219"/>
      <c r="G7" s="219"/>
      <c r="H7" s="219"/>
    </row>
    <row r="8" spans="1:8" ht="40.5" customHeight="1" x14ac:dyDescent="0.25">
      <c r="A8" s="377" t="s">
        <v>393</v>
      </c>
      <c r="B8" s="378"/>
      <c r="C8" s="378"/>
      <c r="D8" s="378"/>
      <c r="E8" s="378"/>
      <c r="F8" s="378"/>
      <c r="G8" s="378"/>
      <c r="H8" s="378"/>
    </row>
    <row r="9" spans="1:8" ht="15" customHeight="1" outlineLevel="1" x14ac:dyDescent="0.25">
      <c r="A9" s="12"/>
      <c r="B9" s="374" t="s">
        <v>1</v>
      </c>
      <c r="C9" s="375"/>
      <c r="D9" s="375"/>
      <c r="E9" s="375"/>
      <c r="F9" s="375"/>
      <c r="G9" s="375"/>
      <c r="H9" s="376"/>
    </row>
    <row r="10" spans="1:8" ht="47.25" outlineLevel="1" x14ac:dyDescent="0.25">
      <c r="A10" s="11" t="s">
        <v>3</v>
      </c>
      <c r="B10" s="12" t="s">
        <v>4</v>
      </c>
      <c r="C10" s="13" t="s">
        <v>5</v>
      </c>
      <c r="D10" s="13" t="s">
        <v>6</v>
      </c>
      <c r="E10" s="12" t="s">
        <v>7</v>
      </c>
      <c r="F10" s="12" t="s">
        <v>59</v>
      </c>
      <c r="G10" s="12" t="s">
        <v>60</v>
      </c>
      <c r="H10" s="12" t="s">
        <v>0</v>
      </c>
    </row>
    <row r="11" spans="1:8" s="215" customFormat="1" outlineLevel="1" x14ac:dyDescent="0.25">
      <c r="A11" s="217" t="s">
        <v>403</v>
      </c>
      <c r="B11" s="194">
        <v>1.01</v>
      </c>
      <c r="C11" s="216" t="s">
        <v>392</v>
      </c>
      <c r="D11" s="194" t="s">
        <v>390</v>
      </c>
      <c r="E11" s="10" t="s">
        <v>14</v>
      </c>
      <c r="F11" s="194">
        <v>11620</v>
      </c>
      <c r="G11" s="194">
        <v>8460</v>
      </c>
      <c r="H11" s="194">
        <v>1</v>
      </c>
    </row>
    <row r="12" spans="1:8" s="215" customFormat="1" outlineLevel="1" x14ac:dyDescent="0.25">
      <c r="A12" s="217" t="s">
        <v>402</v>
      </c>
      <c r="B12" s="194">
        <v>2.0099999999999998</v>
      </c>
      <c r="C12" s="216" t="s">
        <v>392</v>
      </c>
      <c r="D12" s="194" t="s">
        <v>391</v>
      </c>
      <c r="E12" s="10" t="s">
        <v>14</v>
      </c>
      <c r="F12" s="194">
        <v>5000</v>
      </c>
      <c r="G12" s="194">
        <v>5000</v>
      </c>
      <c r="H12" s="194">
        <v>1</v>
      </c>
    </row>
    <row r="14" spans="1:8" ht="40.5" customHeight="1" x14ac:dyDescent="0.25">
      <c r="A14" s="377" t="s">
        <v>394</v>
      </c>
      <c r="B14" s="378"/>
      <c r="C14" s="378"/>
      <c r="D14" s="378"/>
      <c r="E14" s="378"/>
      <c r="F14" s="378"/>
      <c r="G14" s="378"/>
      <c r="H14" s="378"/>
    </row>
    <row r="15" spans="1:8" ht="15" customHeight="1" outlineLevel="1" x14ac:dyDescent="0.25">
      <c r="A15" s="12"/>
      <c r="B15" s="371" t="s">
        <v>1</v>
      </c>
      <c r="C15" s="372"/>
      <c r="D15" s="372"/>
      <c r="E15" s="372"/>
      <c r="F15" s="372"/>
      <c r="G15" s="372"/>
      <c r="H15" s="373"/>
    </row>
    <row r="16" spans="1:8" ht="47.25" outlineLevel="1" x14ac:dyDescent="0.25">
      <c r="A16" s="11" t="s">
        <v>3</v>
      </c>
      <c r="B16" s="12" t="s">
        <v>4</v>
      </c>
      <c r="C16" s="13" t="s">
        <v>5</v>
      </c>
      <c r="D16" s="13" t="s">
        <v>6</v>
      </c>
      <c r="E16" s="12" t="s">
        <v>7</v>
      </c>
      <c r="F16" s="12" t="s">
        <v>59</v>
      </c>
      <c r="G16" s="12" t="s">
        <v>60</v>
      </c>
      <c r="H16" s="12" t="s">
        <v>0</v>
      </c>
    </row>
    <row r="17" spans="1:8" s="73" customFormat="1" outlineLevel="1" x14ac:dyDescent="0.25">
      <c r="A17" s="209" t="s">
        <v>395</v>
      </c>
      <c r="B17" s="74">
        <v>42005</v>
      </c>
      <c r="C17" s="194" t="s">
        <v>384</v>
      </c>
      <c r="D17" s="194" t="s">
        <v>396</v>
      </c>
      <c r="E17" s="10" t="s">
        <v>14</v>
      </c>
      <c r="F17" s="194">
        <v>18000</v>
      </c>
      <c r="G17" s="194">
        <v>9810</v>
      </c>
      <c r="H17" s="194">
        <v>1</v>
      </c>
    </row>
    <row r="18" spans="1:8" s="73" customFormat="1" outlineLevel="1" x14ac:dyDescent="0.25">
      <c r="A18" s="209" t="s">
        <v>397</v>
      </c>
      <c r="B18" s="74">
        <v>42007</v>
      </c>
      <c r="C18" s="194" t="s">
        <v>384</v>
      </c>
      <c r="D18" s="194" t="s">
        <v>398</v>
      </c>
      <c r="E18" s="10" t="s">
        <v>14</v>
      </c>
      <c r="F18" s="194">
        <v>9600</v>
      </c>
      <c r="G18" s="194">
        <v>9600</v>
      </c>
      <c r="H18" s="194">
        <v>1</v>
      </c>
    </row>
    <row r="19" spans="1:8" s="73" customFormat="1" outlineLevel="1" x14ac:dyDescent="0.25">
      <c r="A19" s="209" t="s">
        <v>406</v>
      </c>
      <c r="B19" s="74">
        <v>42064</v>
      </c>
      <c r="C19" s="194" t="s">
        <v>408</v>
      </c>
      <c r="D19" s="194" t="s">
        <v>410</v>
      </c>
      <c r="E19" s="10" t="s">
        <v>14</v>
      </c>
      <c r="F19" s="194">
        <v>1600</v>
      </c>
      <c r="G19" s="194"/>
      <c r="H19" s="194">
        <v>1</v>
      </c>
    </row>
    <row r="20" spans="1:8" s="73" customFormat="1" outlineLevel="1" x14ac:dyDescent="0.25">
      <c r="A20" s="209" t="s">
        <v>407</v>
      </c>
      <c r="B20" s="74">
        <v>42065</v>
      </c>
      <c r="C20" s="194" t="s">
        <v>409</v>
      </c>
      <c r="D20" s="194" t="s">
        <v>410</v>
      </c>
      <c r="E20" s="10" t="s">
        <v>14</v>
      </c>
      <c r="F20" s="194">
        <v>1710</v>
      </c>
      <c r="G20" s="194"/>
      <c r="H20" s="194">
        <v>1</v>
      </c>
    </row>
    <row r="22" spans="1:8" ht="40.5" customHeight="1" x14ac:dyDescent="0.25">
      <c r="A22" s="377" t="s">
        <v>399</v>
      </c>
      <c r="B22" s="378"/>
      <c r="C22" s="378"/>
      <c r="D22" s="378"/>
      <c r="E22" s="378"/>
      <c r="F22" s="378"/>
      <c r="G22" s="378"/>
      <c r="H22" s="378"/>
    </row>
    <row r="23" spans="1:8" ht="15" customHeight="1" outlineLevel="1" x14ac:dyDescent="0.25">
      <c r="A23" s="12"/>
      <c r="B23" s="371" t="s">
        <v>1</v>
      </c>
      <c r="C23" s="372"/>
      <c r="D23" s="372"/>
      <c r="E23" s="372"/>
      <c r="F23" s="372"/>
      <c r="G23" s="372"/>
      <c r="H23" s="373"/>
    </row>
    <row r="24" spans="1:8" ht="47.25" outlineLevel="1" x14ac:dyDescent="0.25">
      <c r="A24" s="11" t="s">
        <v>3</v>
      </c>
      <c r="B24" s="12" t="s">
        <v>4</v>
      </c>
      <c r="C24" s="13" t="s">
        <v>5</v>
      </c>
      <c r="D24" s="13" t="s">
        <v>6</v>
      </c>
      <c r="E24" s="12" t="s">
        <v>7</v>
      </c>
      <c r="F24" s="12" t="s">
        <v>59</v>
      </c>
      <c r="G24" s="12" t="s">
        <v>60</v>
      </c>
      <c r="H24" s="12" t="s">
        <v>0</v>
      </c>
    </row>
    <row r="25" spans="1:8" s="73" customFormat="1" outlineLevel="1" x14ac:dyDescent="0.25">
      <c r="A25" s="209" t="s">
        <v>403</v>
      </c>
      <c r="B25" s="220">
        <v>42736</v>
      </c>
      <c r="C25" s="216" t="s">
        <v>392</v>
      </c>
      <c r="D25" s="216" t="s">
        <v>400</v>
      </c>
      <c r="E25" s="10" t="s">
        <v>14</v>
      </c>
      <c r="F25" s="194">
        <v>16000</v>
      </c>
      <c r="G25" s="194">
        <v>8800</v>
      </c>
      <c r="H25" s="194">
        <v>1</v>
      </c>
    </row>
    <row r="26" spans="1:8" s="73" customFormat="1" outlineLevel="1" x14ac:dyDescent="0.25">
      <c r="A26" s="209" t="s">
        <v>404</v>
      </c>
      <c r="B26" s="220">
        <v>42737</v>
      </c>
      <c r="C26" s="216" t="s">
        <v>392</v>
      </c>
      <c r="D26" s="216" t="s">
        <v>401</v>
      </c>
      <c r="E26" s="10" t="s">
        <v>14</v>
      </c>
      <c r="F26" s="194">
        <v>3200</v>
      </c>
      <c r="G26" s="194">
        <v>3200</v>
      </c>
      <c r="H26" s="194">
        <v>1</v>
      </c>
    </row>
    <row r="27" spans="1:8" s="73" customFormat="1" outlineLevel="1" x14ac:dyDescent="0.25">
      <c r="A27" s="209" t="s">
        <v>405</v>
      </c>
      <c r="B27" s="220">
        <v>42738</v>
      </c>
      <c r="C27" s="216" t="s">
        <v>392</v>
      </c>
      <c r="D27" s="216" t="s">
        <v>391</v>
      </c>
      <c r="E27" s="10" t="s">
        <v>14</v>
      </c>
      <c r="F27" s="194">
        <v>6000</v>
      </c>
      <c r="G27" s="194">
        <v>6000</v>
      </c>
      <c r="H27" s="194">
        <v>1</v>
      </c>
    </row>
    <row r="29" spans="1:8" ht="40.5" customHeight="1" x14ac:dyDescent="0.25">
      <c r="A29" s="377" t="s">
        <v>411</v>
      </c>
      <c r="B29" s="378"/>
      <c r="C29" s="378"/>
      <c r="D29" s="378"/>
      <c r="E29" s="378"/>
      <c r="F29" s="378"/>
      <c r="G29" s="378"/>
      <c r="H29" s="378"/>
    </row>
    <row r="30" spans="1:8" ht="15" customHeight="1" outlineLevel="1" x14ac:dyDescent="0.25">
      <c r="A30" s="12"/>
      <c r="B30" s="371" t="s">
        <v>1</v>
      </c>
      <c r="C30" s="372"/>
      <c r="D30" s="372"/>
      <c r="E30" s="372"/>
      <c r="F30" s="372"/>
      <c r="G30" s="372"/>
      <c r="H30" s="373"/>
    </row>
    <row r="31" spans="1:8" ht="47.25" outlineLevel="1" x14ac:dyDescent="0.25">
      <c r="A31" s="11" t="s">
        <v>3</v>
      </c>
      <c r="B31" s="12" t="s">
        <v>4</v>
      </c>
      <c r="C31" s="13" t="s">
        <v>5</v>
      </c>
      <c r="D31" s="13" t="s">
        <v>6</v>
      </c>
      <c r="E31" s="12" t="s">
        <v>7</v>
      </c>
      <c r="F31" s="12" t="s">
        <v>59</v>
      </c>
      <c r="G31" s="12" t="s">
        <v>60</v>
      </c>
      <c r="H31" s="12" t="s">
        <v>0</v>
      </c>
    </row>
    <row r="32" spans="1:8" s="73" customFormat="1" outlineLevel="1" x14ac:dyDescent="0.25">
      <c r="A32" s="217" t="s">
        <v>415</v>
      </c>
      <c r="B32" s="220">
        <v>42736</v>
      </c>
      <c r="C32" s="216" t="s">
        <v>273</v>
      </c>
      <c r="D32" s="194" t="s">
        <v>413</v>
      </c>
      <c r="E32" s="10" t="s">
        <v>414</v>
      </c>
      <c r="F32" s="194">
        <v>14000</v>
      </c>
      <c r="G32" s="194">
        <v>14000</v>
      </c>
      <c r="H32" s="194">
        <v>1</v>
      </c>
    </row>
    <row r="33" spans="1:8" s="73" customFormat="1" outlineLevel="1" x14ac:dyDescent="0.25">
      <c r="A33" s="217" t="s">
        <v>416</v>
      </c>
      <c r="B33" s="220">
        <v>42767</v>
      </c>
      <c r="C33" s="216" t="s">
        <v>273</v>
      </c>
      <c r="D33" s="194" t="s">
        <v>413</v>
      </c>
      <c r="E33" s="10" t="s">
        <v>414</v>
      </c>
      <c r="F33" s="194">
        <v>3000</v>
      </c>
      <c r="G33" s="194">
        <v>3000</v>
      </c>
      <c r="H33" s="194">
        <v>1</v>
      </c>
    </row>
    <row r="35" spans="1:8" ht="40.5" customHeight="1" x14ac:dyDescent="0.25">
      <c r="A35" s="377" t="s">
        <v>412</v>
      </c>
      <c r="B35" s="378"/>
      <c r="C35" s="378"/>
      <c r="D35" s="378"/>
      <c r="E35" s="378"/>
      <c r="F35" s="378"/>
      <c r="G35" s="378"/>
      <c r="H35" s="378"/>
    </row>
    <row r="36" spans="1:8" ht="15" customHeight="1" outlineLevel="1" x14ac:dyDescent="0.25">
      <c r="A36" s="12"/>
      <c r="B36" s="371" t="s">
        <v>1</v>
      </c>
      <c r="C36" s="372"/>
      <c r="D36" s="372"/>
      <c r="E36" s="372"/>
      <c r="F36" s="372"/>
      <c r="G36" s="372"/>
      <c r="H36" s="373"/>
    </row>
    <row r="37" spans="1:8" ht="47.25" outlineLevel="1" x14ac:dyDescent="0.25">
      <c r="A37" s="11" t="s">
        <v>3</v>
      </c>
      <c r="B37" s="12" t="s">
        <v>4</v>
      </c>
      <c r="C37" s="13" t="s">
        <v>5</v>
      </c>
      <c r="D37" s="13" t="s">
        <v>6</v>
      </c>
      <c r="E37" s="12" t="s">
        <v>7</v>
      </c>
      <c r="F37" s="12" t="s">
        <v>59</v>
      </c>
      <c r="G37" s="12" t="s">
        <v>60</v>
      </c>
      <c r="H37" s="12" t="s">
        <v>0</v>
      </c>
    </row>
    <row r="38" spans="1:8" s="73" customFormat="1" outlineLevel="1" x14ac:dyDescent="0.25">
      <c r="A38" s="209" t="s">
        <v>417</v>
      </c>
      <c r="B38" s="220" t="s">
        <v>418</v>
      </c>
      <c r="C38" s="216" t="s">
        <v>419</v>
      </c>
      <c r="D38" s="194" t="s">
        <v>420</v>
      </c>
      <c r="E38" s="194" t="s">
        <v>272</v>
      </c>
      <c r="F38" s="194">
        <v>8000</v>
      </c>
      <c r="G38" s="194">
        <v>7600</v>
      </c>
      <c r="H38" s="194">
        <v>1</v>
      </c>
    </row>
  </sheetData>
  <mergeCells count="11">
    <mergeCell ref="B36:H36"/>
    <mergeCell ref="A22:H22"/>
    <mergeCell ref="B23:H23"/>
    <mergeCell ref="A29:H29"/>
    <mergeCell ref="B30:H30"/>
    <mergeCell ref="A35:H35"/>
    <mergeCell ref="B15:H15"/>
    <mergeCell ref="B9:H9"/>
    <mergeCell ref="A1:H1"/>
    <mergeCell ref="A8:H8"/>
    <mergeCell ref="A14:H14"/>
  </mergeCells>
  <printOptions horizontalCentered="1"/>
  <pageMargins left="0.19685039370078741" right="0.19685039370078741" top="0.43307086614173229" bottom="0.39370078740157483" header="0.19685039370078741" footer="0.19685039370078741"/>
  <pageSetup paperSize="8" scale="92" fitToWidth="0" orientation="landscape" r:id="rId1"/>
  <headerFooter alignWithMargins="0">
    <oddHeader>&amp;L&amp;"Arial,Tučné"Revize, kontroly, servis a opravy zařízení klimatizace a vzduchotechniky&amp;"Arial,Obyčejné"
Přírodovědecká fakulta - aerál Envelopa</oddHeader>
    <oddFooter>&amp;R&amp;"Arial,Obyčejné"&amp;A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5"/>
  <sheetViews>
    <sheetView view="pageBreakPreview" topLeftCell="A22" zoomScale="85" zoomScaleNormal="100" zoomScaleSheetLayoutView="85" workbookViewId="0">
      <selection activeCell="B37" sqref="B37"/>
    </sheetView>
  </sheetViews>
  <sheetFormatPr defaultColWidth="9.140625" defaultRowHeight="12.75" outlineLevelRow="1" x14ac:dyDescent="0.25"/>
  <cols>
    <col min="1" max="1" width="26.42578125" style="197" customWidth="1"/>
    <col min="2" max="11" width="25.7109375" style="197" customWidth="1"/>
    <col min="12" max="12" width="20.7109375" style="197" customWidth="1"/>
    <col min="13" max="16384" width="9.140625" style="197"/>
  </cols>
  <sheetData>
    <row r="1" spans="1:12" s="206" customFormat="1" ht="40.5" customHeight="1" x14ac:dyDescent="0.25">
      <c r="A1" s="377" t="s">
        <v>323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9"/>
    </row>
    <row r="2" spans="1:12" s="206" customFormat="1" ht="22.5" customHeight="1" outlineLevel="1" x14ac:dyDescent="0.25">
      <c r="A2" s="204"/>
      <c r="B2" s="380" t="s">
        <v>277</v>
      </c>
      <c r="C2" s="381"/>
      <c r="D2" s="381"/>
      <c r="E2" s="382"/>
      <c r="F2" s="380" t="s">
        <v>278</v>
      </c>
      <c r="G2" s="382"/>
      <c r="H2" s="383" t="s">
        <v>279</v>
      </c>
      <c r="I2" s="384"/>
      <c r="J2" s="384"/>
      <c r="K2" s="385"/>
      <c r="L2" s="201" t="s">
        <v>289</v>
      </c>
    </row>
    <row r="3" spans="1:12" s="206" customFormat="1" ht="39.950000000000003" customHeight="1" outlineLevel="1" x14ac:dyDescent="0.25">
      <c r="A3" s="195" t="s">
        <v>3</v>
      </c>
      <c r="B3" s="196" t="s">
        <v>8</v>
      </c>
      <c r="C3" s="196" t="s">
        <v>9</v>
      </c>
      <c r="D3" s="196" t="s">
        <v>274</v>
      </c>
      <c r="E3" s="196" t="s">
        <v>275</v>
      </c>
      <c r="F3" s="196" t="s">
        <v>8</v>
      </c>
      <c r="G3" s="196" t="s">
        <v>9</v>
      </c>
      <c r="H3" s="196" t="s">
        <v>8</v>
      </c>
      <c r="I3" s="196" t="s">
        <v>9</v>
      </c>
      <c r="J3" s="196" t="s">
        <v>274</v>
      </c>
      <c r="K3" s="196" t="s">
        <v>275</v>
      </c>
      <c r="L3" s="196" t="s">
        <v>15</v>
      </c>
    </row>
    <row r="4" spans="1:12" s="206" customFormat="1" ht="22.5" customHeight="1" outlineLevel="1" x14ac:dyDescent="0.25">
      <c r="A4" s="203" t="s">
        <v>281</v>
      </c>
      <c r="B4" s="207" t="s">
        <v>326</v>
      </c>
      <c r="C4" s="208" t="s">
        <v>13</v>
      </c>
      <c r="D4" s="208" t="s">
        <v>13</v>
      </c>
      <c r="E4" s="208" t="s">
        <v>13</v>
      </c>
      <c r="F4" s="208" t="s">
        <v>13</v>
      </c>
      <c r="G4" s="208" t="s">
        <v>13</v>
      </c>
      <c r="H4" s="207" t="s">
        <v>324</v>
      </c>
      <c r="I4" s="207"/>
      <c r="J4" s="208" t="s">
        <v>13</v>
      </c>
      <c r="K4" s="208" t="s">
        <v>13</v>
      </c>
      <c r="L4" s="208" t="s">
        <v>280</v>
      </c>
    </row>
    <row r="5" spans="1:12" s="206" customFormat="1" ht="22.5" customHeight="1" outlineLevel="1" x14ac:dyDescent="0.25">
      <c r="A5" s="203" t="s">
        <v>282</v>
      </c>
      <c r="B5" s="207" t="s">
        <v>325</v>
      </c>
      <c r="C5" s="208" t="s">
        <v>13</v>
      </c>
      <c r="D5" s="208" t="s">
        <v>13</v>
      </c>
      <c r="E5" s="208" t="s">
        <v>13</v>
      </c>
      <c r="F5" s="208" t="s">
        <v>13</v>
      </c>
      <c r="G5" s="208" t="s">
        <v>13</v>
      </c>
      <c r="H5" s="207" t="s">
        <v>288</v>
      </c>
      <c r="I5" s="208" t="s">
        <v>13</v>
      </c>
      <c r="J5" s="208" t="s">
        <v>13</v>
      </c>
      <c r="K5" s="208" t="s">
        <v>13</v>
      </c>
      <c r="L5" s="208" t="s">
        <v>280</v>
      </c>
    </row>
    <row r="6" spans="1:12" s="206" customFormat="1" ht="22.5" customHeight="1" outlineLevel="1" x14ac:dyDescent="0.25">
      <c r="A6" s="203" t="s">
        <v>283</v>
      </c>
      <c r="B6" s="207" t="s">
        <v>329</v>
      </c>
      <c r="C6" s="208" t="s">
        <v>330</v>
      </c>
      <c r="D6" s="208" t="s">
        <v>331</v>
      </c>
      <c r="E6" s="208" t="s">
        <v>325</v>
      </c>
      <c r="F6" s="208" t="s">
        <v>13</v>
      </c>
      <c r="G6" s="208" t="s">
        <v>13</v>
      </c>
      <c r="H6" s="207" t="s">
        <v>285</v>
      </c>
      <c r="I6" s="208" t="s">
        <v>286</v>
      </c>
      <c r="J6" s="208" t="s">
        <v>287</v>
      </c>
      <c r="K6" s="208" t="s">
        <v>288</v>
      </c>
      <c r="L6" s="208" t="s">
        <v>280</v>
      </c>
    </row>
    <row r="7" spans="1:12" s="206" customFormat="1" ht="22.5" customHeight="1" outlineLevel="1" x14ac:dyDescent="0.25">
      <c r="A7" s="203" t="s">
        <v>327</v>
      </c>
      <c r="B7" s="207" t="s">
        <v>332</v>
      </c>
      <c r="C7" s="208" t="s">
        <v>333</v>
      </c>
      <c r="D7" s="208" t="s">
        <v>13</v>
      </c>
      <c r="E7" s="208" t="s">
        <v>13</v>
      </c>
      <c r="F7" s="208" t="s">
        <v>13</v>
      </c>
      <c r="G7" s="208" t="s">
        <v>13</v>
      </c>
      <c r="H7" s="207" t="s">
        <v>334</v>
      </c>
      <c r="I7" s="208" t="s">
        <v>335</v>
      </c>
      <c r="J7" s="208" t="s">
        <v>13</v>
      </c>
      <c r="K7" s="208" t="s">
        <v>13</v>
      </c>
      <c r="L7" s="208" t="s">
        <v>280</v>
      </c>
    </row>
    <row r="8" spans="1:12" s="206" customFormat="1" ht="22.5" customHeight="1" outlineLevel="1" x14ac:dyDescent="0.25">
      <c r="A8" s="203" t="s">
        <v>328</v>
      </c>
      <c r="B8" s="207" t="s">
        <v>336</v>
      </c>
      <c r="C8" s="208" t="s">
        <v>13</v>
      </c>
      <c r="D8" s="208" t="s">
        <v>13</v>
      </c>
      <c r="E8" s="208" t="s">
        <v>13</v>
      </c>
      <c r="F8" s="208" t="s">
        <v>337</v>
      </c>
      <c r="G8" s="208" t="s">
        <v>13</v>
      </c>
      <c r="H8" s="207" t="s">
        <v>338</v>
      </c>
      <c r="I8" s="208" t="s">
        <v>13</v>
      </c>
      <c r="J8" s="208" t="s">
        <v>13</v>
      </c>
      <c r="K8" s="208" t="s">
        <v>13</v>
      </c>
      <c r="L8" s="208" t="s">
        <v>280</v>
      </c>
    </row>
    <row r="9" spans="1:12" s="200" customFormat="1" ht="12.75" customHeight="1" x14ac:dyDescent="0.25">
      <c r="A9" s="212"/>
      <c r="B9" s="199"/>
      <c r="C9" s="198"/>
      <c r="D9" s="198"/>
      <c r="E9" s="198"/>
      <c r="F9" s="198"/>
      <c r="G9" s="198"/>
      <c r="H9" s="198"/>
      <c r="I9" s="198"/>
      <c r="J9" s="198"/>
      <c r="K9" s="198"/>
      <c r="L9" s="213"/>
    </row>
    <row r="10" spans="1:12" ht="40.5" customHeight="1" x14ac:dyDescent="0.25">
      <c r="A10" s="377" t="s">
        <v>296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9"/>
    </row>
    <row r="11" spans="1:12" ht="22.5" customHeight="1" outlineLevel="1" x14ac:dyDescent="0.25">
      <c r="A11" s="204"/>
      <c r="B11" s="380" t="s">
        <v>277</v>
      </c>
      <c r="C11" s="381"/>
      <c r="D11" s="381"/>
      <c r="E11" s="382"/>
      <c r="F11" s="380" t="s">
        <v>278</v>
      </c>
      <c r="G11" s="382"/>
      <c r="H11" s="383" t="s">
        <v>279</v>
      </c>
      <c r="I11" s="384"/>
      <c r="J11" s="384"/>
      <c r="K11" s="385"/>
      <c r="L11" s="201" t="s">
        <v>289</v>
      </c>
    </row>
    <row r="12" spans="1:12" ht="39.950000000000003" customHeight="1" outlineLevel="1" x14ac:dyDescent="0.25">
      <c r="A12" s="195" t="s">
        <v>3</v>
      </c>
      <c r="B12" s="196" t="s">
        <v>8</v>
      </c>
      <c r="C12" s="196" t="s">
        <v>9</v>
      </c>
      <c r="D12" s="196" t="s">
        <v>274</v>
      </c>
      <c r="E12" s="196" t="s">
        <v>275</v>
      </c>
      <c r="F12" s="196" t="s">
        <v>8</v>
      </c>
      <c r="G12" s="196" t="s">
        <v>9</v>
      </c>
      <c r="H12" s="196" t="s">
        <v>8</v>
      </c>
      <c r="I12" s="196" t="s">
        <v>9</v>
      </c>
      <c r="J12" s="196" t="s">
        <v>274</v>
      </c>
      <c r="K12" s="196" t="s">
        <v>275</v>
      </c>
      <c r="L12" s="196" t="s">
        <v>15</v>
      </c>
    </row>
    <row r="13" spans="1:12" ht="22.5" customHeight="1" outlineLevel="1" x14ac:dyDescent="0.25">
      <c r="A13" s="203" t="s">
        <v>281</v>
      </c>
      <c r="B13" s="207" t="s">
        <v>290</v>
      </c>
      <c r="C13" s="207" t="s">
        <v>291</v>
      </c>
      <c r="D13" s="208" t="s">
        <v>13</v>
      </c>
      <c r="E13" s="208" t="s">
        <v>13</v>
      </c>
      <c r="F13" s="207" t="s">
        <v>292</v>
      </c>
      <c r="G13" s="207" t="s">
        <v>293</v>
      </c>
      <c r="H13" s="207" t="s">
        <v>290</v>
      </c>
      <c r="I13" s="207" t="s">
        <v>291</v>
      </c>
      <c r="J13" s="208" t="s">
        <v>13</v>
      </c>
      <c r="K13" s="208" t="s">
        <v>13</v>
      </c>
      <c r="L13" s="208" t="s">
        <v>280</v>
      </c>
    </row>
    <row r="14" spans="1:12" ht="22.5" customHeight="1" outlineLevel="1" x14ac:dyDescent="0.25">
      <c r="A14" s="203" t="s">
        <v>282</v>
      </c>
      <c r="B14" s="207" t="s">
        <v>294</v>
      </c>
      <c r="C14" s="208" t="s">
        <v>13</v>
      </c>
      <c r="D14" s="208" t="s">
        <v>13</v>
      </c>
      <c r="E14" s="208" t="s">
        <v>13</v>
      </c>
      <c r="F14" s="208" t="s">
        <v>13</v>
      </c>
      <c r="G14" s="208" t="s">
        <v>13</v>
      </c>
      <c r="H14" s="207" t="s">
        <v>294</v>
      </c>
      <c r="I14" s="208" t="s">
        <v>13</v>
      </c>
      <c r="J14" s="208" t="s">
        <v>13</v>
      </c>
      <c r="K14" s="208" t="s">
        <v>13</v>
      </c>
      <c r="L14" s="208" t="s">
        <v>280</v>
      </c>
    </row>
    <row r="15" spans="1:12" s="200" customFormat="1" ht="12.75" customHeight="1" x14ac:dyDescent="0.25">
      <c r="A15" s="212"/>
      <c r="B15" s="199"/>
      <c r="C15" s="198"/>
      <c r="D15" s="198"/>
      <c r="E15" s="198"/>
      <c r="F15" s="198"/>
      <c r="G15" s="198"/>
      <c r="H15" s="198"/>
      <c r="I15" s="198"/>
      <c r="J15" s="198"/>
      <c r="K15" s="198"/>
      <c r="L15" s="213"/>
    </row>
    <row r="16" spans="1:12" ht="40.5" customHeight="1" x14ac:dyDescent="0.25">
      <c r="A16" s="377" t="s">
        <v>295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9"/>
    </row>
    <row r="17" spans="1:12" ht="22.5" customHeight="1" outlineLevel="1" x14ac:dyDescent="0.25">
      <c r="A17" s="204"/>
      <c r="B17" s="380" t="s">
        <v>277</v>
      </c>
      <c r="C17" s="381"/>
      <c r="D17" s="381"/>
      <c r="E17" s="382"/>
      <c r="F17" s="380" t="s">
        <v>278</v>
      </c>
      <c r="G17" s="382"/>
      <c r="H17" s="383" t="s">
        <v>2</v>
      </c>
      <c r="I17" s="385"/>
      <c r="J17" s="205"/>
      <c r="K17" s="205"/>
      <c r="L17" s="201" t="s">
        <v>289</v>
      </c>
    </row>
    <row r="18" spans="1:12" ht="39.950000000000003" customHeight="1" outlineLevel="1" x14ac:dyDescent="0.25">
      <c r="A18" s="195" t="s">
        <v>3</v>
      </c>
      <c r="B18" s="196" t="s">
        <v>8</v>
      </c>
      <c r="C18" s="196" t="s">
        <v>9</v>
      </c>
      <c r="D18" s="196" t="s">
        <v>274</v>
      </c>
      <c r="E18" s="196" t="s">
        <v>275</v>
      </c>
      <c r="F18" s="196" t="s">
        <v>8</v>
      </c>
      <c r="G18" s="196" t="s">
        <v>9</v>
      </c>
      <c r="H18" s="196" t="s">
        <v>8</v>
      </c>
      <c r="I18" s="196" t="s">
        <v>9</v>
      </c>
      <c r="J18" s="196" t="s">
        <v>274</v>
      </c>
      <c r="K18" s="196" t="s">
        <v>275</v>
      </c>
      <c r="L18" s="196" t="s">
        <v>15</v>
      </c>
    </row>
    <row r="19" spans="1:12" ht="22.5" customHeight="1" outlineLevel="1" x14ac:dyDescent="0.25">
      <c r="A19" s="203" t="s">
        <v>281</v>
      </c>
      <c r="B19" s="207" t="s">
        <v>297</v>
      </c>
      <c r="C19" s="208" t="s">
        <v>13</v>
      </c>
      <c r="D19" s="208" t="s">
        <v>13</v>
      </c>
      <c r="E19" s="208" t="s">
        <v>13</v>
      </c>
      <c r="F19" s="208" t="s">
        <v>298</v>
      </c>
      <c r="G19" s="208" t="s">
        <v>13</v>
      </c>
      <c r="H19" s="207" t="s">
        <v>297</v>
      </c>
      <c r="I19" s="208" t="s">
        <v>13</v>
      </c>
      <c r="J19" s="208" t="s">
        <v>13</v>
      </c>
      <c r="K19" s="208" t="s">
        <v>13</v>
      </c>
      <c r="L19" s="208" t="s">
        <v>280</v>
      </c>
    </row>
    <row r="20" spans="1:12" ht="22.5" customHeight="1" outlineLevel="1" x14ac:dyDescent="0.25">
      <c r="A20" s="203" t="s">
        <v>283</v>
      </c>
      <c r="B20" s="207" t="s">
        <v>299</v>
      </c>
      <c r="C20" s="207" t="s">
        <v>300</v>
      </c>
      <c r="D20" s="208" t="s">
        <v>13</v>
      </c>
      <c r="E20" s="208" t="s">
        <v>13</v>
      </c>
      <c r="F20" s="208" t="s">
        <v>301</v>
      </c>
      <c r="G20" s="208" t="s">
        <v>302</v>
      </c>
      <c r="H20" s="207" t="s">
        <v>303</v>
      </c>
      <c r="I20" s="207" t="s">
        <v>304</v>
      </c>
      <c r="J20" s="208" t="s">
        <v>13</v>
      </c>
      <c r="K20" s="208" t="s">
        <v>13</v>
      </c>
      <c r="L20" s="208" t="s">
        <v>280</v>
      </c>
    </row>
    <row r="21" spans="1:12" s="206" customFormat="1" ht="22.5" customHeight="1" outlineLevel="1" x14ac:dyDescent="0.25">
      <c r="A21" s="203" t="s">
        <v>305</v>
      </c>
      <c r="B21" s="207" t="s">
        <v>309</v>
      </c>
      <c r="C21" s="208" t="s">
        <v>13</v>
      </c>
      <c r="D21" s="208" t="s">
        <v>13</v>
      </c>
      <c r="E21" s="208" t="s">
        <v>13</v>
      </c>
      <c r="F21" s="208" t="s">
        <v>310</v>
      </c>
      <c r="G21" s="208" t="s">
        <v>13</v>
      </c>
      <c r="H21" s="208" t="s">
        <v>13</v>
      </c>
      <c r="I21" s="208" t="s">
        <v>13</v>
      </c>
      <c r="J21" s="208" t="s">
        <v>13</v>
      </c>
      <c r="K21" s="208" t="s">
        <v>13</v>
      </c>
      <c r="L21" s="208" t="s">
        <v>280</v>
      </c>
    </row>
    <row r="22" spans="1:12" ht="22.5" customHeight="1" outlineLevel="1" x14ac:dyDescent="0.25">
      <c r="A22" s="203" t="s">
        <v>306</v>
      </c>
      <c r="B22" s="207" t="s">
        <v>307</v>
      </c>
      <c r="C22" s="208" t="s">
        <v>13</v>
      </c>
      <c r="D22" s="208" t="s">
        <v>13</v>
      </c>
      <c r="E22" s="208" t="s">
        <v>13</v>
      </c>
      <c r="F22" s="208" t="s">
        <v>13</v>
      </c>
      <c r="G22" s="208" t="s">
        <v>13</v>
      </c>
      <c r="H22" s="208" t="s">
        <v>13</v>
      </c>
      <c r="I22" s="208" t="s">
        <v>13</v>
      </c>
      <c r="J22" s="208" t="s">
        <v>13</v>
      </c>
      <c r="K22" s="208" t="s">
        <v>13</v>
      </c>
      <c r="L22" s="208" t="s">
        <v>308</v>
      </c>
    </row>
    <row r="23" spans="1:12" s="200" customFormat="1" x14ac:dyDescent="0.25">
      <c r="A23" s="212"/>
      <c r="B23" s="199"/>
      <c r="C23" s="198"/>
      <c r="D23" s="198"/>
      <c r="E23" s="198"/>
      <c r="F23" s="198"/>
      <c r="G23" s="198"/>
      <c r="H23" s="198"/>
      <c r="I23" s="198"/>
      <c r="J23" s="198"/>
      <c r="K23" s="198"/>
      <c r="L23" s="213"/>
    </row>
    <row r="24" spans="1:12" ht="40.5" customHeight="1" x14ac:dyDescent="0.25">
      <c r="A24" s="377" t="s">
        <v>311</v>
      </c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9"/>
    </row>
    <row r="25" spans="1:12" ht="22.5" customHeight="1" outlineLevel="1" x14ac:dyDescent="0.25">
      <c r="A25" s="204"/>
      <c r="B25" s="380" t="s">
        <v>277</v>
      </c>
      <c r="C25" s="381"/>
      <c r="D25" s="381"/>
      <c r="E25" s="382"/>
      <c r="F25" s="380" t="s">
        <v>278</v>
      </c>
      <c r="G25" s="381"/>
      <c r="H25" s="391" t="s">
        <v>2</v>
      </c>
      <c r="I25" s="391"/>
      <c r="J25" s="205"/>
      <c r="K25" s="205"/>
      <c r="L25" s="201" t="s">
        <v>289</v>
      </c>
    </row>
    <row r="26" spans="1:12" ht="39.950000000000003" customHeight="1" outlineLevel="1" x14ac:dyDescent="0.25">
      <c r="A26" s="195" t="s">
        <v>3</v>
      </c>
      <c r="B26" s="196" t="s">
        <v>8</v>
      </c>
      <c r="C26" s="196" t="s">
        <v>9</v>
      </c>
      <c r="D26" s="196" t="s">
        <v>274</v>
      </c>
      <c r="E26" s="196" t="s">
        <v>275</v>
      </c>
      <c r="F26" s="196" t="s">
        <v>8</v>
      </c>
      <c r="G26" s="196" t="s">
        <v>9</v>
      </c>
      <c r="H26" s="196" t="s">
        <v>8</v>
      </c>
      <c r="I26" s="196" t="s">
        <v>9</v>
      </c>
      <c r="J26" s="196" t="s">
        <v>274</v>
      </c>
      <c r="K26" s="196" t="s">
        <v>275</v>
      </c>
      <c r="L26" s="196" t="s">
        <v>15</v>
      </c>
    </row>
    <row r="27" spans="1:12" ht="22.5" customHeight="1" outlineLevel="1" x14ac:dyDescent="0.25">
      <c r="A27" s="203" t="s">
        <v>281</v>
      </c>
      <c r="B27" s="207" t="s">
        <v>312</v>
      </c>
      <c r="C27" s="208" t="s">
        <v>13</v>
      </c>
      <c r="D27" s="208" t="s">
        <v>13</v>
      </c>
      <c r="E27" s="208" t="s">
        <v>13</v>
      </c>
      <c r="F27" s="207" t="s">
        <v>313</v>
      </c>
      <c r="G27" s="208" t="s">
        <v>13</v>
      </c>
      <c r="H27" s="207" t="s">
        <v>312</v>
      </c>
      <c r="I27" s="208" t="s">
        <v>13</v>
      </c>
      <c r="J27" s="208" t="s">
        <v>13</v>
      </c>
      <c r="K27" s="208" t="s">
        <v>13</v>
      </c>
      <c r="L27" s="207" t="s">
        <v>280</v>
      </c>
    </row>
    <row r="28" spans="1:12" ht="22.5" customHeight="1" outlineLevel="1" x14ac:dyDescent="0.25">
      <c r="A28" s="203" t="s">
        <v>282</v>
      </c>
      <c r="B28" s="207" t="s">
        <v>314</v>
      </c>
      <c r="C28" s="208" t="s">
        <v>13</v>
      </c>
      <c r="D28" s="208" t="s">
        <v>13</v>
      </c>
      <c r="E28" s="208" t="s">
        <v>13</v>
      </c>
      <c r="F28" s="207" t="s">
        <v>315</v>
      </c>
      <c r="G28" s="208" t="s">
        <v>13</v>
      </c>
      <c r="H28" s="207" t="s">
        <v>314</v>
      </c>
      <c r="I28" s="208" t="s">
        <v>13</v>
      </c>
      <c r="J28" s="208" t="s">
        <v>13</v>
      </c>
      <c r="K28" s="208" t="s">
        <v>13</v>
      </c>
      <c r="L28" s="207" t="s">
        <v>280</v>
      </c>
    </row>
    <row r="29" spans="1:12" s="206" customFormat="1" ht="22.5" customHeight="1" outlineLevel="1" x14ac:dyDescent="0.25">
      <c r="A29" s="203" t="s">
        <v>316</v>
      </c>
      <c r="B29" s="207" t="s">
        <v>317</v>
      </c>
      <c r="C29" s="208" t="s">
        <v>13</v>
      </c>
      <c r="D29" s="208" t="s">
        <v>13</v>
      </c>
      <c r="E29" s="208" t="s">
        <v>13</v>
      </c>
      <c r="F29" s="208" t="s">
        <v>13</v>
      </c>
      <c r="G29" s="208" t="s">
        <v>13</v>
      </c>
      <c r="H29" s="208" t="s">
        <v>13</v>
      </c>
      <c r="I29" s="208" t="s">
        <v>13</v>
      </c>
      <c r="J29" s="208" t="s">
        <v>13</v>
      </c>
      <c r="K29" s="208" t="s">
        <v>13</v>
      </c>
      <c r="L29" s="207" t="s">
        <v>320</v>
      </c>
    </row>
    <row r="30" spans="1:12" s="206" customFormat="1" ht="22.5" customHeight="1" outlineLevel="1" x14ac:dyDescent="0.25">
      <c r="A30" s="203" t="s">
        <v>316</v>
      </c>
      <c r="B30" s="207" t="s">
        <v>318</v>
      </c>
      <c r="C30" s="208" t="s">
        <v>13</v>
      </c>
      <c r="D30" s="208" t="s">
        <v>13</v>
      </c>
      <c r="E30" s="208" t="s">
        <v>13</v>
      </c>
      <c r="F30" s="208" t="s">
        <v>13</v>
      </c>
      <c r="G30" s="208" t="s">
        <v>13</v>
      </c>
      <c r="H30" s="208" t="s">
        <v>13</v>
      </c>
      <c r="I30" s="208" t="s">
        <v>13</v>
      </c>
      <c r="J30" s="208" t="s">
        <v>13</v>
      </c>
      <c r="K30" s="208" t="s">
        <v>13</v>
      </c>
      <c r="L30" s="207" t="s">
        <v>321</v>
      </c>
    </row>
    <row r="31" spans="1:12" s="206" customFormat="1" ht="22.5" customHeight="1" outlineLevel="1" x14ac:dyDescent="0.25">
      <c r="A31" s="203" t="s">
        <v>316</v>
      </c>
      <c r="B31" s="207" t="s">
        <v>319</v>
      </c>
      <c r="C31" s="208" t="s">
        <v>13</v>
      </c>
      <c r="D31" s="208" t="s">
        <v>13</v>
      </c>
      <c r="E31" s="208" t="s">
        <v>13</v>
      </c>
      <c r="F31" s="208" t="s">
        <v>13</v>
      </c>
      <c r="G31" s="208" t="s">
        <v>13</v>
      </c>
      <c r="H31" s="208" t="s">
        <v>13</v>
      </c>
      <c r="I31" s="208" t="s">
        <v>13</v>
      </c>
      <c r="J31" s="208" t="s">
        <v>13</v>
      </c>
      <c r="K31" s="208" t="s">
        <v>13</v>
      </c>
      <c r="L31" s="207" t="s">
        <v>322</v>
      </c>
    </row>
    <row r="32" spans="1:12" ht="22.5" customHeight="1" outlineLevel="1" x14ac:dyDescent="0.25">
      <c r="A32" s="203" t="s">
        <v>283</v>
      </c>
      <c r="B32" s="207" t="s">
        <v>294</v>
      </c>
      <c r="C32" s="208" t="s">
        <v>13</v>
      </c>
      <c r="D32" s="208" t="s">
        <v>13</v>
      </c>
      <c r="E32" s="208" t="s">
        <v>13</v>
      </c>
      <c r="F32" s="208" t="s">
        <v>13</v>
      </c>
      <c r="G32" s="208" t="s">
        <v>13</v>
      </c>
      <c r="H32" s="207" t="s">
        <v>294</v>
      </c>
      <c r="I32" s="208" t="s">
        <v>13</v>
      </c>
      <c r="J32" s="208" t="s">
        <v>13</v>
      </c>
      <c r="K32" s="208" t="s">
        <v>13</v>
      </c>
      <c r="L32" s="207" t="s">
        <v>280</v>
      </c>
    </row>
    <row r="33" spans="1:12" s="200" customFormat="1" x14ac:dyDescent="0.25">
      <c r="A33" s="212"/>
      <c r="B33" s="199"/>
      <c r="C33" s="198"/>
      <c r="D33" s="198"/>
      <c r="E33" s="198"/>
      <c r="F33" s="198"/>
      <c r="G33" s="198"/>
      <c r="H33" s="198"/>
      <c r="I33" s="198"/>
      <c r="J33" s="198"/>
      <c r="K33" s="198"/>
      <c r="L33" s="213"/>
    </row>
    <row r="34" spans="1:12" s="206" customFormat="1" ht="40.5" customHeight="1" x14ac:dyDescent="0.25">
      <c r="A34" s="377" t="s">
        <v>339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90"/>
    </row>
    <row r="35" spans="1:12" s="206" customFormat="1" ht="22.5" customHeight="1" outlineLevel="1" x14ac:dyDescent="0.25">
      <c r="A35" s="204"/>
      <c r="B35" s="380" t="s">
        <v>277</v>
      </c>
      <c r="C35" s="381"/>
      <c r="D35" s="381"/>
      <c r="E35" s="382"/>
      <c r="F35" s="380" t="s">
        <v>278</v>
      </c>
      <c r="G35" s="381"/>
      <c r="H35" s="391" t="s">
        <v>2</v>
      </c>
      <c r="I35" s="391"/>
      <c r="J35" s="205"/>
      <c r="K35" s="205"/>
      <c r="L35" s="201" t="s">
        <v>289</v>
      </c>
    </row>
    <row r="36" spans="1:12" s="206" customFormat="1" ht="39.950000000000003" customHeight="1" outlineLevel="1" x14ac:dyDescent="0.25">
      <c r="A36" s="195" t="s">
        <v>3</v>
      </c>
      <c r="B36" s="196" t="s">
        <v>8</v>
      </c>
      <c r="C36" s="196" t="s">
        <v>9</v>
      </c>
      <c r="D36" s="196" t="s">
        <v>274</v>
      </c>
      <c r="E36" s="196" t="s">
        <v>275</v>
      </c>
      <c r="F36" s="196" t="s">
        <v>8</v>
      </c>
      <c r="G36" s="196" t="s">
        <v>9</v>
      </c>
      <c r="H36" s="196" t="s">
        <v>8</v>
      </c>
      <c r="I36" s="196" t="s">
        <v>9</v>
      </c>
      <c r="J36" s="196" t="s">
        <v>274</v>
      </c>
      <c r="K36" s="196" t="s">
        <v>275</v>
      </c>
      <c r="L36" s="196" t="s">
        <v>15</v>
      </c>
    </row>
    <row r="37" spans="1:12" s="206" customFormat="1" ht="22.5" customHeight="1" outlineLevel="1" x14ac:dyDescent="0.25">
      <c r="A37" s="203" t="s">
        <v>281</v>
      </c>
      <c r="B37" s="207" t="s">
        <v>344</v>
      </c>
      <c r="C37" s="208" t="s">
        <v>13</v>
      </c>
      <c r="D37" s="208" t="s">
        <v>13</v>
      </c>
      <c r="E37" s="208" t="s">
        <v>13</v>
      </c>
      <c r="F37" s="208" t="s">
        <v>13</v>
      </c>
      <c r="G37" s="208" t="s">
        <v>13</v>
      </c>
      <c r="H37" s="207" t="s">
        <v>344</v>
      </c>
      <c r="I37" s="208" t="s">
        <v>13</v>
      </c>
      <c r="J37" s="208" t="s">
        <v>13</v>
      </c>
      <c r="K37" s="208" t="s">
        <v>13</v>
      </c>
      <c r="L37" s="207" t="s">
        <v>280</v>
      </c>
    </row>
    <row r="38" spans="1:12" s="206" customFormat="1" ht="22.5" customHeight="1" outlineLevel="1" x14ac:dyDescent="0.25">
      <c r="A38" s="203" t="s">
        <v>282</v>
      </c>
      <c r="B38" s="207" t="s">
        <v>345</v>
      </c>
      <c r="C38" s="208" t="s">
        <v>13</v>
      </c>
      <c r="D38" s="208" t="s">
        <v>13</v>
      </c>
      <c r="E38" s="208" t="s">
        <v>13</v>
      </c>
      <c r="F38" s="208" t="s">
        <v>13</v>
      </c>
      <c r="G38" s="208" t="s">
        <v>13</v>
      </c>
      <c r="H38" s="207" t="s">
        <v>346</v>
      </c>
      <c r="I38" s="208" t="s">
        <v>13</v>
      </c>
      <c r="J38" s="208" t="s">
        <v>13</v>
      </c>
      <c r="K38" s="208" t="s">
        <v>13</v>
      </c>
      <c r="L38" s="207" t="s">
        <v>280</v>
      </c>
    </row>
    <row r="39" spans="1:12" s="200" customFormat="1" x14ac:dyDescent="0.25">
      <c r="A39" s="212"/>
      <c r="B39" s="199"/>
      <c r="C39" s="198"/>
      <c r="D39" s="198"/>
      <c r="E39" s="198"/>
      <c r="F39" s="198"/>
      <c r="G39" s="198"/>
      <c r="H39" s="198"/>
      <c r="I39" s="198"/>
      <c r="J39" s="198"/>
      <c r="K39" s="198"/>
      <c r="L39" s="213"/>
    </row>
    <row r="40" spans="1:12" s="206" customFormat="1" ht="40.5" customHeight="1" x14ac:dyDescent="0.25">
      <c r="A40" s="377" t="s">
        <v>340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90"/>
    </row>
    <row r="41" spans="1:12" ht="22.5" customHeight="1" outlineLevel="1" x14ac:dyDescent="0.25">
      <c r="A41" s="214"/>
      <c r="B41" s="380" t="s">
        <v>277</v>
      </c>
      <c r="C41" s="381"/>
      <c r="D41" s="381"/>
      <c r="E41" s="382"/>
      <c r="F41" s="380" t="s">
        <v>278</v>
      </c>
      <c r="G41" s="381"/>
      <c r="H41" s="391" t="s">
        <v>2</v>
      </c>
      <c r="I41" s="391"/>
      <c r="J41" s="205"/>
      <c r="K41" s="205"/>
      <c r="L41" s="201" t="s">
        <v>289</v>
      </c>
    </row>
    <row r="42" spans="1:12" ht="39.950000000000003" customHeight="1" outlineLevel="1" x14ac:dyDescent="0.25">
      <c r="A42" s="195" t="s">
        <v>3</v>
      </c>
      <c r="B42" s="196" t="s">
        <v>8</v>
      </c>
      <c r="C42" s="196" t="s">
        <v>9</v>
      </c>
      <c r="D42" s="196" t="s">
        <v>274</v>
      </c>
      <c r="E42" s="196" t="s">
        <v>275</v>
      </c>
      <c r="F42" s="196" t="s">
        <v>8</v>
      </c>
      <c r="G42" s="196" t="s">
        <v>9</v>
      </c>
      <c r="H42" s="196" t="s">
        <v>8</v>
      </c>
      <c r="I42" s="196" t="s">
        <v>9</v>
      </c>
      <c r="J42" s="196" t="s">
        <v>274</v>
      </c>
      <c r="K42" s="196" t="s">
        <v>275</v>
      </c>
      <c r="L42" s="196" t="s">
        <v>15</v>
      </c>
    </row>
    <row r="43" spans="1:12" ht="23.25" customHeight="1" outlineLevel="1" x14ac:dyDescent="0.25">
      <c r="A43" s="203" t="s">
        <v>341</v>
      </c>
      <c r="B43" s="210" t="s">
        <v>342</v>
      </c>
      <c r="C43" s="208" t="s">
        <v>13</v>
      </c>
      <c r="D43" s="208" t="s">
        <v>13</v>
      </c>
      <c r="E43" s="208" t="s">
        <v>13</v>
      </c>
      <c r="F43" s="208" t="s">
        <v>13</v>
      </c>
      <c r="G43" s="208" t="s">
        <v>13</v>
      </c>
      <c r="H43" s="207" t="s">
        <v>343</v>
      </c>
      <c r="I43" s="208" t="s">
        <v>13</v>
      </c>
      <c r="J43" s="208" t="s">
        <v>13</v>
      </c>
      <c r="K43" s="208" t="s">
        <v>13</v>
      </c>
      <c r="L43" s="202" t="s">
        <v>280</v>
      </c>
    </row>
    <row r="44" spans="1:12" s="211" customFormat="1" x14ac:dyDescent="0.25">
      <c r="A44" s="386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8"/>
    </row>
    <row r="45" spans="1:12" ht="22.5" customHeight="1" x14ac:dyDescent="0.25"/>
  </sheetData>
  <mergeCells count="25">
    <mergeCell ref="A34:L34"/>
    <mergeCell ref="B35:E35"/>
    <mergeCell ref="F35:G35"/>
    <mergeCell ref="H35:I35"/>
    <mergeCell ref="B11:E11"/>
    <mergeCell ref="F11:G11"/>
    <mergeCell ref="H11:K11"/>
    <mergeCell ref="F17:G17"/>
    <mergeCell ref="H17:I17"/>
    <mergeCell ref="A1:L1"/>
    <mergeCell ref="B2:E2"/>
    <mergeCell ref="F2:G2"/>
    <mergeCell ref="H2:K2"/>
    <mergeCell ref="A44:L44"/>
    <mergeCell ref="A10:L10"/>
    <mergeCell ref="A40:L40"/>
    <mergeCell ref="B41:E41"/>
    <mergeCell ref="F41:G41"/>
    <mergeCell ref="H41:I41"/>
    <mergeCell ref="A24:L24"/>
    <mergeCell ref="B25:E25"/>
    <mergeCell ref="F25:G25"/>
    <mergeCell ref="H25:I25"/>
    <mergeCell ref="A16:L16"/>
    <mergeCell ref="B17:E17"/>
  </mergeCells>
  <pageMargins left="0.70866141732283472" right="0.70866141732283472" top="0.78740157480314965" bottom="0.78740157480314965" header="0.31496062992125984" footer="0.31496062992125984"/>
  <pageSetup paperSize="8" scale="63" fitToHeight="10" orientation="landscape" r:id="rId1"/>
  <headerFooter>
    <oddHeader>&amp;LRevize, kontroly, servis a opravy zařízení klimatizace a vzduchotechniky
Přírodovědecká fakulta - aerál Envelopa</oddHeader>
    <oddFooter>&amp;R&amp;"Arial,Obyčejné"&amp;A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82"/>
  <sheetViews>
    <sheetView view="pageBreakPreview" topLeftCell="A387" zoomScale="85" zoomScaleNormal="85" zoomScaleSheetLayoutView="85" workbookViewId="0">
      <selection activeCell="D529" sqref="D529"/>
    </sheetView>
  </sheetViews>
  <sheetFormatPr defaultRowHeight="14.25" outlineLevelRow="2" x14ac:dyDescent="0.2"/>
  <cols>
    <col min="1" max="1" width="11.28515625" style="83" customWidth="1"/>
    <col min="2" max="2" width="19" style="84" bestFit="1" customWidth="1"/>
    <col min="3" max="3" width="29.140625" style="77" customWidth="1"/>
    <col min="4" max="4" width="20.7109375" style="85" customWidth="1"/>
    <col min="5" max="5" width="26.85546875" style="84" customWidth="1"/>
    <col min="6" max="6" width="16" style="81" bestFit="1" customWidth="1"/>
    <col min="7" max="7" width="7" style="83" bestFit="1" customWidth="1"/>
    <col min="8" max="8" width="14.140625" style="101" customWidth="1"/>
    <col min="9" max="9" width="10.7109375" style="101" customWidth="1"/>
    <col min="10" max="10" width="10.7109375" style="79" customWidth="1"/>
    <col min="11" max="11" width="14.140625" style="79" customWidth="1"/>
    <col min="12" max="12" width="12.28515625" style="85" customWidth="1"/>
    <col min="13" max="15" width="18.28515625" style="79" customWidth="1"/>
    <col min="16" max="16384" width="9.140625" style="79"/>
  </cols>
  <sheetData>
    <row r="1" spans="1:20" ht="40.5" customHeight="1" x14ac:dyDescent="0.2">
      <c r="A1" s="392" t="s">
        <v>531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4"/>
      <c r="P1" s="62"/>
      <c r="Q1" s="62"/>
      <c r="R1" s="62"/>
      <c r="S1" s="62"/>
      <c r="T1" s="62"/>
    </row>
    <row r="2" spans="1:20" ht="38.25" customHeight="1" outlineLevel="1" x14ac:dyDescent="0.2">
      <c r="A2" s="5" t="s">
        <v>53</v>
      </c>
      <c r="B2" s="8" t="s">
        <v>51</v>
      </c>
      <c r="C2" s="103" t="s">
        <v>24</v>
      </c>
      <c r="D2" s="6" t="s">
        <v>22</v>
      </c>
      <c r="E2" s="8" t="s">
        <v>19</v>
      </c>
      <c r="F2" s="5" t="s">
        <v>7</v>
      </c>
      <c r="G2" s="5" t="s">
        <v>20</v>
      </c>
      <c r="H2" s="99" t="s">
        <v>194</v>
      </c>
      <c r="I2" s="232" t="s">
        <v>195</v>
      </c>
      <c r="J2" s="227" t="s">
        <v>196</v>
      </c>
      <c r="K2" s="227" t="s">
        <v>542</v>
      </c>
      <c r="L2" s="228" t="s">
        <v>21</v>
      </c>
      <c r="M2" s="227" t="s">
        <v>198</v>
      </c>
      <c r="N2" s="227" t="s">
        <v>199</v>
      </c>
      <c r="O2" s="228" t="s">
        <v>200</v>
      </c>
    </row>
    <row r="3" spans="1:20" outlineLevel="2" x14ac:dyDescent="0.2">
      <c r="A3" s="246" t="s">
        <v>584</v>
      </c>
      <c r="B3" s="251" t="s">
        <v>384</v>
      </c>
      <c r="C3" s="252" t="s">
        <v>52</v>
      </c>
      <c r="D3" s="247" t="s">
        <v>585</v>
      </c>
      <c r="E3" s="251" t="s">
        <v>586</v>
      </c>
      <c r="F3" s="246" t="s">
        <v>538</v>
      </c>
      <c r="G3" s="246">
        <v>2014</v>
      </c>
      <c r="H3" s="253">
        <v>50.4</v>
      </c>
      <c r="I3" s="245">
        <f>(H3/1000)*K3</f>
        <v>105.23520000000001</v>
      </c>
      <c r="J3" s="246" t="s">
        <v>197</v>
      </c>
      <c r="K3" s="246">
        <f>IF(J3="R410A",2088,"jiné chladivo")</f>
        <v>2088</v>
      </c>
      <c r="L3" s="247"/>
      <c r="M3" s="245" t="str">
        <f>IF(I3&gt;2.39,"ne","ano")</f>
        <v>ne</v>
      </c>
      <c r="N3" s="248" t="str">
        <f>IF(I3&gt;23.95,"ne",(IF(I3&gt;2.39,"ano","ne")))</f>
        <v>ne</v>
      </c>
      <c r="O3" s="246" t="str">
        <f>IF(I3&gt;23.95,"ano","ne")</f>
        <v>ano</v>
      </c>
    </row>
    <row r="4" spans="1:20" outlineLevel="2" x14ac:dyDescent="0.2">
      <c r="A4" s="225"/>
      <c r="B4" s="229" t="s">
        <v>587</v>
      </c>
      <c r="C4" s="231"/>
      <c r="D4" s="226" t="s">
        <v>588</v>
      </c>
      <c r="E4" s="225" t="s">
        <v>589</v>
      </c>
      <c r="F4" s="225" t="s">
        <v>538</v>
      </c>
      <c r="G4" s="225">
        <v>2014</v>
      </c>
      <c r="H4" s="254"/>
      <c r="I4" s="254"/>
      <c r="J4" s="255"/>
      <c r="K4" s="255"/>
      <c r="L4" s="256"/>
      <c r="M4" s="226"/>
      <c r="N4" s="226"/>
      <c r="O4" s="226"/>
    </row>
    <row r="5" spans="1:20" ht="15" customHeight="1" outlineLevel="2" x14ac:dyDescent="0.2">
      <c r="A5" s="225"/>
      <c r="B5" s="257">
        <v>41640</v>
      </c>
      <c r="C5" s="231"/>
      <c r="D5" s="226" t="s">
        <v>590</v>
      </c>
      <c r="E5" s="225" t="s">
        <v>591</v>
      </c>
      <c r="F5" s="225" t="s">
        <v>538</v>
      </c>
      <c r="G5" s="225">
        <v>2014</v>
      </c>
      <c r="H5" s="254"/>
      <c r="I5" s="254"/>
      <c r="J5" s="255"/>
      <c r="K5" s="255"/>
      <c r="L5" s="256"/>
      <c r="M5" s="226"/>
      <c r="N5" s="226"/>
      <c r="O5" s="226"/>
    </row>
    <row r="6" spans="1:20" outlineLevel="2" x14ac:dyDescent="0.2">
      <c r="A6" s="225"/>
      <c r="B6" s="257">
        <v>42005</v>
      </c>
      <c r="C6" s="231"/>
      <c r="D6" s="226" t="s">
        <v>588</v>
      </c>
      <c r="E6" s="225" t="s">
        <v>592</v>
      </c>
      <c r="F6" s="225" t="s">
        <v>538</v>
      </c>
      <c r="G6" s="225">
        <v>2014</v>
      </c>
      <c r="H6" s="254"/>
      <c r="I6" s="254"/>
      <c r="J6" s="255"/>
      <c r="K6" s="255"/>
      <c r="L6" s="256"/>
      <c r="M6" s="226"/>
      <c r="N6" s="226"/>
      <c r="O6" s="226"/>
    </row>
    <row r="7" spans="1:20" outlineLevel="2" x14ac:dyDescent="0.2">
      <c r="A7" s="225"/>
      <c r="B7" s="257">
        <v>42005</v>
      </c>
      <c r="C7" s="231"/>
      <c r="D7" s="226" t="s">
        <v>588</v>
      </c>
      <c r="E7" s="225" t="s">
        <v>593</v>
      </c>
      <c r="F7" s="225" t="s">
        <v>538</v>
      </c>
      <c r="G7" s="225">
        <v>2014</v>
      </c>
      <c r="H7" s="254"/>
      <c r="I7" s="254"/>
      <c r="J7" s="255"/>
      <c r="K7" s="255"/>
      <c r="L7" s="256"/>
      <c r="M7" s="226"/>
      <c r="N7" s="226"/>
      <c r="O7" s="226"/>
    </row>
    <row r="8" spans="1:20" outlineLevel="2" x14ac:dyDescent="0.2">
      <c r="A8" s="258"/>
      <c r="B8" s="257">
        <v>10959</v>
      </c>
      <c r="C8" s="259"/>
      <c r="D8" s="226" t="s">
        <v>594</v>
      </c>
      <c r="E8" s="225" t="s">
        <v>595</v>
      </c>
      <c r="F8" s="225" t="s">
        <v>538</v>
      </c>
      <c r="G8" s="225">
        <v>2014</v>
      </c>
      <c r="H8" s="254"/>
      <c r="I8" s="254"/>
      <c r="J8" s="255"/>
      <c r="K8" s="255"/>
      <c r="L8" s="256"/>
      <c r="M8" s="226"/>
      <c r="N8" s="226"/>
      <c r="O8" s="226"/>
    </row>
    <row r="9" spans="1:20" outlineLevel="2" x14ac:dyDescent="0.2">
      <c r="A9" s="258"/>
      <c r="B9" s="257">
        <v>13150</v>
      </c>
      <c r="C9" s="259"/>
      <c r="D9" s="226" t="s">
        <v>590</v>
      </c>
      <c r="E9" s="225" t="s">
        <v>596</v>
      </c>
      <c r="F9" s="225" t="s">
        <v>538</v>
      </c>
      <c r="G9" s="225">
        <v>2014</v>
      </c>
      <c r="H9" s="254"/>
      <c r="I9" s="254"/>
      <c r="J9" s="255"/>
      <c r="K9" s="255"/>
      <c r="L9" s="256"/>
      <c r="M9" s="226"/>
      <c r="N9" s="226"/>
      <c r="O9" s="226"/>
    </row>
    <row r="10" spans="1:20" outlineLevel="2" x14ac:dyDescent="0.2">
      <c r="A10" s="258"/>
      <c r="B10" s="257">
        <v>13516</v>
      </c>
      <c r="C10" s="259"/>
      <c r="D10" s="226" t="s">
        <v>594</v>
      </c>
      <c r="E10" s="225" t="s">
        <v>597</v>
      </c>
      <c r="F10" s="225" t="s">
        <v>538</v>
      </c>
      <c r="G10" s="225">
        <v>2014</v>
      </c>
      <c r="H10" s="254"/>
      <c r="I10" s="254"/>
      <c r="J10" s="255"/>
      <c r="K10" s="255"/>
      <c r="L10" s="256"/>
      <c r="M10" s="226"/>
      <c r="N10" s="226"/>
      <c r="O10" s="226"/>
    </row>
    <row r="11" spans="1:20" outlineLevel="2" x14ac:dyDescent="0.2">
      <c r="A11" s="258"/>
      <c r="B11" s="257">
        <v>14246</v>
      </c>
      <c r="C11" s="259"/>
      <c r="D11" s="226" t="s">
        <v>594</v>
      </c>
      <c r="E11" s="225" t="s">
        <v>598</v>
      </c>
      <c r="F11" s="225" t="s">
        <v>538</v>
      </c>
      <c r="G11" s="225">
        <v>2014</v>
      </c>
      <c r="H11" s="254"/>
      <c r="I11" s="254"/>
      <c r="J11" s="255"/>
      <c r="K11" s="255"/>
      <c r="L11" s="256"/>
      <c r="M11" s="226"/>
      <c r="N11" s="226"/>
      <c r="O11" s="226"/>
    </row>
    <row r="12" spans="1:20" outlineLevel="2" x14ac:dyDescent="0.2">
      <c r="A12" s="258"/>
      <c r="B12" s="257">
        <v>14611</v>
      </c>
      <c r="C12" s="259"/>
      <c r="D12" s="226" t="s">
        <v>594</v>
      </c>
      <c r="E12" s="225" t="s">
        <v>599</v>
      </c>
      <c r="F12" s="225" t="s">
        <v>538</v>
      </c>
      <c r="G12" s="225">
        <v>2014</v>
      </c>
      <c r="H12" s="254"/>
      <c r="I12" s="254"/>
      <c r="J12" s="255"/>
      <c r="K12" s="255"/>
      <c r="L12" s="256"/>
      <c r="M12" s="226"/>
      <c r="N12" s="226"/>
      <c r="O12" s="226"/>
    </row>
    <row r="13" spans="1:20" outlineLevel="2" x14ac:dyDescent="0.2">
      <c r="A13" s="258"/>
      <c r="B13" s="257">
        <v>14977</v>
      </c>
      <c r="C13" s="259"/>
      <c r="D13" s="226" t="s">
        <v>590</v>
      </c>
      <c r="E13" s="225" t="s">
        <v>600</v>
      </c>
      <c r="F13" s="225" t="s">
        <v>538</v>
      </c>
      <c r="G13" s="225">
        <v>2014</v>
      </c>
      <c r="H13" s="254"/>
      <c r="I13" s="254"/>
      <c r="J13" s="255"/>
      <c r="K13" s="255"/>
      <c r="L13" s="256"/>
      <c r="M13" s="226"/>
      <c r="N13" s="226"/>
      <c r="O13" s="226"/>
    </row>
    <row r="14" spans="1:20" outlineLevel="2" x14ac:dyDescent="0.2">
      <c r="A14" s="258"/>
      <c r="B14" s="257">
        <v>15342</v>
      </c>
      <c r="C14" s="259"/>
      <c r="D14" s="226" t="s">
        <v>594</v>
      </c>
      <c r="E14" s="225" t="s">
        <v>601</v>
      </c>
      <c r="F14" s="225" t="s">
        <v>538</v>
      </c>
      <c r="G14" s="225">
        <v>2014</v>
      </c>
      <c r="H14" s="254"/>
      <c r="I14" s="254"/>
      <c r="J14" s="255"/>
      <c r="K14" s="255"/>
      <c r="L14" s="256"/>
      <c r="M14" s="226"/>
      <c r="N14" s="226"/>
      <c r="O14" s="226"/>
    </row>
    <row r="15" spans="1:20" outlineLevel="2" x14ac:dyDescent="0.2">
      <c r="A15" s="258"/>
      <c r="B15" s="229" t="s">
        <v>626</v>
      </c>
      <c r="C15" s="259"/>
      <c r="D15" s="226" t="s">
        <v>594</v>
      </c>
      <c r="E15" s="225" t="s">
        <v>602</v>
      </c>
      <c r="F15" s="225" t="s">
        <v>538</v>
      </c>
      <c r="G15" s="225">
        <v>2014</v>
      </c>
      <c r="H15" s="254"/>
      <c r="I15" s="254"/>
      <c r="J15" s="255"/>
      <c r="K15" s="255"/>
      <c r="L15" s="256"/>
      <c r="M15" s="226"/>
      <c r="N15" s="226"/>
      <c r="O15" s="226"/>
    </row>
    <row r="16" spans="1:20" outlineLevel="2" x14ac:dyDescent="0.2">
      <c r="A16" s="258"/>
      <c r="B16" s="229" t="s">
        <v>627</v>
      </c>
      <c r="C16" s="259"/>
      <c r="D16" s="226" t="s">
        <v>594</v>
      </c>
      <c r="E16" s="225" t="s">
        <v>603</v>
      </c>
      <c r="F16" s="225" t="s">
        <v>538</v>
      </c>
      <c r="G16" s="225">
        <v>2014</v>
      </c>
      <c r="H16" s="254"/>
      <c r="I16" s="254"/>
      <c r="J16" s="255"/>
      <c r="K16" s="255"/>
      <c r="L16" s="256"/>
      <c r="M16" s="226"/>
      <c r="N16" s="226"/>
      <c r="O16" s="226"/>
    </row>
    <row r="17" spans="1:15" outlineLevel="2" x14ac:dyDescent="0.2">
      <c r="A17" s="258"/>
      <c r="B17" s="229" t="s">
        <v>628</v>
      </c>
      <c r="C17" s="259"/>
      <c r="D17" s="226" t="s">
        <v>594</v>
      </c>
      <c r="E17" s="225" t="s">
        <v>604</v>
      </c>
      <c r="F17" s="225" t="s">
        <v>538</v>
      </c>
      <c r="G17" s="225">
        <v>2014</v>
      </c>
      <c r="H17" s="254"/>
      <c r="I17" s="254"/>
      <c r="J17" s="255"/>
      <c r="K17" s="255"/>
      <c r="L17" s="256"/>
      <c r="M17" s="226"/>
      <c r="N17" s="226"/>
      <c r="O17" s="226"/>
    </row>
    <row r="18" spans="1:15" outlineLevel="2" x14ac:dyDescent="0.2">
      <c r="A18" s="258"/>
      <c r="B18" s="229" t="s">
        <v>629</v>
      </c>
      <c r="C18" s="259"/>
      <c r="D18" s="226" t="s">
        <v>594</v>
      </c>
      <c r="E18" s="225" t="s">
        <v>605</v>
      </c>
      <c r="F18" s="225" t="s">
        <v>538</v>
      </c>
      <c r="G18" s="225">
        <v>2014</v>
      </c>
      <c r="H18" s="254"/>
      <c r="I18" s="254"/>
      <c r="J18" s="255"/>
      <c r="K18" s="255"/>
      <c r="L18" s="256"/>
      <c r="M18" s="226"/>
      <c r="N18" s="226"/>
      <c r="O18" s="226"/>
    </row>
    <row r="19" spans="1:15" outlineLevel="2" x14ac:dyDescent="0.2">
      <c r="A19" s="258"/>
      <c r="B19" s="229" t="s">
        <v>630</v>
      </c>
      <c r="C19" s="259"/>
      <c r="D19" s="226" t="s">
        <v>594</v>
      </c>
      <c r="E19" s="225" t="s">
        <v>606</v>
      </c>
      <c r="F19" s="225" t="s">
        <v>538</v>
      </c>
      <c r="G19" s="225">
        <v>2014</v>
      </c>
      <c r="H19" s="254"/>
      <c r="I19" s="254"/>
      <c r="J19" s="255"/>
      <c r="K19" s="255"/>
      <c r="L19" s="256"/>
      <c r="M19" s="226"/>
      <c r="N19" s="226"/>
      <c r="O19" s="226"/>
    </row>
    <row r="20" spans="1:15" outlineLevel="2" x14ac:dyDescent="0.2">
      <c r="A20" s="258"/>
      <c r="B20" s="229" t="s">
        <v>631</v>
      </c>
      <c r="C20" s="259"/>
      <c r="D20" s="226" t="s">
        <v>594</v>
      </c>
      <c r="E20" s="225" t="s">
        <v>607</v>
      </c>
      <c r="F20" s="225" t="s">
        <v>538</v>
      </c>
      <c r="G20" s="225">
        <v>2014</v>
      </c>
      <c r="H20" s="254"/>
      <c r="I20" s="254"/>
      <c r="J20" s="255"/>
      <c r="K20" s="255"/>
      <c r="L20" s="256"/>
      <c r="M20" s="226"/>
      <c r="N20" s="226"/>
      <c r="O20" s="226"/>
    </row>
    <row r="21" spans="1:15" outlineLevel="2" x14ac:dyDescent="0.2">
      <c r="A21" s="258"/>
      <c r="B21" s="229" t="s">
        <v>632</v>
      </c>
      <c r="C21" s="259"/>
      <c r="D21" s="226" t="s">
        <v>590</v>
      </c>
      <c r="E21" s="225" t="s">
        <v>608</v>
      </c>
      <c r="F21" s="225" t="s">
        <v>538</v>
      </c>
      <c r="G21" s="225">
        <v>2014</v>
      </c>
      <c r="H21" s="254"/>
      <c r="I21" s="254"/>
      <c r="J21" s="255"/>
      <c r="K21" s="255"/>
      <c r="L21" s="256"/>
      <c r="M21" s="226"/>
      <c r="N21" s="226"/>
      <c r="O21" s="226"/>
    </row>
    <row r="22" spans="1:15" outlineLevel="2" x14ac:dyDescent="0.2">
      <c r="A22" s="258"/>
      <c r="B22" s="229" t="s">
        <v>633</v>
      </c>
      <c r="C22" s="259"/>
      <c r="D22" s="226" t="s">
        <v>590</v>
      </c>
      <c r="E22" s="225" t="s">
        <v>609</v>
      </c>
      <c r="F22" s="225" t="s">
        <v>538</v>
      </c>
      <c r="G22" s="225">
        <v>2014</v>
      </c>
      <c r="H22" s="254"/>
      <c r="I22" s="254"/>
      <c r="J22" s="255"/>
      <c r="K22" s="255"/>
      <c r="L22" s="256"/>
      <c r="M22" s="226"/>
      <c r="N22" s="226"/>
      <c r="O22" s="226"/>
    </row>
    <row r="23" spans="1:15" outlineLevel="2" x14ac:dyDescent="0.2">
      <c r="A23" s="258"/>
      <c r="B23" s="257">
        <v>41306</v>
      </c>
      <c r="C23" s="259"/>
      <c r="D23" s="226" t="s">
        <v>588</v>
      </c>
      <c r="E23" s="225" t="s">
        <v>610</v>
      </c>
      <c r="F23" s="225" t="s">
        <v>538</v>
      </c>
      <c r="G23" s="225">
        <v>2014</v>
      </c>
      <c r="H23" s="254"/>
      <c r="I23" s="254"/>
      <c r="J23" s="255"/>
      <c r="K23" s="255"/>
      <c r="L23" s="256"/>
      <c r="M23" s="226"/>
      <c r="N23" s="226"/>
      <c r="O23" s="226"/>
    </row>
    <row r="24" spans="1:15" outlineLevel="2" x14ac:dyDescent="0.2">
      <c r="A24" s="258"/>
      <c r="B24" s="257">
        <v>41671</v>
      </c>
      <c r="C24" s="259"/>
      <c r="D24" s="226" t="s">
        <v>590</v>
      </c>
      <c r="E24" s="225" t="s">
        <v>611</v>
      </c>
      <c r="F24" s="225" t="s">
        <v>538</v>
      </c>
      <c r="G24" s="225">
        <v>2014</v>
      </c>
      <c r="H24" s="254"/>
      <c r="I24" s="254"/>
      <c r="J24" s="255"/>
      <c r="K24" s="255"/>
      <c r="L24" s="256"/>
      <c r="M24" s="226"/>
      <c r="N24" s="226"/>
      <c r="O24" s="226"/>
    </row>
    <row r="25" spans="1:15" outlineLevel="2" x14ac:dyDescent="0.2">
      <c r="A25" s="258"/>
      <c r="B25" s="257">
        <v>42036</v>
      </c>
      <c r="C25" s="259"/>
      <c r="D25" s="226" t="s">
        <v>590</v>
      </c>
      <c r="E25" s="225" t="s">
        <v>612</v>
      </c>
      <c r="F25" s="225" t="s">
        <v>538</v>
      </c>
      <c r="G25" s="225">
        <v>2014</v>
      </c>
      <c r="H25" s="254"/>
      <c r="I25" s="254"/>
      <c r="J25" s="255"/>
      <c r="K25" s="255"/>
      <c r="L25" s="256"/>
      <c r="M25" s="226"/>
      <c r="N25" s="226"/>
      <c r="O25" s="226"/>
    </row>
    <row r="26" spans="1:15" outlineLevel="2" x14ac:dyDescent="0.2">
      <c r="A26" s="258"/>
      <c r="B26" s="257">
        <v>42401</v>
      </c>
      <c r="C26" s="259"/>
      <c r="D26" s="226" t="s">
        <v>590</v>
      </c>
      <c r="E26" s="225" t="s">
        <v>613</v>
      </c>
      <c r="F26" s="225" t="s">
        <v>538</v>
      </c>
      <c r="G26" s="225">
        <v>2014</v>
      </c>
      <c r="H26" s="254"/>
      <c r="I26" s="254"/>
      <c r="J26" s="255"/>
      <c r="K26" s="255"/>
      <c r="L26" s="256"/>
      <c r="M26" s="226"/>
      <c r="N26" s="226"/>
      <c r="O26" s="226"/>
    </row>
    <row r="27" spans="1:15" outlineLevel="2" x14ac:dyDescent="0.2">
      <c r="A27" s="258"/>
      <c r="B27" s="257">
        <v>42767</v>
      </c>
      <c r="C27" s="259"/>
      <c r="D27" s="226" t="s">
        <v>590</v>
      </c>
      <c r="E27" s="225" t="s">
        <v>614</v>
      </c>
      <c r="F27" s="225" t="s">
        <v>538</v>
      </c>
      <c r="G27" s="225">
        <v>2014</v>
      </c>
      <c r="H27" s="254"/>
      <c r="I27" s="254"/>
      <c r="J27" s="255"/>
      <c r="K27" s="255"/>
      <c r="L27" s="256"/>
      <c r="M27" s="226"/>
      <c r="N27" s="226"/>
      <c r="O27" s="226"/>
    </row>
    <row r="28" spans="1:15" outlineLevel="2" x14ac:dyDescent="0.2">
      <c r="A28" s="258"/>
      <c r="B28" s="257" t="s">
        <v>634</v>
      </c>
      <c r="C28" s="259"/>
      <c r="D28" s="226" t="s">
        <v>590</v>
      </c>
      <c r="E28" s="225" t="s">
        <v>615</v>
      </c>
      <c r="F28" s="225" t="s">
        <v>538</v>
      </c>
      <c r="G28" s="225">
        <v>2014</v>
      </c>
      <c r="H28" s="254"/>
      <c r="I28" s="254"/>
      <c r="J28" s="255"/>
      <c r="K28" s="255"/>
      <c r="L28" s="256"/>
      <c r="M28" s="226"/>
      <c r="N28" s="226"/>
      <c r="O28" s="226"/>
    </row>
    <row r="29" spans="1:15" outlineLevel="2" x14ac:dyDescent="0.2">
      <c r="A29" s="258"/>
      <c r="B29" s="257">
        <v>43132</v>
      </c>
      <c r="C29" s="259"/>
      <c r="D29" s="226" t="s">
        <v>588</v>
      </c>
      <c r="E29" s="225" t="s">
        <v>616</v>
      </c>
      <c r="F29" s="225" t="s">
        <v>538</v>
      </c>
      <c r="G29" s="225">
        <v>2014</v>
      </c>
      <c r="H29" s="254"/>
      <c r="I29" s="254"/>
      <c r="J29" s="255"/>
      <c r="K29" s="255"/>
      <c r="L29" s="256"/>
      <c r="M29" s="226"/>
      <c r="N29" s="226"/>
      <c r="O29" s="226"/>
    </row>
    <row r="30" spans="1:15" outlineLevel="2" x14ac:dyDescent="0.2">
      <c r="A30" s="258"/>
      <c r="B30" s="225" t="s">
        <v>635</v>
      </c>
      <c r="C30" s="259"/>
      <c r="D30" s="226" t="s">
        <v>590</v>
      </c>
      <c r="E30" s="225" t="s">
        <v>617</v>
      </c>
      <c r="F30" s="225" t="s">
        <v>538</v>
      </c>
      <c r="G30" s="225">
        <v>2014</v>
      </c>
      <c r="H30" s="254"/>
      <c r="I30" s="254"/>
      <c r="J30" s="255"/>
      <c r="K30" s="255"/>
      <c r="L30" s="256"/>
      <c r="M30" s="226"/>
      <c r="N30" s="226"/>
      <c r="O30" s="226"/>
    </row>
    <row r="31" spans="1:15" outlineLevel="2" x14ac:dyDescent="0.2">
      <c r="A31" s="258"/>
      <c r="B31" s="257">
        <v>44958</v>
      </c>
      <c r="C31" s="259"/>
      <c r="D31" s="226" t="s">
        <v>594</v>
      </c>
      <c r="E31" s="225" t="s">
        <v>618</v>
      </c>
      <c r="F31" s="225" t="s">
        <v>538</v>
      </c>
      <c r="G31" s="225">
        <v>2014</v>
      </c>
      <c r="H31" s="254"/>
      <c r="I31" s="254"/>
      <c r="J31" s="255"/>
      <c r="K31" s="255"/>
      <c r="L31" s="256"/>
      <c r="M31" s="226"/>
      <c r="N31" s="226"/>
      <c r="O31" s="226"/>
    </row>
    <row r="32" spans="1:15" outlineLevel="2" x14ac:dyDescent="0.2">
      <c r="A32" s="258"/>
      <c r="B32" s="257">
        <v>45323</v>
      </c>
      <c r="C32" s="259"/>
      <c r="D32" s="226" t="s">
        <v>588</v>
      </c>
      <c r="E32" s="225" t="s">
        <v>619</v>
      </c>
      <c r="F32" s="225" t="s">
        <v>538</v>
      </c>
      <c r="G32" s="225">
        <v>2014</v>
      </c>
      <c r="H32" s="254"/>
      <c r="I32" s="254"/>
      <c r="J32" s="255"/>
      <c r="K32" s="255"/>
      <c r="L32" s="256"/>
      <c r="M32" s="226"/>
      <c r="N32" s="226"/>
      <c r="O32" s="226"/>
    </row>
    <row r="33" spans="1:15" outlineLevel="2" x14ac:dyDescent="0.2">
      <c r="A33" s="258"/>
      <c r="B33" s="257">
        <v>45323</v>
      </c>
      <c r="C33" s="259"/>
      <c r="D33" s="226" t="s">
        <v>588</v>
      </c>
      <c r="E33" s="225" t="s">
        <v>620</v>
      </c>
      <c r="F33" s="225" t="s">
        <v>538</v>
      </c>
      <c r="G33" s="225">
        <v>2014</v>
      </c>
      <c r="H33" s="254"/>
      <c r="I33" s="254"/>
      <c r="J33" s="255"/>
      <c r="K33" s="255"/>
      <c r="L33" s="256"/>
      <c r="M33" s="226"/>
      <c r="N33" s="226"/>
      <c r="O33" s="226"/>
    </row>
    <row r="34" spans="1:15" outlineLevel="2" x14ac:dyDescent="0.2">
      <c r="A34" s="258"/>
      <c r="B34" s="257" t="s">
        <v>636</v>
      </c>
      <c r="C34" s="259"/>
      <c r="D34" s="226" t="s">
        <v>594</v>
      </c>
      <c r="E34" s="225" t="s">
        <v>621</v>
      </c>
      <c r="F34" s="225" t="s">
        <v>538</v>
      </c>
      <c r="G34" s="225">
        <v>2014</v>
      </c>
      <c r="H34" s="254"/>
      <c r="I34" s="254"/>
      <c r="J34" s="255"/>
      <c r="K34" s="255"/>
      <c r="L34" s="256"/>
      <c r="M34" s="226"/>
      <c r="N34" s="226"/>
      <c r="O34" s="226"/>
    </row>
    <row r="35" spans="1:15" outlineLevel="2" x14ac:dyDescent="0.2">
      <c r="A35" s="258"/>
      <c r="B35" s="257">
        <v>45689</v>
      </c>
      <c r="C35" s="259"/>
      <c r="D35" s="226" t="s">
        <v>588</v>
      </c>
      <c r="E35" s="225" t="s">
        <v>622</v>
      </c>
      <c r="F35" s="225" t="s">
        <v>538</v>
      </c>
      <c r="G35" s="225">
        <v>2014</v>
      </c>
      <c r="H35" s="254"/>
      <c r="I35" s="254"/>
      <c r="J35" s="255"/>
      <c r="K35" s="255"/>
      <c r="L35" s="256"/>
      <c r="M35" s="226"/>
      <c r="N35" s="226"/>
      <c r="O35" s="226"/>
    </row>
    <row r="36" spans="1:15" outlineLevel="2" x14ac:dyDescent="0.2">
      <c r="A36" s="258"/>
      <c r="B36" s="257">
        <v>46054</v>
      </c>
      <c r="C36" s="259"/>
      <c r="D36" s="226" t="s">
        <v>594</v>
      </c>
      <c r="E36" s="225" t="s">
        <v>623</v>
      </c>
      <c r="F36" s="225" t="s">
        <v>538</v>
      </c>
      <c r="G36" s="225">
        <v>2014</v>
      </c>
      <c r="H36" s="254"/>
      <c r="I36" s="254"/>
      <c r="J36" s="255"/>
      <c r="K36" s="255"/>
      <c r="L36" s="256"/>
      <c r="M36" s="226"/>
      <c r="N36" s="226"/>
      <c r="O36" s="226"/>
    </row>
    <row r="37" spans="1:15" outlineLevel="2" x14ac:dyDescent="0.2">
      <c r="A37" s="258"/>
      <c r="B37" s="257" t="s">
        <v>637</v>
      </c>
      <c r="C37" s="259"/>
      <c r="D37" s="226" t="s">
        <v>594</v>
      </c>
      <c r="E37" s="225" t="s">
        <v>624</v>
      </c>
      <c r="F37" s="225" t="s">
        <v>538</v>
      </c>
      <c r="G37" s="225">
        <v>2014</v>
      </c>
      <c r="H37" s="254"/>
      <c r="I37" s="254"/>
      <c r="J37" s="255"/>
      <c r="K37" s="255"/>
      <c r="L37" s="256"/>
      <c r="M37" s="226"/>
      <c r="N37" s="226"/>
      <c r="O37" s="226"/>
    </row>
    <row r="38" spans="1:15" outlineLevel="2" x14ac:dyDescent="0.2">
      <c r="A38" s="258"/>
      <c r="B38" s="257">
        <v>46419</v>
      </c>
      <c r="C38" s="259"/>
      <c r="D38" s="226" t="s">
        <v>594</v>
      </c>
      <c r="E38" s="225" t="s">
        <v>625</v>
      </c>
      <c r="F38" s="225" t="s">
        <v>538</v>
      </c>
      <c r="G38" s="225">
        <v>2014</v>
      </c>
      <c r="H38" s="254"/>
      <c r="I38" s="254"/>
      <c r="J38" s="255"/>
      <c r="K38" s="255"/>
      <c r="L38" s="256"/>
      <c r="M38" s="226"/>
      <c r="N38" s="226"/>
      <c r="O38" s="226"/>
    </row>
    <row r="39" spans="1:15" outlineLevel="2" x14ac:dyDescent="0.2">
      <c r="A39" s="258"/>
      <c r="B39" s="229" t="s">
        <v>657</v>
      </c>
      <c r="C39" s="259"/>
      <c r="D39" s="226" t="s">
        <v>594</v>
      </c>
      <c r="E39" s="225" t="s">
        <v>638</v>
      </c>
      <c r="F39" s="225" t="s">
        <v>538</v>
      </c>
      <c r="G39" s="225">
        <v>2014</v>
      </c>
      <c r="H39" s="254"/>
      <c r="I39" s="254"/>
      <c r="J39" s="255"/>
      <c r="K39" s="255"/>
      <c r="L39" s="256"/>
      <c r="M39" s="226"/>
      <c r="N39" s="226"/>
      <c r="O39" s="226"/>
    </row>
    <row r="40" spans="1:15" outlineLevel="2" x14ac:dyDescent="0.2">
      <c r="A40" s="258"/>
      <c r="B40" s="229" t="s">
        <v>658</v>
      </c>
      <c r="C40" s="259"/>
      <c r="D40" s="226" t="s">
        <v>590</v>
      </c>
      <c r="E40" s="225" t="s">
        <v>639</v>
      </c>
      <c r="F40" s="225" t="s">
        <v>538</v>
      </c>
      <c r="G40" s="225">
        <v>2014</v>
      </c>
      <c r="H40" s="254"/>
      <c r="I40" s="254"/>
      <c r="J40" s="255"/>
      <c r="K40" s="255"/>
      <c r="L40" s="256"/>
      <c r="M40" s="226"/>
      <c r="N40" s="226"/>
      <c r="O40" s="226"/>
    </row>
    <row r="41" spans="1:15" outlineLevel="2" x14ac:dyDescent="0.2">
      <c r="A41" s="258"/>
      <c r="B41" s="229" t="s">
        <v>659</v>
      </c>
      <c r="C41" s="259"/>
      <c r="D41" s="187" t="s">
        <v>594</v>
      </c>
      <c r="E41" s="229" t="s">
        <v>640</v>
      </c>
      <c r="F41" s="225" t="s">
        <v>538</v>
      </c>
      <c r="G41" s="225">
        <v>2014</v>
      </c>
      <c r="H41" s="254"/>
      <c r="I41" s="254"/>
      <c r="J41" s="255"/>
      <c r="K41" s="255"/>
      <c r="L41" s="256"/>
      <c r="M41" s="226"/>
      <c r="N41" s="226"/>
      <c r="O41" s="226"/>
    </row>
    <row r="42" spans="1:15" outlineLevel="2" x14ac:dyDescent="0.2">
      <c r="A42" s="258"/>
      <c r="B42" s="229" t="s">
        <v>660</v>
      </c>
      <c r="C42" s="259"/>
      <c r="D42" s="226" t="s">
        <v>594</v>
      </c>
      <c r="E42" s="225" t="s">
        <v>641</v>
      </c>
      <c r="F42" s="225" t="s">
        <v>538</v>
      </c>
      <c r="G42" s="225">
        <v>2014</v>
      </c>
      <c r="H42" s="254"/>
      <c r="I42" s="254"/>
      <c r="J42" s="255"/>
      <c r="K42" s="255"/>
      <c r="L42" s="256"/>
      <c r="M42" s="226"/>
      <c r="N42" s="226"/>
      <c r="O42" s="226"/>
    </row>
    <row r="43" spans="1:15" outlineLevel="2" x14ac:dyDescent="0.2">
      <c r="A43" s="258"/>
      <c r="B43" s="229" t="s">
        <v>661</v>
      </c>
      <c r="C43" s="259"/>
      <c r="D43" s="187" t="s">
        <v>594</v>
      </c>
      <c r="E43" s="229" t="s">
        <v>642</v>
      </c>
      <c r="F43" s="225" t="s">
        <v>538</v>
      </c>
      <c r="G43" s="225">
        <v>2014</v>
      </c>
      <c r="H43" s="254"/>
      <c r="I43" s="254"/>
      <c r="J43" s="255"/>
      <c r="K43" s="255"/>
      <c r="L43" s="256"/>
      <c r="M43" s="226"/>
      <c r="N43" s="226"/>
      <c r="O43" s="226"/>
    </row>
    <row r="44" spans="1:15" outlineLevel="2" x14ac:dyDescent="0.2">
      <c r="A44" s="258"/>
      <c r="B44" s="229" t="s">
        <v>662</v>
      </c>
      <c r="C44" s="259"/>
      <c r="D44" s="226" t="s">
        <v>594</v>
      </c>
      <c r="E44" s="225" t="s">
        <v>643</v>
      </c>
      <c r="F44" s="225" t="s">
        <v>538</v>
      </c>
      <c r="G44" s="225">
        <v>2014</v>
      </c>
      <c r="H44" s="254"/>
      <c r="I44" s="254"/>
      <c r="J44" s="255"/>
      <c r="K44" s="255"/>
      <c r="L44" s="256"/>
      <c r="M44" s="226"/>
      <c r="N44" s="226"/>
      <c r="O44" s="226"/>
    </row>
    <row r="45" spans="1:15" outlineLevel="2" x14ac:dyDescent="0.2">
      <c r="A45" s="258"/>
      <c r="B45" s="229" t="s">
        <v>663</v>
      </c>
      <c r="C45" s="259"/>
      <c r="D45" s="226" t="s">
        <v>594</v>
      </c>
      <c r="E45" s="225" t="s">
        <v>644</v>
      </c>
      <c r="F45" s="225" t="s">
        <v>538</v>
      </c>
      <c r="G45" s="225">
        <v>2014</v>
      </c>
      <c r="H45" s="254"/>
      <c r="I45" s="254"/>
      <c r="J45" s="255"/>
      <c r="K45" s="255"/>
      <c r="L45" s="256"/>
      <c r="M45" s="226"/>
      <c r="N45" s="226"/>
      <c r="O45" s="226"/>
    </row>
    <row r="46" spans="1:15" outlineLevel="2" x14ac:dyDescent="0.2">
      <c r="A46" s="258"/>
      <c r="B46" s="257" t="s">
        <v>664</v>
      </c>
      <c r="C46" s="259"/>
      <c r="D46" s="226" t="s">
        <v>588</v>
      </c>
      <c r="E46" s="225" t="s">
        <v>645</v>
      </c>
      <c r="F46" s="225" t="s">
        <v>538</v>
      </c>
      <c r="G46" s="225">
        <v>2014</v>
      </c>
      <c r="H46" s="254"/>
      <c r="I46" s="254"/>
      <c r="J46" s="255"/>
      <c r="K46" s="255"/>
      <c r="L46" s="256"/>
      <c r="M46" s="226"/>
      <c r="N46" s="226"/>
      <c r="O46" s="226"/>
    </row>
    <row r="47" spans="1:15" outlineLevel="2" x14ac:dyDescent="0.2">
      <c r="A47" s="258"/>
      <c r="B47" s="257" t="s">
        <v>665</v>
      </c>
      <c r="C47" s="259"/>
      <c r="D47" s="226" t="s">
        <v>588</v>
      </c>
      <c r="E47" s="225" t="s">
        <v>646</v>
      </c>
      <c r="F47" s="225" t="s">
        <v>538</v>
      </c>
      <c r="G47" s="225">
        <v>2014</v>
      </c>
      <c r="H47" s="254"/>
      <c r="I47" s="254"/>
      <c r="J47" s="255"/>
      <c r="K47" s="255"/>
      <c r="L47" s="256"/>
      <c r="M47" s="226"/>
      <c r="N47" s="226"/>
      <c r="O47" s="226"/>
    </row>
    <row r="48" spans="1:15" outlineLevel="2" x14ac:dyDescent="0.2">
      <c r="A48" s="258"/>
      <c r="B48" s="257" t="s">
        <v>521</v>
      </c>
      <c r="C48" s="259"/>
      <c r="D48" s="226" t="s">
        <v>590</v>
      </c>
      <c r="E48" s="225" t="s">
        <v>647</v>
      </c>
      <c r="F48" s="225" t="s">
        <v>538</v>
      </c>
      <c r="G48" s="225">
        <v>2014</v>
      </c>
      <c r="H48" s="254"/>
      <c r="I48" s="254"/>
      <c r="J48" s="255"/>
      <c r="K48" s="255"/>
      <c r="L48" s="256"/>
      <c r="M48" s="226"/>
      <c r="N48" s="226"/>
      <c r="O48" s="226"/>
    </row>
    <row r="49" spans="1:15" outlineLevel="2" x14ac:dyDescent="0.2">
      <c r="A49" s="258"/>
      <c r="B49" s="257">
        <v>41334</v>
      </c>
      <c r="C49" s="259"/>
      <c r="D49" s="226" t="s">
        <v>590</v>
      </c>
      <c r="E49" s="225" t="s">
        <v>648</v>
      </c>
      <c r="F49" s="225" t="s">
        <v>538</v>
      </c>
      <c r="G49" s="225">
        <v>2014</v>
      </c>
      <c r="H49" s="254"/>
      <c r="I49" s="254"/>
      <c r="J49" s="255"/>
      <c r="K49" s="255"/>
      <c r="L49" s="256"/>
      <c r="M49" s="226"/>
      <c r="N49" s="226"/>
      <c r="O49" s="226"/>
    </row>
    <row r="50" spans="1:15" outlineLevel="2" x14ac:dyDescent="0.2">
      <c r="A50" s="258"/>
      <c r="B50" s="257">
        <v>41699</v>
      </c>
      <c r="C50" s="259"/>
      <c r="D50" s="226" t="s">
        <v>590</v>
      </c>
      <c r="E50" s="225" t="s">
        <v>649</v>
      </c>
      <c r="F50" s="225" t="s">
        <v>538</v>
      </c>
      <c r="G50" s="225">
        <v>2014</v>
      </c>
      <c r="H50" s="254"/>
      <c r="I50" s="254"/>
      <c r="J50" s="255"/>
      <c r="K50" s="255"/>
      <c r="L50" s="256"/>
      <c r="M50" s="226"/>
      <c r="N50" s="226"/>
      <c r="O50" s="226"/>
    </row>
    <row r="51" spans="1:15" outlineLevel="2" x14ac:dyDescent="0.2">
      <c r="A51" s="258"/>
      <c r="B51" s="257">
        <v>42064</v>
      </c>
      <c r="C51" s="259"/>
      <c r="D51" s="226" t="s">
        <v>590</v>
      </c>
      <c r="E51" s="225" t="s">
        <v>650</v>
      </c>
      <c r="F51" s="225" t="s">
        <v>538</v>
      </c>
      <c r="G51" s="225">
        <v>2014</v>
      </c>
      <c r="H51" s="254"/>
      <c r="I51" s="254"/>
      <c r="J51" s="255"/>
      <c r="K51" s="255"/>
      <c r="L51" s="256"/>
      <c r="M51" s="226"/>
      <c r="N51" s="226"/>
      <c r="O51" s="226"/>
    </row>
    <row r="52" spans="1:15" outlineLevel="2" x14ac:dyDescent="0.2">
      <c r="A52" s="258"/>
      <c r="B52" s="257">
        <v>42430</v>
      </c>
      <c r="C52" s="259"/>
      <c r="D52" s="226" t="s">
        <v>590</v>
      </c>
      <c r="E52" s="225" t="s">
        <v>651</v>
      </c>
      <c r="F52" s="225" t="s">
        <v>538</v>
      </c>
      <c r="G52" s="225">
        <v>2014</v>
      </c>
      <c r="H52" s="254"/>
      <c r="I52" s="254"/>
      <c r="J52" s="255"/>
      <c r="K52" s="255"/>
      <c r="L52" s="256"/>
      <c r="M52" s="226"/>
      <c r="N52" s="226"/>
      <c r="O52" s="226"/>
    </row>
    <row r="53" spans="1:15" outlineLevel="2" x14ac:dyDescent="0.2">
      <c r="A53" s="258"/>
      <c r="B53" s="257">
        <v>43160</v>
      </c>
      <c r="C53" s="259"/>
      <c r="D53" s="226" t="s">
        <v>590</v>
      </c>
      <c r="E53" s="225" t="s">
        <v>652</v>
      </c>
      <c r="F53" s="225" t="s">
        <v>538</v>
      </c>
      <c r="G53" s="225">
        <v>2014</v>
      </c>
      <c r="H53" s="254"/>
      <c r="I53" s="254"/>
      <c r="J53" s="255"/>
      <c r="K53" s="255"/>
      <c r="L53" s="256"/>
      <c r="M53" s="226"/>
      <c r="N53" s="226"/>
      <c r="O53" s="226"/>
    </row>
    <row r="54" spans="1:15" outlineLevel="2" x14ac:dyDescent="0.2">
      <c r="A54" s="258"/>
      <c r="B54" s="257">
        <v>43891</v>
      </c>
      <c r="C54" s="259"/>
      <c r="D54" s="226" t="s">
        <v>590</v>
      </c>
      <c r="E54" s="225" t="s">
        <v>653</v>
      </c>
      <c r="F54" s="225" t="s">
        <v>538</v>
      </c>
      <c r="G54" s="225">
        <v>2014</v>
      </c>
      <c r="H54" s="254"/>
      <c r="I54" s="254"/>
      <c r="J54" s="255"/>
      <c r="K54" s="255"/>
      <c r="L54" s="256"/>
      <c r="M54" s="226"/>
      <c r="N54" s="226"/>
      <c r="O54" s="226"/>
    </row>
    <row r="55" spans="1:15" outlineLevel="2" x14ac:dyDescent="0.2">
      <c r="A55" s="258"/>
      <c r="B55" s="257">
        <v>43891</v>
      </c>
      <c r="C55" s="259"/>
      <c r="D55" s="226" t="s">
        <v>590</v>
      </c>
      <c r="E55" s="225" t="s">
        <v>654</v>
      </c>
      <c r="F55" s="225" t="s">
        <v>538</v>
      </c>
      <c r="G55" s="225">
        <v>2014</v>
      </c>
      <c r="H55" s="254"/>
      <c r="I55" s="254"/>
      <c r="J55" s="255"/>
      <c r="K55" s="255"/>
      <c r="L55" s="256"/>
      <c r="M55" s="226"/>
      <c r="N55" s="226"/>
      <c r="O55" s="226"/>
    </row>
    <row r="56" spans="1:15" outlineLevel="2" x14ac:dyDescent="0.2">
      <c r="A56" s="258"/>
      <c r="B56" s="257">
        <v>44256</v>
      </c>
      <c r="C56" s="259"/>
      <c r="D56" s="226" t="s">
        <v>590</v>
      </c>
      <c r="E56" s="225" t="s">
        <v>655</v>
      </c>
      <c r="F56" s="225" t="s">
        <v>538</v>
      </c>
      <c r="G56" s="225">
        <v>2014</v>
      </c>
      <c r="H56" s="254"/>
      <c r="I56" s="254"/>
      <c r="J56" s="255"/>
      <c r="K56" s="255"/>
      <c r="L56" s="256"/>
      <c r="M56" s="226"/>
      <c r="N56" s="226"/>
      <c r="O56" s="226"/>
    </row>
    <row r="57" spans="1:15" outlineLevel="2" x14ac:dyDescent="0.2">
      <c r="A57" s="258"/>
      <c r="B57" s="257">
        <v>44256</v>
      </c>
      <c r="C57" s="259"/>
      <c r="D57" s="226" t="s">
        <v>590</v>
      </c>
      <c r="E57" s="225" t="s">
        <v>656</v>
      </c>
      <c r="F57" s="225" t="s">
        <v>538</v>
      </c>
      <c r="G57" s="225">
        <v>2014</v>
      </c>
      <c r="H57" s="254"/>
      <c r="I57" s="254"/>
      <c r="J57" s="255"/>
      <c r="K57" s="255"/>
      <c r="L57" s="256"/>
      <c r="M57" s="226"/>
      <c r="N57" s="226"/>
      <c r="O57" s="226"/>
    </row>
    <row r="58" spans="1:15" outlineLevel="1" x14ac:dyDescent="0.2">
      <c r="A58" s="225"/>
      <c r="B58" s="229"/>
      <c r="C58" s="231"/>
      <c r="D58" s="226"/>
      <c r="E58" s="229"/>
      <c r="F58" s="225"/>
      <c r="G58" s="225"/>
      <c r="H58" s="233"/>
      <c r="I58" s="235"/>
      <c r="J58" s="225"/>
      <c r="K58" s="225"/>
      <c r="L58" s="226"/>
      <c r="M58" s="236"/>
      <c r="N58" s="225"/>
      <c r="O58" s="255"/>
    </row>
    <row r="59" spans="1:15" ht="40.5" customHeight="1" outlineLevel="1" x14ac:dyDescent="0.2">
      <c r="A59" s="392" t="s">
        <v>666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4"/>
    </row>
    <row r="60" spans="1:15" ht="38.25" customHeight="1" outlineLevel="2" x14ac:dyDescent="0.2">
      <c r="A60" s="227" t="s">
        <v>53</v>
      </c>
      <c r="B60" s="230" t="s">
        <v>51</v>
      </c>
      <c r="C60" s="234" t="s">
        <v>24</v>
      </c>
      <c r="D60" s="228" t="s">
        <v>22</v>
      </c>
      <c r="E60" s="230" t="s">
        <v>19</v>
      </c>
      <c r="F60" s="227" t="s">
        <v>7</v>
      </c>
      <c r="G60" s="227" t="s">
        <v>20</v>
      </c>
      <c r="H60" s="232" t="s">
        <v>194</v>
      </c>
      <c r="I60" s="232" t="s">
        <v>195</v>
      </c>
      <c r="J60" s="227" t="s">
        <v>196</v>
      </c>
      <c r="K60" s="227" t="s">
        <v>542</v>
      </c>
      <c r="L60" s="228" t="s">
        <v>21</v>
      </c>
      <c r="M60" s="227" t="s">
        <v>198</v>
      </c>
      <c r="N60" s="227" t="s">
        <v>199</v>
      </c>
      <c r="O60" s="228" t="s">
        <v>200</v>
      </c>
    </row>
    <row r="61" spans="1:15" ht="15" outlineLevel="2" x14ac:dyDescent="0.25">
      <c r="A61" s="260" t="s">
        <v>669</v>
      </c>
      <c r="B61" s="261" t="s">
        <v>392</v>
      </c>
      <c r="C61" s="262" t="s">
        <v>52</v>
      </c>
      <c r="D61" s="260" t="s">
        <v>667</v>
      </c>
      <c r="E61" s="263" t="s">
        <v>672</v>
      </c>
      <c r="F61" s="264" t="s">
        <v>538</v>
      </c>
      <c r="G61" s="265">
        <v>2012</v>
      </c>
      <c r="H61" s="266">
        <v>28.5</v>
      </c>
      <c r="I61" s="245">
        <f>(H61/1000)*K61</f>
        <v>59.508000000000003</v>
      </c>
      <c r="J61" s="246" t="s">
        <v>197</v>
      </c>
      <c r="K61" s="246">
        <f>IF(J61="R410A",2088,"jiné chladivo")</f>
        <v>2088</v>
      </c>
      <c r="L61" s="247"/>
      <c r="M61" s="245" t="str">
        <f>IF(I61&gt;2.39,"ne","ano")</f>
        <v>ne</v>
      </c>
      <c r="N61" s="248" t="str">
        <f>IF(I61&gt;23.95,"ne",(IF(I61&gt;2.39,"ano","ne")))</f>
        <v>ne</v>
      </c>
      <c r="O61" s="246" t="str">
        <f>IF(I61&gt;23.95,"ano","ne")</f>
        <v>ano</v>
      </c>
    </row>
    <row r="62" spans="1:15" ht="15" outlineLevel="2" x14ac:dyDescent="0.25">
      <c r="A62" s="260" t="s">
        <v>670</v>
      </c>
      <c r="B62" s="261" t="s">
        <v>392</v>
      </c>
      <c r="C62" s="262" t="s">
        <v>52</v>
      </c>
      <c r="D62" s="260" t="s">
        <v>668</v>
      </c>
      <c r="E62" s="263" t="s">
        <v>673</v>
      </c>
      <c r="F62" s="264" t="s">
        <v>538</v>
      </c>
      <c r="G62" s="265">
        <v>2012</v>
      </c>
      <c r="H62" s="267"/>
      <c r="I62" s="267"/>
      <c r="J62" s="268"/>
      <c r="K62" s="268"/>
      <c r="L62" s="247"/>
      <c r="M62" s="268"/>
      <c r="N62" s="268"/>
      <c r="O62" s="268"/>
    </row>
    <row r="63" spans="1:15" ht="15" outlineLevel="2" x14ac:dyDescent="0.25">
      <c r="A63" s="260" t="s">
        <v>671</v>
      </c>
      <c r="B63" s="261" t="s">
        <v>392</v>
      </c>
      <c r="C63" s="262" t="s">
        <v>52</v>
      </c>
      <c r="D63" s="260" t="s">
        <v>668</v>
      </c>
      <c r="E63" s="263" t="s">
        <v>674</v>
      </c>
      <c r="F63" s="264" t="s">
        <v>538</v>
      </c>
      <c r="G63" s="265">
        <v>2012</v>
      </c>
      <c r="H63" s="267"/>
      <c r="I63" s="267"/>
      <c r="J63" s="268"/>
      <c r="K63" s="268"/>
      <c r="L63" s="247"/>
      <c r="M63" s="268"/>
      <c r="N63" s="268"/>
      <c r="O63" s="268"/>
    </row>
    <row r="64" spans="1:15" outlineLevel="2" x14ac:dyDescent="0.2">
      <c r="A64" s="269" t="s">
        <v>675</v>
      </c>
      <c r="B64" s="270" t="s">
        <v>676</v>
      </c>
      <c r="C64" s="271" t="s">
        <v>677</v>
      </c>
      <c r="D64" s="269" t="s">
        <v>678</v>
      </c>
      <c r="E64" s="272">
        <v>6236706</v>
      </c>
      <c r="F64" s="273" t="s">
        <v>538</v>
      </c>
      <c r="G64" s="274">
        <v>2012</v>
      </c>
      <c r="H64" s="254"/>
      <c r="I64" s="254"/>
      <c r="J64" s="255"/>
      <c r="K64" s="255"/>
      <c r="L64" s="226"/>
      <c r="M64" s="255"/>
      <c r="N64" s="255"/>
      <c r="O64" s="255"/>
    </row>
    <row r="65" spans="1:15" outlineLevel="2" x14ac:dyDescent="0.2">
      <c r="A65" s="269" t="s">
        <v>679</v>
      </c>
      <c r="B65" s="270" t="s">
        <v>680</v>
      </c>
      <c r="C65" s="271" t="s">
        <v>677</v>
      </c>
      <c r="D65" s="269" t="s">
        <v>678</v>
      </c>
      <c r="E65" s="272">
        <v>6238229</v>
      </c>
      <c r="F65" s="273" t="s">
        <v>538</v>
      </c>
      <c r="G65" s="274">
        <v>2012</v>
      </c>
      <c r="H65" s="254"/>
      <c r="I65" s="254"/>
      <c r="J65" s="255"/>
      <c r="K65" s="255"/>
      <c r="L65" s="226"/>
      <c r="M65" s="255"/>
      <c r="N65" s="255"/>
      <c r="O65" s="255"/>
    </row>
    <row r="66" spans="1:15" outlineLevel="2" x14ac:dyDescent="0.2">
      <c r="A66" s="269" t="s">
        <v>681</v>
      </c>
      <c r="B66" s="270" t="s">
        <v>682</v>
      </c>
      <c r="C66" s="271" t="s">
        <v>677</v>
      </c>
      <c r="D66" s="269" t="s">
        <v>678</v>
      </c>
      <c r="E66" s="272">
        <v>6236710</v>
      </c>
      <c r="F66" s="273" t="s">
        <v>538</v>
      </c>
      <c r="G66" s="274">
        <v>2012</v>
      </c>
      <c r="H66" s="254"/>
      <c r="I66" s="254"/>
      <c r="J66" s="255"/>
      <c r="K66" s="255"/>
      <c r="L66" s="226"/>
      <c r="M66" s="255"/>
      <c r="N66" s="255"/>
      <c r="O66" s="255"/>
    </row>
    <row r="67" spans="1:15" outlineLevel="2" x14ac:dyDescent="0.2">
      <c r="A67" s="269" t="s">
        <v>683</v>
      </c>
      <c r="B67" s="270" t="s">
        <v>684</v>
      </c>
      <c r="C67" s="271" t="s">
        <v>685</v>
      </c>
      <c r="D67" s="269" t="s">
        <v>686</v>
      </c>
      <c r="E67" s="272">
        <v>6232820</v>
      </c>
      <c r="F67" s="273" t="s">
        <v>538</v>
      </c>
      <c r="G67" s="274">
        <v>2012</v>
      </c>
      <c r="H67" s="254"/>
      <c r="I67" s="254"/>
      <c r="J67" s="255"/>
      <c r="K67" s="255"/>
      <c r="L67" s="226"/>
      <c r="M67" s="255"/>
      <c r="N67" s="255"/>
      <c r="O67" s="255"/>
    </row>
    <row r="68" spans="1:15" outlineLevel="2" x14ac:dyDescent="0.2">
      <c r="A68" s="269" t="s">
        <v>687</v>
      </c>
      <c r="B68" s="270" t="s">
        <v>688</v>
      </c>
      <c r="C68" s="271" t="s">
        <v>677</v>
      </c>
      <c r="D68" s="269" t="s">
        <v>689</v>
      </c>
      <c r="E68" s="272">
        <v>6232499</v>
      </c>
      <c r="F68" s="273" t="s">
        <v>538</v>
      </c>
      <c r="G68" s="274">
        <v>2012</v>
      </c>
      <c r="H68" s="254"/>
      <c r="I68" s="254"/>
      <c r="J68" s="255"/>
      <c r="K68" s="255"/>
      <c r="L68" s="226"/>
      <c r="M68" s="255"/>
      <c r="N68" s="255"/>
      <c r="O68" s="255"/>
    </row>
    <row r="69" spans="1:15" outlineLevel="2" x14ac:dyDescent="0.2">
      <c r="A69" s="269" t="s">
        <v>690</v>
      </c>
      <c r="B69" s="270" t="s">
        <v>691</v>
      </c>
      <c r="C69" s="271" t="s">
        <v>677</v>
      </c>
      <c r="D69" s="269" t="s">
        <v>686</v>
      </c>
      <c r="E69" s="272">
        <v>6232439</v>
      </c>
      <c r="F69" s="273" t="s">
        <v>538</v>
      </c>
      <c r="G69" s="274">
        <v>2012</v>
      </c>
      <c r="H69" s="254"/>
      <c r="I69" s="254"/>
      <c r="J69" s="255"/>
      <c r="K69" s="255"/>
      <c r="L69" s="226"/>
      <c r="M69" s="255"/>
      <c r="N69" s="255"/>
      <c r="O69" s="255"/>
    </row>
    <row r="70" spans="1:15" outlineLevel="2" x14ac:dyDescent="0.2">
      <c r="A70" s="269" t="s">
        <v>692</v>
      </c>
      <c r="B70" s="270" t="s">
        <v>693</v>
      </c>
      <c r="C70" s="271" t="s">
        <v>677</v>
      </c>
      <c r="D70" s="269" t="s">
        <v>686</v>
      </c>
      <c r="E70" s="272">
        <v>6232822</v>
      </c>
      <c r="F70" s="273" t="s">
        <v>538</v>
      </c>
      <c r="G70" s="274">
        <v>2012</v>
      </c>
      <c r="H70" s="254"/>
      <c r="I70" s="254"/>
      <c r="J70" s="255"/>
      <c r="K70" s="255"/>
      <c r="L70" s="226"/>
      <c r="M70" s="255"/>
      <c r="N70" s="255"/>
      <c r="O70" s="255"/>
    </row>
    <row r="71" spans="1:15" outlineLevel="2" x14ac:dyDescent="0.2">
      <c r="A71" s="269" t="s">
        <v>694</v>
      </c>
      <c r="B71" s="270" t="s">
        <v>695</v>
      </c>
      <c r="C71" s="271" t="s">
        <v>677</v>
      </c>
      <c r="D71" s="269" t="s">
        <v>686</v>
      </c>
      <c r="E71" s="272">
        <v>6232825</v>
      </c>
      <c r="F71" s="273" t="s">
        <v>538</v>
      </c>
      <c r="G71" s="274">
        <v>2012</v>
      </c>
      <c r="H71" s="254"/>
      <c r="I71" s="254"/>
      <c r="J71" s="255"/>
      <c r="K71" s="255"/>
      <c r="L71" s="226"/>
      <c r="M71" s="255"/>
      <c r="N71" s="255"/>
      <c r="O71" s="255"/>
    </row>
    <row r="72" spans="1:15" outlineLevel="2" x14ac:dyDescent="0.2">
      <c r="A72" s="269" t="s">
        <v>696</v>
      </c>
      <c r="B72" s="270" t="s">
        <v>697</v>
      </c>
      <c r="C72" s="271" t="s">
        <v>685</v>
      </c>
      <c r="D72" s="269" t="s">
        <v>686</v>
      </c>
      <c r="E72" s="272">
        <v>6232824</v>
      </c>
      <c r="F72" s="273" t="s">
        <v>538</v>
      </c>
      <c r="G72" s="274">
        <v>2012</v>
      </c>
      <c r="H72" s="254"/>
      <c r="I72" s="254"/>
      <c r="J72" s="255"/>
      <c r="K72" s="255"/>
      <c r="L72" s="226"/>
      <c r="M72" s="255"/>
      <c r="N72" s="255"/>
      <c r="O72" s="255"/>
    </row>
    <row r="73" spans="1:15" outlineLevel="2" x14ac:dyDescent="0.2">
      <c r="A73" s="269" t="s">
        <v>698</v>
      </c>
      <c r="B73" s="270" t="s">
        <v>699</v>
      </c>
      <c r="C73" s="271" t="s">
        <v>685</v>
      </c>
      <c r="D73" s="269" t="s">
        <v>700</v>
      </c>
      <c r="E73" s="272">
        <v>6221526</v>
      </c>
      <c r="F73" s="273" t="s">
        <v>538</v>
      </c>
      <c r="G73" s="274">
        <v>2012</v>
      </c>
      <c r="H73" s="254"/>
      <c r="I73" s="254"/>
      <c r="J73" s="255"/>
      <c r="K73" s="255"/>
      <c r="L73" s="226"/>
      <c r="M73" s="255"/>
      <c r="N73" s="255"/>
      <c r="O73" s="255"/>
    </row>
    <row r="74" spans="1:15" outlineLevel="2" x14ac:dyDescent="0.2">
      <c r="A74" s="269" t="s">
        <v>701</v>
      </c>
      <c r="B74" s="270" t="s">
        <v>702</v>
      </c>
      <c r="C74" s="271" t="s">
        <v>703</v>
      </c>
      <c r="D74" s="269" t="s">
        <v>704</v>
      </c>
      <c r="E74" s="272" t="s">
        <v>705</v>
      </c>
      <c r="F74" s="273" t="s">
        <v>538</v>
      </c>
      <c r="G74" s="274">
        <v>2012</v>
      </c>
      <c r="H74" s="254"/>
      <c r="I74" s="254"/>
      <c r="J74" s="255"/>
      <c r="K74" s="255"/>
      <c r="L74" s="226"/>
      <c r="M74" s="255"/>
      <c r="N74" s="255"/>
      <c r="O74" s="255"/>
    </row>
    <row r="75" spans="1:15" outlineLevel="2" x14ac:dyDescent="0.2">
      <c r="A75" s="269" t="s">
        <v>706</v>
      </c>
      <c r="B75" s="270" t="s">
        <v>707</v>
      </c>
      <c r="C75" s="271" t="s">
        <v>677</v>
      </c>
      <c r="D75" s="269" t="s">
        <v>704</v>
      </c>
      <c r="E75" s="272" t="s">
        <v>708</v>
      </c>
      <c r="F75" s="273" t="s">
        <v>538</v>
      </c>
      <c r="G75" s="274">
        <v>2012</v>
      </c>
      <c r="H75" s="254"/>
      <c r="I75" s="254"/>
      <c r="J75" s="255"/>
      <c r="K75" s="255"/>
      <c r="L75" s="226"/>
      <c r="M75" s="255"/>
      <c r="N75" s="255"/>
      <c r="O75" s="255"/>
    </row>
    <row r="76" spans="1:15" outlineLevel="2" x14ac:dyDescent="0.2">
      <c r="A76" s="269" t="s">
        <v>709</v>
      </c>
      <c r="B76" s="270" t="s">
        <v>707</v>
      </c>
      <c r="C76" s="271" t="s">
        <v>677</v>
      </c>
      <c r="D76" s="269" t="s">
        <v>704</v>
      </c>
      <c r="E76" s="272" t="s">
        <v>710</v>
      </c>
      <c r="F76" s="273" t="s">
        <v>538</v>
      </c>
      <c r="G76" s="274">
        <v>2012</v>
      </c>
      <c r="H76" s="254"/>
      <c r="I76" s="254"/>
      <c r="J76" s="255"/>
      <c r="K76" s="255"/>
      <c r="L76" s="226"/>
      <c r="M76" s="255"/>
      <c r="N76" s="255"/>
      <c r="O76" s="255"/>
    </row>
    <row r="77" spans="1:15" outlineLevel="2" x14ac:dyDescent="0.2">
      <c r="A77" s="269" t="s">
        <v>711</v>
      </c>
      <c r="B77" s="270" t="s">
        <v>712</v>
      </c>
      <c r="C77" s="271" t="s">
        <v>677</v>
      </c>
      <c r="D77" s="269" t="s">
        <v>704</v>
      </c>
      <c r="E77" s="272" t="s">
        <v>713</v>
      </c>
      <c r="F77" s="273" t="s">
        <v>538</v>
      </c>
      <c r="G77" s="274">
        <v>2012</v>
      </c>
      <c r="H77" s="254"/>
      <c r="I77" s="254"/>
      <c r="J77" s="255"/>
      <c r="K77" s="255"/>
      <c r="L77" s="226"/>
      <c r="M77" s="255"/>
      <c r="N77" s="255"/>
      <c r="O77" s="255"/>
    </row>
    <row r="78" spans="1:15" outlineLevel="2" x14ac:dyDescent="0.2">
      <c r="A78" s="269" t="s">
        <v>714</v>
      </c>
      <c r="B78" s="270" t="s">
        <v>715</v>
      </c>
      <c r="C78" s="271" t="s">
        <v>677</v>
      </c>
      <c r="D78" s="269" t="s">
        <v>716</v>
      </c>
      <c r="E78" s="272" t="s">
        <v>717</v>
      </c>
      <c r="F78" s="273" t="s">
        <v>538</v>
      </c>
      <c r="G78" s="274">
        <v>2012</v>
      </c>
      <c r="H78" s="254"/>
      <c r="I78" s="254"/>
      <c r="J78" s="255"/>
      <c r="K78" s="255"/>
      <c r="L78" s="226"/>
      <c r="M78" s="255"/>
      <c r="N78" s="255"/>
      <c r="O78" s="255"/>
    </row>
    <row r="79" spans="1:15" outlineLevel="2" x14ac:dyDescent="0.2">
      <c r="A79" s="269" t="s">
        <v>718</v>
      </c>
      <c r="B79" s="270" t="s">
        <v>719</v>
      </c>
      <c r="C79" s="271" t="s">
        <v>677</v>
      </c>
      <c r="D79" s="269" t="s">
        <v>720</v>
      </c>
      <c r="E79" s="272" t="s">
        <v>721</v>
      </c>
      <c r="F79" s="273" t="s">
        <v>538</v>
      </c>
      <c r="G79" s="274">
        <v>2012</v>
      </c>
      <c r="H79" s="254"/>
      <c r="I79" s="254"/>
      <c r="J79" s="255"/>
      <c r="K79" s="255"/>
      <c r="L79" s="226"/>
      <c r="M79" s="255"/>
      <c r="N79" s="255"/>
      <c r="O79" s="255"/>
    </row>
    <row r="80" spans="1:15" outlineLevel="2" x14ac:dyDescent="0.2">
      <c r="A80" s="269" t="s">
        <v>722</v>
      </c>
      <c r="B80" s="270" t="s">
        <v>723</v>
      </c>
      <c r="C80" s="271" t="s">
        <v>677</v>
      </c>
      <c r="D80" s="269" t="s">
        <v>720</v>
      </c>
      <c r="E80" s="272" t="s">
        <v>724</v>
      </c>
      <c r="F80" s="273" t="s">
        <v>538</v>
      </c>
      <c r="G80" s="274">
        <v>2012</v>
      </c>
      <c r="H80" s="254"/>
      <c r="I80" s="254"/>
      <c r="J80" s="255"/>
      <c r="K80" s="255"/>
      <c r="L80" s="226"/>
      <c r="M80" s="255"/>
      <c r="N80" s="255"/>
      <c r="O80" s="255"/>
    </row>
    <row r="81" spans="1:15" outlineLevel="2" x14ac:dyDescent="0.2">
      <c r="A81" s="269" t="s">
        <v>725</v>
      </c>
      <c r="B81" s="270" t="s">
        <v>726</v>
      </c>
      <c r="C81" s="271" t="s">
        <v>677</v>
      </c>
      <c r="D81" s="269" t="s">
        <v>720</v>
      </c>
      <c r="E81" s="272" t="s">
        <v>727</v>
      </c>
      <c r="F81" s="273" t="s">
        <v>538</v>
      </c>
      <c r="G81" s="274">
        <v>2012</v>
      </c>
      <c r="H81" s="254"/>
      <c r="I81" s="254"/>
      <c r="J81" s="255"/>
      <c r="K81" s="255"/>
      <c r="L81" s="226"/>
      <c r="M81" s="255"/>
      <c r="N81" s="255"/>
      <c r="O81" s="255"/>
    </row>
    <row r="82" spans="1:15" outlineLevel="2" x14ac:dyDescent="0.2">
      <c r="A82" s="269" t="s">
        <v>728</v>
      </c>
      <c r="B82" s="270" t="s">
        <v>729</v>
      </c>
      <c r="C82" s="271" t="s">
        <v>677</v>
      </c>
      <c r="D82" s="269" t="s">
        <v>720</v>
      </c>
      <c r="E82" s="272" t="s">
        <v>730</v>
      </c>
      <c r="F82" s="273" t="s">
        <v>538</v>
      </c>
      <c r="G82" s="274">
        <v>2012</v>
      </c>
      <c r="H82" s="254"/>
      <c r="I82" s="254"/>
      <c r="J82" s="255"/>
      <c r="K82" s="255"/>
      <c r="L82" s="226"/>
      <c r="M82" s="255"/>
      <c r="N82" s="255"/>
      <c r="O82" s="255"/>
    </row>
    <row r="83" spans="1:15" outlineLevel="2" x14ac:dyDescent="0.2">
      <c r="A83" s="269" t="s">
        <v>731</v>
      </c>
      <c r="B83" s="270" t="s">
        <v>732</v>
      </c>
      <c r="C83" s="271" t="s">
        <v>677</v>
      </c>
      <c r="D83" s="269" t="s">
        <v>733</v>
      </c>
      <c r="E83" s="272">
        <v>3204353</v>
      </c>
      <c r="F83" s="273" t="s">
        <v>538</v>
      </c>
      <c r="G83" s="274">
        <v>2012</v>
      </c>
      <c r="H83" s="254"/>
      <c r="I83" s="254"/>
      <c r="J83" s="255"/>
      <c r="K83" s="255"/>
      <c r="L83" s="226"/>
      <c r="M83" s="255"/>
      <c r="N83" s="255"/>
      <c r="O83" s="255"/>
    </row>
    <row r="84" spans="1:15" ht="15" outlineLevel="2" x14ac:dyDescent="0.25">
      <c r="A84" s="260" t="s">
        <v>734</v>
      </c>
      <c r="B84" s="261" t="s">
        <v>392</v>
      </c>
      <c r="C84" s="262" t="s">
        <v>52</v>
      </c>
      <c r="D84" s="260" t="s">
        <v>667</v>
      </c>
      <c r="E84" s="263" t="s">
        <v>736</v>
      </c>
      <c r="F84" s="264" t="s">
        <v>538</v>
      </c>
      <c r="G84" s="265">
        <v>2012</v>
      </c>
      <c r="H84" s="266">
        <v>19.899999999999999</v>
      </c>
      <c r="I84" s="245">
        <f>(H84/1000)*K84</f>
        <v>41.551199999999994</v>
      </c>
      <c r="J84" s="246" t="s">
        <v>197</v>
      </c>
      <c r="K84" s="246">
        <f>IF(J84="R410A",2088,"jiné chladivo")</f>
        <v>2088</v>
      </c>
      <c r="L84" s="247"/>
      <c r="M84" s="245" t="str">
        <f>IF(I84&gt;2.39,"ne","ano")</f>
        <v>ne</v>
      </c>
      <c r="N84" s="248" t="str">
        <f>IF(I84&gt;23.95,"ne",(IF(I84&gt;2.39,"ano","ne")))</f>
        <v>ne</v>
      </c>
      <c r="O84" s="246" t="str">
        <f>IF(I84&gt;23.95,"ano","ne")</f>
        <v>ano</v>
      </c>
    </row>
    <row r="85" spans="1:15" ht="15" outlineLevel="2" x14ac:dyDescent="0.25">
      <c r="A85" s="260" t="s">
        <v>735</v>
      </c>
      <c r="B85" s="261" t="s">
        <v>392</v>
      </c>
      <c r="C85" s="262" t="s">
        <v>52</v>
      </c>
      <c r="D85" s="260" t="s">
        <v>668</v>
      </c>
      <c r="E85" s="263" t="s">
        <v>737</v>
      </c>
      <c r="F85" s="264" t="s">
        <v>538</v>
      </c>
      <c r="G85" s="265">
        <v>2012</v>
      </c>
      <c r="H85" s="267"/>
      <c r="I85" s="267"/>
      <c r="J85" s="268"/>
      <c r="K85" s="268"/>
      <c r="L85" s="247"/>
      <c r="M85" s="268"/>
      <c r="N85" s="268"/>
      <c r="O85" s="268"/>
    </row>
    <row r="86" spans="1:15" outlineLevel="2" x14ac:dyDescent="0.2">
      <c r="A86" s="269" t="s">
        <v>738</v>
      </c>
      <c r="B86" s="275" t="s">
        <v>739</v>
      </c>
      <c r="C86" s="271" t="s">
        <v>677</v>
      </c>
      <c r="D86" s="269" t="s">
        <v>686</v>
      </c>
      <c r="E86" s="272">
        <v>6231805</v>
      </c>
      <c r="F86" s="273" t="s">
        <v>538</v>
      </c>
      <c r="G86" s="274">
        <v>2012</v>
      </c>
      <c r="H86" s="254"/>
      <c r="I86" s="254"/>
      <c r="J86" s="255"/>
      <c r="K86" s="255"/>
      <c r="L86" s="226"/>
      <c r="M86" s="255"/>
      <c r="N86" s="255"/>
      <c r="O86" s="255"/>
    </row>
    <row r="87" spans="1:15" outlineLevel="2" x14ac:dyDescent="0.2">
      <c r="A87" s="269" t="s">
        <v>740</v>
      </c>
      <c r="B87" s="275" t="s">
        <v>741</v>
      </c>
      <c r="C87" s="271" t="s">
        <v>742</v>
      </c>
      <c r="D87" s="269" t="s">
        <v>678</v>
      </c>
      <c r="E87" s="272">
        <v>6232823</v>
      </c>
      <c r="F87" s="273" t="s">
        <v>538</v>
      </c>
      <c r="G87" s="274">
        <v>2012</v>
      </c>
      <c r="H87" s="254"/>
      <c r="I87" s="254"/>
      <c r="J87" s="255"/>
      <c r="K87" s="255"/>
      <c r="L87" s="226"/>
      <c r="M87" s="255"/>
      <c r="N87" s="255"/>
      <c r="O87" s="255"/>
    </row>
    <row r="88" spans="1:15" outlineLevel="2" x14ac:dyDescent="0.2">
      <c r="A88" s="269" t="s">
        <v>743</v>
      </c>
      <c r="B88" s="275" t="s">
        <v>744</v>
      </c>
      <c r="C88" s="271" t="s">
        <v>742</v>
      </c>
      <c r="D88" s="269" t="s">
        <v>678</v>
      </c>
      <c r="E88" s="272">
        <v>6132357</v>
      </c>
      <c r="F88" s="273" t="s">
        <v>538</v>
      </c>
      <c r="G88" s="274">
        <v>2012</v>
      </c>
      <c r="H88" s="254"/>
      <c r="I88" s="254"/>
      <c r="J88" s="255"/>
      <c r="K88" s="255"/>
      <c r="L88" s="226"/>
      <c r="M88" s="255"/>
      <c r="N88" s="255"/>
      <c r="O88" s="255"/>
    </row>
    <row r="89" spans="1:15" outlineLevel="2" x14ac:dyDescent="0.2">
      <c r="A89" s="269" t="s">
        <v>745</v>
      </c>
      <c r="B89" s="275" t="s">
        <v>746</v>
      </c>
      <c r="C89" s="271" t="s">
        <v>742</v>
      </c>
      <c r="D89" s="269" t="s">
        <v>678</v>
      </c>
      <c r="E89" s="272">
        <v>6238702</v>
      </c>
      <c r="F89" s="273" t="s">
        <v>538</v>
      </c>
      <c r="G89" s="274">
        <v>2012</v>
      </c>
      <c r="H89" s="254"/>
      <c r="I89" s="254"/>
      <c r="J89" s="255"/>
      <c r="K89" s="255"/>
      <c r="L89" s="226"/>
      <c r="M89" s="255"/>
      <c r="N89" s="255"/>
      <c r="O89" s="255"/>
    </row>
    <row r="90" spans="1:15" outlineLevel="2" x14ac:dyDescent="0.2">
      <c r="A90" s="269" t="s">
        <v>747</v>
      </c>
      <c r="B90" s="275" t="s">
        <v>748</v>
      </c>
      <c r="C90" s="271" t="s">
        <v>742</v>
      </c>
      <c r="D90" s="269" t="s">
        <v>678</v>
      </c>
      <c r="E90" s="272">
        <v>6238698</v>
      </c>
      <c r="F90" s="273" t="s">
        <v>538</v>
      </c>
      <c r="G90" s="274">
        <v>2012</v>
      </c>
      <c r="H90" s="254"/>
      <c r="I90" s="254"/>
      <c r="J90" s="255"/>
      <c r="K90" s="255"/>
      <c r="L90" s="226"/>
      <c r="M90" s="255"/>
      <c r="N90" s="255"/>
      <c r="O90" s="255"/>
    </row>
    <row r="91" spans="1:15" outlineLevel="2" x14ac:dyDescent="0.2">
      <c r="A91" s="269" t="s">
        <v>749</v>
      </c>
      <c r="B91" s="275" t="s">
        <v>750</v>
      </c>
      <c r="C91" s="271" t="s">
        <v>742</v>
      </c>
      <c r="D91" s="269" t="s">
        <v>678</v>
      </c>
      <c r="E91" s="272">
        <v>6132346</v>
      </c>
      <c r="F91" s="273" t="s">
        <v>538</v>
      </c>
      <c r="G91" s="274">
        <v>2012</v>
      </c>
      <c r="H91" s="254"/>
      <c r="I91" s="254"/>
      <c r="J91" s="255"/>
      <c r="K91" s="255"/>
      <c r="L91" s="226"/>
      <c r="M91" s="255"/>
      <c r="N91" s="255"/>
      <c r="O91" s="255"/>
    </row>
    <row r="92" spans="1:15" outlineLevel="2" x14ac:dyDescent="0.2">
      <c r="A92" s="269" t="s">
        <v>751</v>
      </c>
      <c r="B92" s="275" t="s">
        <v>752</v>
      </c>
      <c r="C92" s="271" t="s">
        <v>742</v>
      </c>
      <c r="D92" s="269" t="s">
        <v>678</v>
      </c>
      <c r="E92" s="272">
        <v>6132363</v>
      </c>
      <c r="F92" s="273" t="s">
        <v>538</v>
      </c>
      <c r="G92" s="274">
        <v>2012</v>
      </c>
      <c r="H92" s="254"/>
      <c r="I92" s="254"/>
      <c r="J92" s="255"/>
      <c r="K92" s="255"/>
      <c r="L92" s="226"/>
      <c r="M92" s="255"/>
      <c r="N92" s="255"/>
      <c r="O92" s="255"/>
    </row>
    <row r="93" spans="1:15" outlineLevel="2" x14ac:dyDescent="0.2">
      <c r="A93" s="269" t="s">
        <v>753</v>
      </c>
      <c r="B93" s="275" t="s">
        <v>754</v>
      </c>
      <c r="C93" s="271" t="s">
        <v>742</v>
      </c>
      <c r="D93" s="269" t="s">
        <v>678</v>
      </c>
      <c r="E93" s="272">
        <v>6132350</v>
      </c>
      <c r="F93" s="273" t="s">
        <v>538</v>
      </c>
      <c r="G93" s="274">
        <v>2012</v>
      </c>
      <c r="H93" s="254"/>
      <c r="I93" s="254"/>
      <c r="J93" s="255"/>
      <c r="K93" s="255"/>
      <c r="L93" s="226"/>
      <c r="M93" s="255"/>
      <c r="N93" s="255"/>
      <c r="O93" s="255"/>
    </row>
    <row r="94" spans="1:15" outlineLevel="2" x14ac:dyDescent="0.2">
      <c r="A94" s="269" t="s">
        <v>755</v>
      </c>
      <c r="B94" s="275" t="s">
        <v>756</v>
      </c>
      <c r="C94" s="271" t="s">
        <v>742</v>
      </c>
      <c r="D94" s="269" t="s">
        <v>678</v>
      </c>
      <c r="E94" s="272">
        <v>6238224</v>
      </c>
      <c r="F94" s="273" t="s">
        <v>538</v>
      </c>
      <c r="G94" s="274">
        <v>2012</v>
      </c>
      <c r="H94" s="254"/>
      <c r="I94" s="254"/>
      <c r="J94" s="255"/>
      <c r="K94" s="255"/>
      <c r="L94" s="226"/>
      <c r="M94" s="255"/>
      <c r="N94" s="255"/>
      <c r="O94" s="255"/>
    </row>
    <row r="95" spans="1:15" outlineLevel="2" x14ac:dyDescent="0.2">
      <c r="A95" s="269" t="s">
        <v>757</v>
      </c>
      <c r="B95" s="275" t="s">
        <v>758</v>
      </c>
      <c r="C95" s="271" t="s">
        <v>742</v>
      </c>
      <c r="D95" s="269" t="s">
        <v>678</v>
      </c>
      <c r="E95" s="272">
        <v>6132210</v>
      </c>
      <c r="F95" s="273" t="s">
        <v>538</v>
      </c>
      <c r="G95" s="274">
        <v>2012</v>
      </c>
      <c r="H95" s="254"/>
      <c r="I95" s="254"/>
      <c r="J95" s="255"/>
      <c r="K95" s="255"/>
      <c r="L95" s="226"/>
      <c r="M95" s="255"/>
      <c r="N95" s="255"/>
      <c r="O95" s="255"/>
    </row>
    <row r="96" spans="1:15" outlineLevel="2" x14ac:dyDescent="0.2">
      <c r="A96" s="269" t="s">
        <v>759</v>
      </c>
      <c r="B96" s="275" t="s">
        <v>760</v>
      </c>
      <c r="C96" s="271" t="s">
        <v>742</v>
      </c>
      <c r="D96" s="269" t="s">
        <v>678</v>
      </c>
      <c r="E96" s="272">
        <v>6238700</v>
      </c>
      <c r="F96" s="273" t="s">
        <v>538</v>
      </c>
      <c r="G96" s="274">
        <v>2012</v>
      </c>
      <c r="H96" s="254"/>
      <c r="I96" s="254"/>
      <c r="J96" s="255"/>
      <c r="K96" s="255"/>
      <c r="L96" s="226"/>
      <c r="M96" s="255"/>
      <c r="N96" s="255"/>
      <c r="O96" s="255"/>
    </row>
    <row r="97" spans="1:15" outlineLevel="2" x14ac:dyDescent="0.2">
      <c r="A97" s="269" t="s">
        <v>761</v>
      </c>
      <c r="B97" s="275" t="s">
        <v>762</v>
      </c>
      <c r="C97" s="271" t="s">
        <v>742</v>
      </c>
      <c r="D97" s="269" t="s">
        <v>678</v>
      </c>
      <c r="E97" s="272">
        <v>6236699</v>
      </c>
      <c r="F97" s="273" t="s">
        <v>538</v>
      </c>
      <c r="G97" s="274">
        <v>2012</v>
      </c>
      <c r="H97" s="254"/>
      <c r="I97" s="254"/>
      <c r="J97" s="255"/>
      <c r="K97" s="255"/>
      <c r="L97" s="226"/>
      <c r="M97" s="255"/>
      <c r="N97" s="255"/>
      <c r="O97" s="255"/>
    </row>
    <row r="98" spans="1:15" outlineLevel="2" x14ac:dyDescent="0.2">
      <c r="A98" s="269" t="s">
        <v>763</v>
      </c>
      <c r="B98" s="275" t="s">
        <v>764</v>
      </c>
      <c r="C98" s="271" t="s">
        <v>742</v>
      </c>
      <c r="D98" s="269" t="s">
        <v>678</v>
      </c>
      <c r="E98" s="272">
        <v>6237058</v>
      </c>
      <c r="F98" s="273" t="s">
        <v>538</v>
      </c>
      <c r="G98" s="274">
        <v>2012</v>
      </c>
      <c r="H98" s="254"/>
      <c r="I98" s="254"/>
      <c r="J98" s="255"/>
      <c r="K98" s="255"/>
      <c r="L98" s="226"/>
      <c r="M98" s="255"/>
      <c r="N98" s="255"/>
      <c r="O98" s="255"/>
    </row>
    <row r="99" spans="1:15" outlineLevel="2" x14ac:dyDescent="0.2">
      <c r="A99" s="269" t="s">
        <v>765</v>
      </c>
      <c r="B99" s="275" t="s">
        <v>766</v>
      </c>
      <c r="C99" s="271" t="s">
        <v>742</v>
      </c>
      <c r="D99" s="269" t="s">
        <v>678</v>
      </c>
      <c r="E99" s="272">
        <v>6237071</v>
      </c>
      <c r="F99" s="273" t="s">
        <v>538</v>
      </c>
      <c r="G99" s="274">
        <v>2012</v>
      </c>
      <c r="H99" s="254"/>
      <c r="I99" s="254"/>
      <c r="J99" s="255"/>
      <c r="K99" s="255"/>
      <c r="L99" s="226"/>
      <c r="M99" s="255"/>
      <c r="N99" s="255"/>
      <c r="O99" s="255"/>
    </row>
    <row r="100" spans="1:15" outlineLevel="2" x14ac:dyDescent="0.2">
      <c r="A100" s="269" t="s">
        <v>767</v>
      </c>
      <c r="B100" s="275" t="s">
        <v>766</v>
      </c>
      <c r="C100" s="271" t="s">
        <v>742</v>
      </c>
      <c r="D100" s="269" t="s">
        <v>678</v>
      </c>
      <c r="E100" s="272">
        <v>6237056</v>
      </c>
      <c r="F100" s="273" t="s">
        <v>538</v>
      </c>
      <c r="G100" s="274">
        <v>2012</v>
      </c>
      <c r="H100" s="254"/>
      <c r="I100" s="254"/>
      <c r="J100" s="255"/>
      <c r="K100" s="255"/>
      <c r="L100" s="226"/>
      <c r="M100" s="255"/>
      <c r="N100" s="255"/>
      <c r="O100" s="255"/>
    </row>
    <row r="101" spans="1:15" outlineLevel="2" x14ac:dyDescent="0.2">
      <c r="A101" s="269" t="s">
        <v>768</v>
      </c>
      <c r="B101" s="275" t="s">
        <v>769</v>
      </c>
      <c r="C101" s="271" t="s">
        <v>742</v>
      </c>
      <c r="D101" s="269" t="s">
        <v>678</v>
      </c>
      <c r="E101" s="272">
        <v>6237053</v>
      </c>
      <c r="F101" s="273" t="s">
        <v>538</v>
      </c>
      <c r="G101" s="274">
        <v>2012</v>
      </c>
      <c r="H101" s="254"/>
      <c r="I101" s="254"/>
      <c r="J101" s="255"/>
      <c r="K101" s="255"/>
      <c r="L101" s="226"/>
      <c r="M101" s="255"/>
      <c r="N101" s="255"/>
      <c r="O101" s="255"/>
    </row>
    <row r="102" spans="1:15" outlineLevel="2" x14ac:dyDescent="0.2">
      <c r="A102" s="269" t="s">
        <v>770</v>
      </c>
      <c r="B102" s="275" t="s">
        <v>771</v>
      </c>
      <c r="C102" s="271" t="s">
        <v>742</v>
      </c>
      <c r="D102" s="269" t="s">
        <v>678</v>
      </c>
      <c r="E102" s="272">
        <v>6237055</v>
      </c>
      <c r="F102" s="273" t="s">
        <v>538</v>
      </c>
      <c r="G102" s="274">
        <v>2012</v>
      </c>
      <c r="H102" s="254"/>
      <c r="I102" s="254"/>
      <c r="J102" s="255"/>
      <c r="K102" s="255"/>
      <c r="L102" s="226"/>
      <c r="M102" s="255"/>
      <c r="N102" s="255"/>
      <c r="O102" s="255"/>
    </row>
    <row r="103" spans="1:15" outlineLevel="2" x14ac:dyDescent="0.2">
      <c r="A103" s="269" t="s">
        <v>772</v>
      </c>
      <c r="B103" s="275" t="s">
        <v>773</v>
      </c>
      <c r="C103" s="271" t="s">
        <v>742</v>
      </c>
      <c r="D103" s="269" t="s">
        <v>678</v>
      </c>
      <c r="E103" s="272">
        <v>6132354</v>
      </c>
      <c r="F103" s="273" t="s">
        <v>538</v>
      </c>
      <c r="G103" s="274">
        <v>2012</v>
      </c>
      <c r="H103" s="254"/>
      <c r="I103" s="254"/>
      <c r="J103" s="255"/>
      <c r="K103" s="255"/>
      <c r="L103" s="226"/>
      <c r="M103" s="255"/>
      <c r="N103" s="255"/>
      <c r="O103" s="255"/>
    </row>
    <row r="104" spans="1:15" outlineLevel="2" x14ac:dyDescent="0.2">
      <c r="A104" s="269" t="s">
        <v>774</v>
      </c>
      <c r="B104" s="275" t="s">
        <v>775</v>
      </c>
      <c r="C104" s="271" t="s">
        <v>742</v>
      </c>
      <c r="D104" s="269" t="s">
        <v>678</v>
      </c>
      <c r="E104" s="272">
        <v>6238696</v>
      </c>
      <c r="F104" s="273" t="s">
        <v>538</v>
      </c>
      <c r="G104" s="274">
        <v>2012</v>
      </c>
      <c r="H104" s="254"/>
      <c r="I104" s="254"/>
      <c r="J104" s="255"/>
      <c r="K104" s="255"/>
      <c r="L104" s="226"/>
      <c r="M104" s="255"/>
      <c r="N104" s="255"/>
      <c r="O104" s="255"/>
    </row>
    <row r="105" spans="1:15" outlineLevel="2" x14ac:dyDescent="0.2">
      <c r="A105" s="269" t="s">
        <v>776</v>
      </c>
      <c r="B105" s="275" t="s">
        <v>777</v>
      </c>
      <c r="C105" s="271" t="s">
        <v>742</v>
      </c>
      <c r="D105" s="269" t="s">
        <v>678</v>
      </c>
      <c r="E105" s="272">
        <v>6238704</v>
      </c>
      <c r="F105" s="273" t="s">
        <v>538</v>
      </c>
      <c r="G105" s="274">
        <v>2012</v>
      </c>
      <c r="H105" s="254"/>
      <c r="I105" s="254"/>
      <c r="J105" s="255"/>
      <c r="K105" s="255"/>
      <c r="L105" s="226"/>
      <c r="M105" s="255"/>
      <c r="N105" s="255"/>
      <c r="O105" s="255"/>
    </row>
    <row r="106" spans="1:15" outlineLevel="2" x14ac:dyDescent="0.2">
      <c r="A106" s="269" t="s">
        <v>778</v>
      </c>
      <c r="B106" s="275" t="s">
        <v>779</v>
      </c>
      <c r="C106" s="271" t="s">
        <v>742</v>
      </c>
      <c r="D106" s="269" t="s">
        <v>678</v>
      </c>
      <c r="E106" s="272">
        <v>6132365</v>
      </c>
      <c r="F106" s="273" t="s">
        <v>538</v>
      </c>
      <c r="G106" s="274">
        <v>2012</v>
      </c>
      <c r="H106" s="254"/>
      <c r="I106" s="254"/>
      <c r="J106" s="255"/>
      <c r="K106" s="255"/>
      <c r="L106" s="226"/>
      <c r="M106" s="255"/>
      <c r="N106" s="255"/>
      <c r="O106" s="255"/>
    </row>
    <row r="107" spans="1:15" outlineLevel="2" x14ac:dyDescent="0.2">
      <c r="A107" s="269" t="s">
        <v>780</v>
      </c>
      <c r="B107" s="275" t="s">
        <v>781</v>
      </c>
      <c r="C107" s="271" t="s">
        <v>742</v>
      </c>
      <c r="D107" s="269" t="s">
        <v>678</v>
      </c>
      <c r="E107" s="272">
        <v>6237059</v>
      </c>
      <c r="F107" s="273" t="s">
        <v>538</v>
      </c>
      <c r="G107" s="274">
        <v>2012</v>
      </c>
      <c r="H107" s="254"/>
      <c r="I107" s="254"/>
      <c r="J107" s="255"/>
      <c r="K107" s="255"/>
      <c r="L107" s="226"/>
      <c r="M107" s="255"/>
      <c r="N107" s="255"/>
      <c r="O107" s="255"/>
    </row>
    <row r="108" spans="1:15" outlineLevel="2" x14ac:dyDescent="0.2">
      <c r="A108" s="269" t="s">
        <v>782</v>
      </c>
      <c r="B108" s="275" t="s">
        <v>783</v>
      </c>
      <c r="C108" s="271" t="s">
        <v>742</v>
      </c>
      <c r="D108" s="269" t="s">
        <v>678</v>
      </c>
      <c r="E108" s="272">
        <v>6238701</v>
      </c>
      <c r="F108" s="273" t="s">
        <v>538</v>
      </c>
      <c r="G108" s="274">
        <v>2012</v>
      </c>
      <c r="H108" s="254"/>
      <c r="I108" s="254"/>
      <c r="J108" s="255"/>
      <c r="K108" s="255"/>
      <c r="L108" s="226"/>
      <c r="M108" s="255"/>
      <c r="N108" s="255"/>
      <c r="O108" s="255"/>
    </row>
    <row r="109" spans="1:15" outlineLevel="2" x14ac:dyDescent="0.2">
      <c r="A109" s="269" t="s">
        <v>784</v>
      </c>
      <c r="B109" s="275" t="s">
        <v>785</v>
      </c>
      <c r="C109" s="271" t="s">
        <v>742</v>
      </c>
      <c r="D109" s="269" t="s">
        <v>700</v>
      </c>
      <c r="E109" s="272">
        <v>6221519</v>
      </c>
      <c r="F109" s="273" t="s">
        <v>538</v>
      </c>
      <c r="G109" s="274">
        <v>2012</v>
      </c>
      <c r="H109" s="254"/>
      <c r="I109" s="254"/>
      <c r="J109" s="255"/>
      <c r="K109" s="255"/>
      <c r="L109" s="226"/>
      <c r="M109" s="255"/>
      <c r="N109" s="255"/>
      <c r="O109" s="255"/>
    </row>
    <row r="110" spans="1:15" outlineLevel="2" x14ac:dyDescent="0.2">
      <c r="A110" s="269" t="s">
        <v>786</v>
      </c>
      <c r="B110" s="275" t="s">
        <v>787</v>
      </c>
      <c r="C110" s="271" t="s">
        <v>677</v>
      </c>
      <c r="D110" s="269" t="s">
        <v>700</v>
      </c>
      <c r="E110" s="272">
        <v>6225543</v>
      </c>
      <c r="F110" s="273" t="s">
        <v>538</v>
      </c>
      <c r="G110" s="274">
        <v>2012</v>
      </c>
      <c r="H110" s="254"/>
      <c r="I110" s="254"/>
      <c r="J110" s="255"/>
      <c r="K110" s="255"/>
      <c r="L110" s="226"/>
      <c r="M110" s="255"/>
      <c r="N110" s="255"/>
      <c r="O110" s="255"/>
    </row>
    <row r="111" spans="1:15" outlineLevel="2" x14ac:dyDescent="0.2">
      <c r="A111" s="269" t="s">
        <v>788</v>
      </c>
      <c r="B111" s="275" t="s">
        <v>789</v>
      </c>
      <c r="C111" s="271" t="s">
        <v>790</v>
      </c>
      <c r="D111" s="269" t="s">
        <v>704</v>
      </c>
      <c r="E111" s="272" t="s">
        <v>791</v>
      </c>
      <c r="F111" s="273" t="s">
        <v>538</v>
      </c>
      <c r="G111" s="274">
        <v>2012</v>
      </c>
      <c r="H111" s="254"/>
      <c r="I111" s="254"/>
      <c r="J111" s="255"/>
      <c r="K111" s="255"/>
      <c r="L111" s="226"/>
      <c r="M111" s="255"/>
      <c r="N111" s="255"/>
      <c r="O111" s="255"/>
    </row>
    <row r="112" spans="1:15" outlineLevel="1" x14ac:dyDescent="0.2">
      <c r="A112" s="225"/>
      <c r="B112" s="229"/>
      <c r="C112" s="231"/>
      <c r="D112" s="226"/>
      <c r="E112" s="229"/>
      <c r="F112" s="225"/>
      <c r="G112" s="225"/>
      <c r="H112" s="233"/>
      <c r="I112" s="235"/>
      <c r="J112" s="225"/>
      <c r="K112" s="225"/>
      <c r="L112" s="226"/>
      <c r="M112" s="236"/>
      <c r="N112" s="225"/>
      <c r="O112" s="224"/>
    </row>
    <row r="113" spans="1:15" ht="41.25" customHeight="1" outlineLevel="1" x14ac:dyDescent="0.2">
      <c r="A113" s="392" t="s">
        <v>792</v>
      </c>
      <c r="B113" s="393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4"/>
    </row>
    <row r="114" spans="1:15" ht="38.25" customHeight="1" outlineLevel="2" x14ac:dyDescent="0.2">
      <c r="A114" s="227" t="s">
        <v>53</v>
      </c>
      <c r="B114" s="230" t="s">
        <v>51</v>
      </c>
      <c r="C114" s="234" t="s">
        <v>24</v>
      </c>
      <c r="D114" s="228" t="s">
        <v>22</v>
      </c>
      <c r="E114" s="230" t="s">
        <v>19</v>
      </c>
      <c r="F114" s="227" t="s">
        <v>7</v>
      </c>
      <c r="G114" s="227" t="s">
        <v>20</v>
      </c>
      <c r="H114" s="232" t="s">
        <v>194</v>
      </c>
      <c r="I114" s="232" t="s">
        <v>195</v>
      </c>
      <c r="J114" s="227" t="s">
        <v>196</v>
      </c>
      <c r="K114" s="227" t="s">
        <v>542</v>
      </c>
      <c r="L114" s="228" t="s">
        <v>21</v>
      </c>
      <c r="M114" s="227" t="s">
        <v>198</v>
      </c>
      <c r="N114" s="227" t="s">
        <v>199</v>
      </c>
      <c r="O114" s="228" t="s">
        <v>200</v>
      </c>
    </row>
    <row r="115" spans="1:15" ht="15" outlineLevel="2" x14ac:dyDescent="0.25">
      <c r="A115" s="260" t="s">
        <v>793</v>
      </c>
      <c r="B115" s="276" t="s">
        <v>794</v>
      </c>
      <c r="C115" s="262" t="s">
        <v>559</v>
      </c>
      <c r="D115" s="261" t="s">
        <v>795</v>
      </c>
      <c r="E115" s="263">
        <v>6206739</v>
      </c>
      <c r="F115" s="264" t="s">
        <v>538</v>
      </c>
      <c r="G115" s="265">
        <v>2012</v>
      </c>
      <c r="H115" s="266">
        <v>29.3</v>
      </c>
      <c r="I115" s="245">
        <f>(H115/1000)*K115</f>
        <v>61.178399999999996</v>
      </c>
      <c r="J115" s="246" t="s">
        <v>197</v>
      </c>
      <c r="K115" s="246">
        <f>IF(J115="R410A",2088,"jiné chladivo")</f>
        <v>2088</v>
      </c>
      <c r="L115" s="247"/>
      <c r="M115" s="245" t="str">
        <f>IF(I115&gt;2.39,"ne","ano")</f>
        <v>ne</v>
      </c>
      <c r="N115" s="248" t="str">
        <f>IF(I115&gt;23.95,"ne",(IF(I115&gt;2.39,"ano","ne")))</f>
        <v>ne</v>
      </c>
      <c r="O115" s="246" t="str">
        <f>IF(I115&gt;23.95,"ano","ne")</f>
        <v>ano</v>
      </c>
    </row>
    <row r="116" spans="1:15" ht="15" outlineLevel="2" x14ac:dyDescent="0.25">
      <c r="A116" s="260" t="s">
        <v>796</v>
      </c>
      <c r="B116" s="276" t="s">
        <v>797</v>
      </c>
      <c r="C116" s="262" t="s">
        <v>559</v>
      </c>
      <c r="D116" s="261" t="s">
        <v>798</v>
      </c>
      <c r="E116" s="263">
        <v>5202983</v>
      </c>
      <c r="F116" s="264" t="s">
        <v>538</v>
      </c>
      <c r="G116" s="265">
        <v>2012</v>
      </c>
      <c r="H116" s="267"/>
      <c r="I116" s="267"/>
      <c r="J116" s="268"/>
      <c r="K116" s="268"/>
      <c r="L116" s="277"/>
      <c r="M116" s="268"/>
      <c r="N116" s="268"/>
      <c r="O116" s="268"/>
    </row>
    <row r="117" spans="1:15" outlineLevel="2" x14ac:dyDescent="0.2">
      <c r="A117" s="269" t="s">
        <v>799</v>
      </c>
      <c r="B117" s="275" t="s">
        <v>750</v>
      </c>
      <c r="C117" s="271" t="s">
        <v>677</v>
      </c>
      <c r="D117" s="275" t="s">
        <v>678</v>
      </c>
      <c r="E117" s="272">
        <v>6240720</v>
      </c>
      <c r="F117" s="273" t="s">
        <v>538</v>
      </c>
      <c r="G117" s="274">
        <v>2012</v>
      </c>
      <c r="H117" s="254"/>
      <c r="I117" s="254"/>
      <c r="J117" s="255"/>
      <c r="K117" s="255"/>
      <c r="L117" s="256"/>
      <c r="M117" s="255"/>
      <c r="N117" s="255"/>
      <c r="O117" s="255"/>
    </row>
    <row r="118" spans="1:15" outlineLevel="2" x14ac:dyDescent="0.2">
      <c r="A118" s="269" t="s">
        <v>800</v>
      </c>
      <c r="B118" s="275" t="s">
        <v>754</v>
      </c>
      <c r="C118" s="271" t="s">
        <v>801</v>
      </c>
      <c r="D118" s="275" t="s">
        <v>700</v>
      </c>
      <c r="E118" s="272">
        <v>6223386</v>
      </c>
      <c r="F118" s="273" t="s">
        <v>538</v>
      </c>
      <c r="G118" s="274">
        <v>2012</v>
      </c>
      <c r="H118" s="254"/>
      <c r="I118" s="254"/>
      <c r="J118" s="255"/>
      <c r="K118" s="255"/>
      <c r="L118" s="256"/>
      <c r="M118" s="255"/>
      <c r="N118" s="255"/>
      <c r="O118" s="255"/>
    </row>
    <row r="119" spans="1:15" outlineLevel="2" x14ac:dyDescent="0.2">
      <c r="A119" s="269" t="s">
        <v>802</v>
      </c>
      <c r="B119" s="275" t="s">
        <v>758</v>
      </c>
      <c r="C119" s="271" t="s">
        <v>677</v>
      </c>
      <c r="D119" s="275" t="s">
        <v>700</v>
      </c>
      <c r="E119" s="272">
        <v>6223391</v>
      </c>
      <c r="F119" s="273" t="s">
        <v>538</v>
      </c>
      <c r="G119" s="274">
        <v>2012</v>
      </c>
      <c r="H119" s="254"/>
      <c r="I119" s="254"/>
      <c r="J119" s="255"/>
      <c r="K119" s="255"/>
      <c r="L119" s="256"/>
      <c r="M119" s="255"/>
      <c r="N119" s="255"/>
      <c r="O119" s="255"/>
    </row>
    <row r="120" spans="1:15" outlineLevel="2" x14ac:dyDescent="0.2">
      <c r="A120" s="269" t="s">
        <v>803</v>
      </c>
      <c r="B120" s="275" t="s">
        <v>804</v>
      </c>
      <c r="C120" s="271" t="s">
        <v>805</v>
      </c>
      <c r="D120" s="275" t="s">
        <v>700</v>
      </c>
      <c r="E120" s="272">
        <v>6223389</v>
      </c>
      <c r="F120" s="273" t="s">
        <v>538</v>
      </c>
      <c r="G120" s="274">
        <v>2012</v>
      </c>
      <c r="H120" s="254"/>
      <c r="I120" s="254"/>
      <c r="J120" s="255"/>
      <c r="K120" s="255"/>
      <c r="L120" s="256"/>
      <c r="M120" s="255"/>
      <c r="N120" s="255"/>
      <c r="O120" s="255"/>
    </row>
    <row r="121" spans="1:15" outlineLevel="2" x14ac:dyDescent="0.2">
      <c r="A121" s="269" t="s">
        <v>806</v>
      </c>
      <c r="B121" s="275" t="s">
        <v>756</v>
      </c>
      <c r="C121" s="271" t="s">
        <v>677</v>
      </c>
      <c r="D121" s="275" t="s">
        <v>807</v>
      </c>
      <c r="E121" s="272">
        <v>6219970</v>
      </c>
      <c r="F121" s="273" t="s">
        <v>538</v>
      </c>
      <c r="G121" s="274">
        <v>2012</v>
      </c>
      <c r="H121" s="254"/>
      <c r="I121" s="254"/>
      <c r="J121" s="255"/>
      <c r="K121" s="255"/>
      <c r="L121" s="256"/>
      <c r="M121" s="255"/>
      <c r="N121" s="255"/>
      <c r="O121" s="255"/>
    </row>
    <row r="122" spans="1:15" outlineLevel="2" x14ac:dyDescent="0.2">
      <c r="A122" s="269" t="s">
        <v>808</v>
      </c>
      <c r="B122" s="275" t="s">
        <v>809</v>
      </c>
      <c r="C122" s="271" t="s">
        <v>677</v>
      </c>
      <c r="D122" s="275" t="s">
        <v>704</v>
      </c>
      <c r="E122" s="272" t="s">
        <v>810</v>
      </c>
      <c r="F122" s="273" t="s">
        <v>538</v>
      </c>
      <c r="G122" s="274">
        <v>2012</v>
      </c>
      <c r="H122" s="254"/>
      <c r="I122" s="254"/>
      <c r="J122" s="255"/>
      <c r="K122" s="255"/>
      <c r="L122" s="256"/>
      <c r="M122" s="255"/>
      <c r="N122" s="255"/>
      <c r="O122" s="255"/>
    </row>
    <row r="123" spans="1:15" outlineLevel="2" x14ac:dyDescent="0.2">
      <c r="A123" s="269" t="s">
        <v>811</v>
      </c>
      <c r="B123" s="275" t="s">
        <v>752</v>
      </c>
      <c r="C123" s="271" t="s">
        <v>677</v>
      </c>
      <c r="D123" s="275"/>
      <c r="E123" s="272"/>
      <c r="F123" s="273" t="s">
        <v>538</v>
      </c>
      <c r="G123" s="274">
        <v>2012</v>
      </c>
      <c r="H123" s="254"/>
      <c r="I123" s="254"/>
      <c r="J123" s="255"/>
      <c r="K123" s="255"/>
      <c r="L123" s="256"/>
      <c r="M123" s="255"/>
      <c r="N123" s="255"/>
      <c r="O123" s="255"/>
    </row>
    <row r="124" spans="1:15" outlineLevel="2" x14ac:dyDescent="0.2">
      <c r="A124" s="269" t="s">
        <v>812</v>
      </c>
      <c r="B124" s="275" t="s">
        <v>813</v>
      </c>
      <c r="C124" s="271" t="s">
        <v>677</v>
      </c>
      <c r="D124" s="275" t="s">
        <v>720</v>
      </c>
      <c r="E124" s="272" t="s">
        <v>814</v>
      </c>
      <c r="F124" s="273" t="s">
        <v>538</v>
      </c>
      <c r="G124" s="274">
        <v>2012</v>
      </c>
      <c r="H124" s="254"/>
      <c r="I124" s="254"/>
      <c r="J124" s="255"/>
      <c r="K124" s="255"/>
      <c r="L124" s="256"/>
      <c r="M124" s="255"/>
      <c r="N124" s="255"/>
      <c r="O124" s="255"/>
    </row>
    <row r="125" spans="1:15" outlineLevel="2" x14ac:dyDescent="0.2">
      <c r="A125" s="269" t="s">
        <v>815</v>
      </c>
      <c r="B125" s="275" t="s">
        <v>816</v>
      </c>
      <c r="C125" s="271" t="s">
        <v>817</v>
      </c>
      <c r="D125" s="275" t="s">
        <v>720</v>
      </c>
      <c r="E125" s="272" t="s">
        <v>818</v>
      </c>
      <c r="F125" s="273" t="s">
        <v>538</v>
      </c>
      <c r="G125" s="274">
        <v>2012</v>
      </c>
      <c r="H125" s="254"/>
      <c r="I125" s="254"/>
      <c r="J125" s="255"/>
      <c r="K125" s="255"/>
      <c r="L125" s="256"/>
      <c r="M125" s="255"/>
      <c r="N125" s="255"/>
      <c r="O125" s="255"/>
    </row>
    <row r="126" spans="1:15" ht="15" outlineLevel="2" x14ac:dyDescent="0.25">
      <c r="A126" s="260" t="s">
        <v>669</v>
      </c>
      <c r="B126" s="261" t="s">
        <v>819</v>
      </c>
      <c r="C126" s="262" t="s">
        <v>559</v>
      </c>
      <c r="D126" s="278" t="s">
        <v>668</v>
      </c>
      <c r="E126" s="263" t="s">
        <v>820</v>
      </c>
      <c r="F126" s="264" t="s">
        <v>538</v>
      </c>
      <c r="G126" s="265">
        <v>2012</v>
      </c>
      <c r="H126" s="266">
        <v>33.1</v>
      </c>
      <c r="I126" s="245">
        <f>(H126/1000)*K126</f>
        <v>69.112800000000007</v>
      </c>
      <c r="J126" s="246" t="s">
        <v>197</v>
      </c>
      <c r="K126" s="246">
        <f>IF(J126="R410A",2088,"jiné chladivo")</f>
        <v>2088</v>
      </c>
      <c r="L126" s="247"/>
      <c r="M126" s="245" t="str">
        <f>IF(I126&gt;2.39,"ne","ano")</f>
        <v>ne</v>
      </c>
      <c r="N126" s="248" t="str">
        <f>IF(I126&gt;23.95,"ne",(IF(I126&gt;2.39,"ano","ne")))</f>
        <v>ne</v>
      </c>
      <c r="O126" s="246" t="str">
        <f>IF(I126&gt;23.95,"ano","ne")</f>
        <v>ano</v>
      </c>
    </row>
    <row r="127" spans="1:15" ht="15" outlineLevel="2" x14ac:dyDescent="0.25">
      <c r="A127" s="260" t="s">
        <v>670</v>
      </c>
      <c r="B127" s="261" t="s">
        <v>821</v>
      </c>
      <c r="C127" s="262" t="s">
        <v>559</v>
      </c>
      <c r="D127" s="278" t="s">
        <v>668</v>
      </c>
      <c r="E127" s="263" t="s">
        <v>822</v>
      </c>
      <c r="F127" s="264" t="s">
        <v>538</v>
      </c>
      <c r="G127" s="265">
        <v>2012</v>
      </c>
      <c r="H127" s="267"/>
      <c r="I127" s="267"/>
      <c r="J127" s="268"/>
      <c r="K127" s="268"/>
      <c r="L127" s="277"/>
      <c r="M127" s="268"/>
      <c r="N127" s="268"/>
      <c r="O127" s="268"/>
    </row>
    <row r="128" spans="1:15" outlineLevel="2" x14ac:dyDescent="0.2">
      <c r="A128" s="269" t="s">
        <v>823</v>
      </c>
      <c r="B128" s="275" t="s">
        <v>824</v>
      </c>
      <c r="C128" s="271" t="s">
        <v>825</v>
      </c>
      <c r="D128" s="275" t="s">
        <v>686</v>
      </c>
      <c r="E128" s="272">
        <v>6234561</v>
      </c>
      <c r="F128" s="273" t="s">
        <v>538</v>
      </c>
      <c r="G128" s="274">
        <v>2012</v>
      </c>
      <c r="H128" s="254"/>
      <c r="I128" s="254"/>
      <c r="J128" s="255"/>
      <c r="K128" s="255"/>
      <c r="L128" s="256"/>
      <c r="M128" s="255"/>
      <c r="N128" s="255"/>
      <c r="O128" s="255"/>
    </row>
    <row r="129" spans="1:15" outlineLevel="2" x14ac:dyDescent="0.2">
      <c r="A129" s="269" t="s">
        <v>826</v>
      </c>
      <c r="B129" s="275" t="s">
        <v>827</v>
      </c>
      <c r="C129" s="271" t="s">
        <v>677</v>
      </c>
      <c r="D129" s="275" t="s">
        <v>686</v>
      </c>
      <c r="E129" s="272">
        <v>6234570</v>
      </c>
      <c r="F129" s="273" t="s">
        <v>538</v>
      </c>
      <c r="G129" s="274">
        <v>2012</v>
      </c>
      <c r="H129" s="254"/>
      <c r="I129" s="254"/>
      <c r="J129" s="255"/>
      <c r="K129" s="255"/>
      <c r="L129" s="256"/>
      <c r="M129" s="255"/>
      <c r="N129" s="255"/>
      <c r="O129" s="255"/>
    </row>
    <row r="130" spans="1:15" outlineLevel="2" x14ac:dyDescent="0.2">
      <c r="A130" s="269" t="s">
        <v>828</v>
      </c>
      <c r="B130" s="275" t="s">
        <v>732</v>
      </c>
      <c r="C130" s="271" t="s">
        <v>677</v>
      </c>
      <c r="D130" s="275" t="s">
        <v>686</v>
      </c>
      <c r="E130" s="272">
        <v>6234588</v>
      </c>
      <c r="F130" s="273" t="s">
        <v>538</v>
      </c>
      <c r="G130" s="274">
        <v>2012</v>
      </c>
      <c r="H130" s="254"/>
      <c r="I130" s="254"/>
      <c r="J130" s="255"/>
      <c r="K130" s="255"/>
      <c r="L130" s="256"/>
      <c r="M130" s="255"/>
      <c r="N130" s="255"/>
      <c r="O130" s="255"/>
    </row>
    <row r="131" spans="1:15" outlineLevel="2" x14ac:dyDescent="0.2">
      <c r="A131" s="269" t="s">
        <v>829</v>
      </c>
      <c r="B131" s="275" t="s">
        <v>830</v>
      </c>
      <c r="C131" s="271" t="s">
        <v>677</v>
      </c>
      <c r="D131" s="275" t="s">
        <v>686</v>
      </c>
      <c r="E131" s="272">
        <v>6234573</v>
      </c>
      <c r="F131" s="273" t="s">
        <v>538</v>
      </c>
      <c r="G131" s="274">
        <v>2012</v>
      </c>
      <c r="H131" s="254"/>
      <c r="I131" s="254"/>
      <c r="J131" s="255"/>
      <c r="K131" s="255"/>
      <c r="L131" s="256"/>
      <c r="M131" s="255"/>
      <c r="N131" s="255"/>
      <c r="O131" s="255"/>
    </row>
    <row r="132" spans="1:15" outlineLevel="2" x14ac:dyDescent="0.2">
      <c r="A132" s="269" t="s">
        <v>831</v>
      </c>
      <c r="B132" s="275" t="s">
        <v>676</v>
      </c>
      <c r="C132" s="271" t="s">
        <v>677</v>
      </c>
      <c r="D132" s="275" t="s">
        <v>686</v>
      </c>
      <c r="E132" s="272">
        <v>6234572</v>
      </c>
      <c r="F132" s="273" t="s">
        <v>538</v>
      </c>
      <c r="G132" s="274">
        <v>2012</v>
      </c>
      <c r="H132" s="254"/>
      <c r="I132" s="254"/>
      <c r="J132" s="255"/>
      <c r="K132" s="255"/>
      <c r="L132" s="256"/>
      <c r="M132" s="255"/>
      <c r="N132" s="255"/>
      <c r="O132" s="255"/>
    </row>
    <row r="133" spans="1:15" outlineLevel="2" x14ac:dyDescent="0.2">
      <c r="A133" s="269" t="s">
        <v>675</v>
      </c>
      <c r="B133" s="275" t="s">
        <v>715</v>
      </c>
      <c r="C133" s="271" t="s">
        <v>677</v>
      </c>
      <c r="D133" s="275" t="s">
        <v>700</v>
      </c>
      <c r="E133" s="272">
        <v>6223423</v>
      </c>
      <c r="F133" s="273" t="s">
        <v>538</v>
      </c>
      <c r="G133" s="274">
        <v>2012</v>
      </c>
      <c r="H133" s="254"/>
      <c r="I133" s="254"/>
      <c r="J133" s="255"/>
      <c r="K133" s="255"/>
      <c r="L133" s="256"/>
      <c r="M133" s="255"/>
      <c r="N133" s="255"/>
      <c r="O133" s="255"/>
    </row>
    <row r="134" spans="1:15" outlineLevel="2" x14ac:dyDescent="0.2">
      <c r="A134" s="269" t="s">
        <v>679</v>
      </c>
      <c r="B134" s="275" t="s">
        <v>832</v>
      </c>
      <c r="C134" s="271" t="s">
        <v>677</v>
      </c>
      <c r="D134" s="275"/>
      <c r="E134" s="272"/>
      <c r="F134" s="273" t="s">
        <v>538</v>
      </c>
      <c r="G134" s="274">
        <v>2012</v>
      </c>
      <c r="H134" s="254"/>
      <c r="I134" s="254"/>
      <c r="J134" s="255"/>
      <c r="K134" s="255"/>
      <c r="L134" s="256"/>
      <c r="M134" s="255"/>
      <c r="N134" s="255"/>
      <c r="O134" s="255"/>
    </row>
    <row r="135" spans="1:15" outlineLevel="2" x14ac:dyDescent="0.2">
      <c r="A135" s="269" t="s">
        <v>683</v>
      </c>
      <c r="B135" s="275" t="s">
        <v>833</v>
      </c>
      <c r="C135" s="271" t="s">
        <v>677</v>
      </c>
      <c r="D135" s="275" t="s">
        <v>807</v>
      </c>
      <c r="E135" s="272">
        <v>6219971</v>
      </c>
      <c r="F135" s="273" t="s">
        <v>538</v>
      </c>
      <c r="G135" s="274">
        <v>2012</v>
      </c>
      <c r="H135" s="254"/>
      <c r="I135" s="254"/>
      <c r="J135" s="255"/>
      <c r="K135" s="255"/>
      <c r="L135" s="256"/>
      <c r="M135" s="255"/>
      <c r="N135" s="255"/>
      <c r="O135" s="255"/>
    </row>
    <row r="136" spans="1:15" outlineLevel="2" x14ac:dyDescent="0.2">
      <c r="A136" s="269" t="s">
        <v>687</v>
      </c>
      <c r="B136" s="275" t="s">
        <v>834</v>
      </c>
      <c r="C136" s="271" t="s">
        <v>677</v>
      </c>
      <c r="D136" s="275" t="s">
        <v>807</v>
      </c>
      <c r="E136" s="272">
        <v>6219972</v>
      </c>
      <c r="F136" s="273" t="s">
        <v>538</v>
      </c>
      <c r="G136" s="274">
        <v>2012</v>
      </c>
      <c r="H136" s="254"/>
      <c r="I136" s="254"/>
      <c r="J136" s="255"/>
      <c r="K136" s="255"/>
      <c r="L136" s="256"/>
      <c r="M136" s="255"/>
      <c r="N136" s="255"/>
      <c r="O136" s="255"/>
    </row>
    <row r="137" spans="1:15" outlineLevel="2" x14ac:dyDescent="0.2">
      <c r="A137" s="269" t="s">
        <v>690</v>
      </c>
      <c r="B137" s="275" t="s">
        <v>835</v>
      </c>
      <c r="C137" s="271" t="s">
        <v>677</v>
      </c>
      <c r="D137" s="275" t="s">
        <v>807</v>
      </c>
      <c r="E137" s="272">
        <v>6220367</v>
      </c>
      <c r="F137" s="273" t="s">
        <v>538</v>
      </c>
      <c r="G137" s="274">
        <v>2012</v>
      </c>
      <c r="H137" s="254"/>
      <c r="I137" s="254"/>
      <c r="J137" s="255"/>
      <c r="K137" s="255"/>
      <c r="L137" s="256"/>
      <c r="M137" s="255"/>
      <c r="N137" s="255"/>
      <c r="O137" s="255"/>
    </row>
    <row r="138" spans="1:15" outlineLevel="2" x14ac:dyDescent="0.2">
      <c r="A138" s="269" t="s">
        <v>692</v>
      </c>
      <c r="B138" s="275" t="s">
        <v>726</v>
      </c>
      <c r="C138" s="271" t="s">
        <v>677</v>
      </c>
      <c r="D138" s="275" t="s">
        <v>807</v>
      </c>
      <c r="E138" s="272">
        <v>6219956</v>
      </c>
      <c r="F138" s="273" t="s">
        <v>538</v>
      </c>
      <c r="G138" s="274">
        <v>2012</v>
      </c>
      <c r="H138" s="254"/>
      <c r="I138" s="254"/>
      <c r="J138" s="255"/>
      <c r="K138" s="255"/>
      <c r="L138" s="256"/>
      <c r="M138" s="255"/>
      <c r="N138" s="255"/>
      <c r="O138" s="255"/>
    </row>
    <row r="139" spans="1:15" outlineLevel="2" x14ac:dyDescent="0.2">
      <c r="A139" s="269" t="s">
        <v>694</v>
      </c>
      <c r="B139" s="275" t="s">
        <v>719</v>
      </c>
      <c r="C139" s="271" t="s">
        <v>677</v>
      </c>
      <c r="D139" s="275" t="s">
        <v>807</v>
      </c>
      <c r="E139" s="272">
        <v>6219967</v>
      </c>
      <c r="F139" s="273" t="s">
        <v>538</v>
      </c>
      <c r="G139" s="274">
        <v>2012</v>
      </c>
      <c r="H139" s="254"/>
      <c r="I139" s="254"/>
      <c r="J139" s="255"/>
      <c r="K139" s="255"/>
      <c r="L139" s="256"/>
      <c r="M139" s="255"/>
      <c r="N139" s="255"/>
      <c r="O139" s="255"/>
    </row>
    <row r="140" spans="1:15" outlineLevel="2" x14ac:dyDescent="0.2">
      <c r="A140" s="269" t="s">
        <v>698</v>
      </c>
      <c r="B140" s="275" t="s">
        <v>836</v>
      </c>
      <c r="C140" s="271" t="s">
        <v>677</v>
      </c>
      <c r="D140" s="275" t="s">
        <v>704</v>
      </c>
      <c r="E140" s="272" t="s">
        <v>837</v>
      </c>
      <c r="F140" s="273" t="s">
        <v>538</v>
      </c>
      <c r="G140" s="274">
        <v>2012</v>
      </c>
      <c r="H140" s="254"/>
      <c r="I140" s="254"/>
      <c r="J140" s="255"/>
      <c r="K140" s="255"/>
      <c r="L140" s="256"/>
      <c r="M140" s="255"/>
      <c r="N140" s="255"/>
      <c r="O140" s="255"/>
    </row>
    <row r="141" spans="1:15" outlineLevel="2" x14ac:dyDescent="0.2">
      <c r="A141" s="269" t="s">
        <v>701</v>
      </c>
      <c r="B141" s="275" t="s">
        <v>838</v>
      </c>
      <c r="C141" s="271" t="s">
        <v>677</v>
      </c>
      <c r="D141" s="275" t="s">
        <v>839</v>
      </c>
      <c r="E141" s="272" t="s">
        <v>840</v>
      </c>
      <c r="F141" s="273" t="s">
        <v>538</v>
      </c>
      <c r="G141" s="274">
        <v>2012</v>
      </c>
      <c r="H141" s="254"/>
      <c r="I141" s="254"/>
      <c r="J141" s="255"/>
      <c r="K141" s="255"/>
      <c r="L141" s="256"/>
      <c r="M141" s="255"/>
      <c r="N141" s="255"/>
      <c r="O141" s="255"/>
    </row>
    <row r="142" spans="1:15" outlineLevel="2" x14ac:dyDescent="0.2">
      <c r="A142" s="269" t="s">
        <v>706</v>
      </c>
      <c r="B142" s="275" t="s">
        <v>832</v>
      </c>
      <c r="C142" s="271" t="s">
        <v>677</v>
      </c>
      <c r="D142" s="275"/>
      <c r="E142" s="272"/>
      <c r="F142" s="273" t="s">
        <v>538</v>
      </c>
      <c r="G142" s="274">
        <v>2012</v>
      </c>
      <c r="H142" s="254"/>
      <c r="I142" s="254"/>
      <c r="J142" s="255"/>
      <c r="K142" s="255"/>
      <c r="L142" s="256"/>
      <c r="M142" s="255"/>
      <c r="N142" s="255"/>
      <c r="O142" s="255"/>
    </row>
    <row r="143" spans="1:15" ht="15" outlineLevel="2" x14ac:dyDescent="0.25">
      <c r="A143" s="260" t="s">
        <v>841</v>
      </c>
      <c r="B143" s="261" t="s">
        <v>842</v>
      </c>
      <c r="C143" s="262" t="s">
        <v>559</v>
      </c>
      <c r="D143" s="261" t="s">
        <v>668</v>
      </c>
      <c r="E143" s="263" t="s">
        <v>822</v>
      </c>
      <c r="F143" s="264" t="s">
        <v>538</v>
      </c>
      <c r="G143" s="265">
        <v>2012</v>
      </c>
      <c r="H143" s="266">
        <v>33.6</v>
      </c>
      <c r="I143" s="245">
        <f>(H143/1000)*K143</f>
        <v>70.156800000000004</v>
      </c>
      <c r="J143" s="246" t="s">
        <v>197</v>
      </c>
      <c r="K143" s="246">
        <f>IF(J143="R410A",2088,"jiné chladivo")</f>
        <v>2088</v>
      </c>
      <c r="L143" s="247"/>
      <c r="M143" s="245" t="str">
        <f>IF(I143&gt;2.39,"ne","ano")</f>
        <v>ne</v>
      </c>
      <c r="N143" s="248" t="str">
        <f>IF(I143&gt;23.95,"ne",(IF(I143&gt;2.39,"ano","ne")))</f>
        <v>ne</v>
      </c>
      <c r="O143" s="246" t="str">
        <f>IF(I143&gt;23.95,"ano","ne")</f>
        <v>ano</v>
      </c>
    </row>
    <row r="144" spans="1:15" ht="15" outlineLevel="2" x14ac:dyDescent="0.25">
      <c r="A144" s="260" t="s">
        <v>843</v>
      </c>
      <c r="B144" s="261" t="s">
        <v>844</v>
      </c>
      <c r="C144" s="262" t="s">
        <v>559</v>
      </c>
      <c r="D144" s="261" t="s">
        <v>668</v>
      </c>
      <c r="E144" s="263" t="s">
        <v>820</v>
      </c>
      <c r="F144" s="264" t="s">
        <v>538</v>
      </c>
      <c r="G144" s="265">
        <v>2012</v>
      </c>
      <c r="H144" s="267"/>
      <c r="I144" s="267"/>
      <c r="J144" s="268"/>
      <c r="K144" s="268"/>
      <c r="L144" s="277"/>
      <c r="M144" s="268"/>
      <c r="N144" s="268"/>
      <c r="O144" s="268"/>
    </row>
    <row r="145" spans="1:15" outlineLevel="2" x14ac:dyDescent="0.2">
      <c r="A145" s="269" t="s">
        <v>845</v>
      </c>
      <c r="B145" s="275" t="s">
        <v>846</v>
      </c>
      <c r="C145" s="271" t="s">
        <v>742</v>
      </c>
      <c r="D145" s="275" t="s">
        <v>847</v>
      </c>
      <c r="E145" s="272">
        <v>6253448</v>
      </c>
      <c r="F145" s="273" t="s">
        <v>538</v>
      </c>
      <c r="G145" s="274">
        <v>2012</v>
      </c>
      <c r="H145" s="254"/>
      <c r="I145" s="254"/>
      <c r="J145" s="255"/>
      <c r="K145" s="255"/>
      <c r="L145" s="256"/>
      <c r="M145" s="255"/>
      <c r="N145" s="255"/>
      <c r="O145" s="255"/>
    </row>
    <row r="146" spans="1:15" outlineLevel="2" x14ac:dyDescent="0.2">
      <c r="A146" s="269" t="s">
        <v>848</v>
      </c>
      <c r="B146" s="275" t="s">
        <v>849</v>
      </c>
      <c r="C146" s="271" t="s">
        <v>742</v>
      </c>
      <c r="D146" s="275" t="s">
        <v>847</v>
      </c>
      <c r="E146" s="272">
        <v>6254089</v>
      </c>
      <c r="F146" s="273" t="s">
        <v>538</v>
      </c>
      <c r="G146" s="274">
        <v>2012</v>
      </c>
      <c r="H146" s="254"/>
      <c r="I146" s="254"/>
      <c r="J146" s="255"/>
      <c r="K146" s="255"/>
      <c r="L146" s="256"/>
      <c r="M146" s="255"/>
      <c r="N146" s="255"/>
      <c r="O146" s="255"/>
    </row>
    <row r="147" spans="1:15" outlineLevel="2" x14ac:dyDescent="0.2">
      <c r="A147" s="269" t="s">
        <v>850</v>
      </c>
      <c r="B147" s="275" t="s">
        <v>851</v>
      </c>
      <c r="C147" s="271" t="s">
        <v>742</v>
      </c>
      <c r="D147" s="275" t="s">
        <v>847</v>
      </c>
      <c r="E147" s="272">
        <v>6254084</v>
      </c>
      <c r="F147" s="273" t="s">
        <v>538</v>
      </c>
      <c r="G147" s="274">
        <v>2012</v>
      </c>
      <c r="H147" s="254"/>
      <c r="I147" s="254"/>
      <c r="J147" s="255"/>
      <c r="K147" s="255"/>
      <c r="L147" s="256"/>
      <c r="M147" s="255"/>
      <c r="N147" s="255"/>
      <c r="O147" s="255"/>
    </row>
    <row r="148" spans="1:15" outlineLevel="2" x14ac:dyDescent="0.2">
      <c r="A148" s="269" t="s">
        <v>852</v>
      </c>
      <c r="B148" s="275" t="s">
        <v>853</v>
      </c>
      <c r="C148" s="271" t="s">
        <v>742</v>
      </c>
      <c r="D148" s="275" t="s">
        <v>847</v>
      </c>
      <c r="E148" s="272">
        <v>6253225</v>
      </c>
      <c r="F148" s="273" t="s">
        <v>538</v>
      </c>
      <c r="G148" s="274">
        <v>2012</v>
      </c>
      <c r="H148" s="254"/>
      <c r="I148" s="254"/>
      <c r="J148" s="255"/>
      <c r="K148" s="255"/>
      <c r="L148" s="256"/>
      <c r="M148" s="255"/>
      <c r="N148" s="255"/>
      <c r="O148" s="255"/>
    </row>
    <row r="149" spans="1:15" outlineLevel="2" x14ac:dyDescent="0.2">
      <c r="A149" s="269" t="s">
        <v>854</v>
      </c>
      <c r="B149" s="275" t="s">
        <v>855</v>
      </c>
      <c r="C149" s="271" t="s">
        <v>742</v>
      </c>
      <c r="D149" s="275" t="s">
        <v>847</v>
      </c>
      <c r="E149" s="272">
        <v>6253590</v>
      </c>
      <c r="F149" s="273" t="s">
        <v>538</v>
      </c>
      <c r="G149" s="274">
        <v>2012</v>
      </c>
      <c r="H149" s="254"/>
      <c r="I149" s="254"/>
      <c r="J149" s="255"/>
      <c r="K149" s="255"/>
      <c r="L149" s="256"/>
      <c r="M149" s="255"/>
      <c r="N149" s="255"/>
      <c r="O149" s="255"/>
    </row>
    <row r="150" spans="1:15" outlineLevel="2" x14ac:dyDescent="0.2">
      <c r="A150" s="269" t="s">
        <v>856</v>
      </c>
      <c r="B150" s="275" t="s">
        <v>857</v>
      </c>
      <c r="C150" s="271" t="s">
        <v>742</v>
      </c>
      <c r="D150" s="275" t="s">
        <v>847</v>
      </c>
      <c r="E150" s="272">
        <v>6253447</v>
      </c>
      <c r="F150" s="273" t="s">
        <v>538</v>
      </c>
      <c r="G150" s="274">
        <v>2012</v>
      </c>
      <c r="H150" s="254"/>
      <c r="I150" s="254"/>
      <c r="J150" s="255"/>
      <c r="K150" s="255"/>
      <c r="L150" s="256"/>
      <c r="M150" s="255"/>
      <c r="N150" s="255"/>
      <c r="O150" s="255"/>
    </row>
    <row r="151" spans="1:15" outlineLevel="2" x14ac:dyDescent="0.2">
      <c r="A151" s="269" t="s">
        <v>858</v>
      </c>
      <c r="B151" s="275" t="s">
        <v>779</v>
      </c>
      <c r="C151" s="271" t="s">
        <v>742</v>
      </c>
      <c r="D151" s="275" t="s">
        <v>847</v>
      </c>
      <c r="E151" s="272">
        <v>6254091</v>
      </c>
      <c r="F151" s="273" t="s">
        <v>538</v>
      </c>
      <c r="G151" s="274">
        <v>2012</v>
      </c>
      <c r="H151" s="254"/>
      <c r="I151" s="254"/>
      <c r="J151" s="255"/>
      <c r="K151" s="255"/>
      <c r="L151" s="256"/>
      <c r="M151" s="255"/>
      <c r="N151" s="255"/>
      <c r="O151" s="255"/>
    </row>
    <row r="152" spans="1:15" outlineLevel="2" x14ac:dyDescent="0.2">
      <c r="A152" s="269" t="s">
        <v>859</v>
      </c>
      <c r="B152" s="275" t="s">
        <v>777</v>
      </c>
      <c r="C152" s="271" t="s">
        <v>742</v>
      </c>
      <c r="D152" s="275" t="s">
        <v>847</v>
      </c>
      <c r="E152" s="272">
        <v>6253691</v>
      </c>
      <c r="F152" s="273" t="s">
        <v>538</v>
      </c>
      <c r="G152" s="274">
        <v>2012</v>
      </c>
      <c r="H152" s="254"/>
      <c r="I152" s="254"/>
      <c r="J152" s="255"/>
      <c r="K152" s="255"/>
      <c r="L152" s="256"/>
      <c r="M152" s="255"/>
      <c r="N152" s="255"/>
      <c r="O152" s="255"/>
    </row>
    <row r="153" spans="1:15" outlineLevel="2" x14ac:dyDescent="0.2">
      <c r="A153" s="269" t="s">
        <v>860</v>
      </c>
      <c r="B153" s="275" t="s">
        <v>775</v>
      </c>
      <c r="C153" s="271" t="s">
        <v>742</v>
      </c>
      <c r="D153" s="275" t="s">
        <v>847</v>
      </c>
      <c r="E153" s="272">
        <v>6253589</v>
      </c>
      <c r="F153" s="273" t="s">
        <v>538</v>
      </c>
      <c r="G153" s="274">
        <v>2012</v>
      </c>
      <c r="H153" s="254"/>
      <c r="I153" s="254"/>
      <c r="J153" s="255"/>
      <c r="K153" s="255"/>
      <c r="L153" s="256"/>
      <c r="M153" s="255"/>
      <c r="N153" s="255"/>
      <c r="O153" s="255"/>
    </row>
    <row r="154" spans="1:15" outlineLevel="2" x14ac:dyDescent="0.2">
      <c r="A154" s="269" t="s">
        <v>861</v>
      </c>
      <c r="B154" s="275" t="s">
        <v>773</v>
      </c>
      <c r="C154" s="271" t="s">
        <v>742</v>
      </c>
      <c r="D154" s="275" t="s">
        <v>847</v>
      </c>
      <c r="E154" s="272">
        <v>6253598</v>
      </c>
      <c r="F154" s="273" t="s">
        <v>538</v>
      </c>
      <c r="G154" s="274">
        <v>2012</v>
      </c>
      <c r="H154" s="254"/>
      <c r="I154" s="254"/>
      <c r="J154" s="255"/>
      <c r="K154" s="255"/>
      <c r="L154" s="256"/>
      <c r="M154" s="255"/>
      <c r="N154" s="255"/>
      <c r="O154" s="255"/>
    </row>
    <row r="155" spans="1:15" outlineLevel="2" x14ac:dyDescent="0.2">
      <c r="A155" s="269" t="s">
        <v>862</v>
      </c>
      <c r="B155" s="275" t="s">
        <v>771</v>
      </c>
      <c r="C155" s="271" t="s">
        <v>742</v>
      </c>
      <c r="D155" s="275" t="s">
        <v>847</v>
      </c>
      <c r="E155" s="272">
        <v>6253606</v>
      </c>
      <c r="F155" s="273" t="s">
        <v>538</v>
      </c>
      <c r="G155" s="274">
        <v>2012</v>
      </c>
      <c r="H155" s="254"/>
      <c r="I155" s="254"/>
      <c r="J155" s="255"/>
      <c r="K155" s="255"/>
      <c r="L155" s="256"/>
      <c r="M155" s="255"/>
      <c r="N155" s="255"/>
      <c r="O155" s="255"/>
    </row>
    <row r="156" spans="1:15" outlineLevel="2" x14ac:dyDescent="0.2">
      <c r="A156" s="269" t="s">
        <v>863</v>
      </c>
      <c r="B156" s="275" t="s">
        <v>769</v>
      </c>
      <c r="C156" s="271" t="s">
        <v>742</v>
      </c>
      <c r="D156" s="275" t="s">
        <v>847</v>
      </c>
      <c r="E156" s="272">
        <v>6254095</v>
      </c>
      <c r="F156" s="273" t="s">
        <v>538</v>
      </c>
      <c r="G156" s="274">
        <v>2012</v>
      </c>
      <c r="H156" s="254"/>
      <c r="I156" s="254"/>
      <c r="J156" s="255"/>
      <c r="K156" s="255"/>
      <c r="L156" s="256"/>
      <c r="M156" s="255"/>
      <c r="N156" s="255"/>
      <c r="O156" s="255"/>
    </row>
    <row r="157" spans="1:15" outlineLevel="2" x14ac:dyDescent="0.2">
      <c r="A157" s="269" t="s">
        <v>864</v>
      </c>
      <c r="B157" s="275" t="s">
        <v>766</v>
      </c>
      <c r="C157" s="271" t="s">
        <v>742</v>
      </c>
      <c r="D157" s="275" t="s">
        <v>847</v>
      </c>
      <c r="E157" s="272">
        <v>6253453</v>
      </c>
      <c r="F157" s="273" t="s">
        <v>538</v>
      </c>
      <c r="G157" s="274">
        <v>2012</v>
      </c>
      <c r="H157" s="254"/>
      <c r="I157" s="254"/>
      <c r="J157" s="255"/>
      <c r="K157" s="255"/>
      <c r="L157" s="256"/>
      <c r="M157" s="255"/>
      <c r="N157" s="255"/>
      <c r="O157" s="255"/>
    </row>
    <row r="158" spans="1:15" outlineLevel="2" x14ac:dyDescent="0.2">
      <c r="A158" s="269" t="s">
        <v>865</v>
      </c>
      <c r="B158" s="275" t="s">
        <v>764</v>
      </c>
      <c r="C158" s="271" t="s">
        <v>742</v>
      </c>
      <c r="D158" s="275"/>
      <c r="E158" s="272"/>
      <c r="F158" s="273" t="s">
        <v>538</v>
      </c>
      <c r="G158" s="274">
        <v>2012</v>
      </c>
      <c r="H158" s="254"/>
      <c r="I158" s="254"/>
      <c r="J158" s="255"/>
      <c r="K158" s="255"/>
      <c r="L158" s="256"/>
      <c r="M158" s="255"/>
      <c r="N158" s="255"/>
      <c r="O158" s="255"/>
    </row>
    <row r="159" spans="1:15" outlineLevel="2" x14ac:dyDescent="0.2">
      <c r="A159" s="269" t="s">
        <v>866</v>
      </c>
      <c r="B159" s="275" t="s">
        <v>748</v>
      </c>
      <c r="C159" s="271" t="s">
        <v>742</v>
      </c>
      <c r="D159" s="275" t="s">
        <v>847</v>
      </c>
      <c r="E159" s="272">
        <v>6253451</v>
      </c>
      <c r="F159" s="273" t="s">
        <v>538</v>
      </c>
      <c r="G159" s="274">
        <v>2012</v>
      </c>
      <c r="H159" s="254"/>
      <c r="I159" s="254"/>
      <c r="J159" s="255"/>
      <c r="K159" s="255"/>
      <c r="L159" s="256"/>
      <c r="M159" s="255"/>
      <c r="N159" s="255"/>
      <c r="O159" s="255"/>
    </row>
    <row r="160" spans="1:15" outlineLevel="2" x14ac:dyDescent="0.2">
      <c r="A160" s="269" t="s">
        <v>867</v>
      </c>
      <c r="B160" s="275" t="s">
        <v>868</v>
      </c>
      <c r="C160" s="271" t="s">
        <v>869</v>
      </c>
      <c r="D160" s="275" t="s">
        <v>678</v>
      </c>
      <c r="E160" s="272">
        <v>6240721</v>
      </c>
      <c r="F160" s="273" t="s">
        <v>538</v>
      </c>
      <c r="G160" s="274">
        <v>2012</v>
      </c>
      <c r="H160" s="254"/>
      <c r="I160" s="254"/>
      <c r="J160" s="255"/>
      <c r="K160" s="255"/>
      <c r="L160" s="256"/>
      <c r="M160" s="255"/>
      <c r="N160" s="255"/>
      <c r="O160" s="255"/>
    </row>
    <row r="161" spans="1:15" outlineLevel="2" x14ac:dyDescent="0.2">
      <c r="A161" s="269" t="s">
        <v>870</v>
      </c>
      <c r="B161" s="275" t="s">
        <v>871</v>
      </c>
      <c r="C161" s="271" t="s">
        <v>742</v>
      </c>
      <c r="D161" s="275" t="s">
        <v>678</v>
      </c>
      <c r="E161" s="272">
        <v>6240722</v>
      </c>
      <c r="F161" s="273" t="s">
        <v>538</v>
      </c>
      <c r="G161" s="274">
        <v>2012</v>
      </c>
      <c r="H161" s="254"/>
      <c r="I161" s="254"/>
      <c r="J161" s="255"/>
      <c r="K161" s="255"/>
      <c r="L161" s="256"/>
      <c r="M161" s="255"/>
      <c r="N161" s="255"/>
      <c r="O161" s="255"/>
    </row>
    <row r="162" spans="1:15" outlineLevel="2" x14ac:dyDescent="0.2">
      <c r="A162" s="269" t="s">
        <v>872</v>
      </c>
      <c r="B162" s="275" t="s">
        <v>873</v>
      </c>
      <c r="C162" s="271" t="s">
        <v>742</v>
      </c>
      <c r="D162" s="275" t="s">
        <v>678</v>
      </c>
      <c r="E162" s="272">
        <v>6240727</v>
      </c>
      <c r="F162" s="273" t="s">
        <v>538</v>
      </c>
      <c r="G162" s="274">
        <v>2012</v>
      </c>
      <c r="H162" s="254"/>
      <c r="I162" s="254"/>
      <c r="J162" s="255"/>
      <c r="K162" s="255"/>
      <c r="L162" s="256"/>
      <c r="M162" s="255"/>
      <c r="N162" s="255"/>
      <c r="O162" s="255"/>
    </row>
    <row r="163" spans="1:15" outlineLevel="2" x14ac:dyDescent="0.2">
      <c r="A163" s="269" t="s">
        <v>874</v>
      </c>
      <c r="B163" s="275" t="s">
        <v>875</v>
      </c>
      <c r="C163" s="271" t="s">
        <v>876</v>
      </c>
      <c r="D163" s="275" t="s">
        <v>678</v>
      </c>
      <c r="E163" s="272">
        <v>6240726</v>
      </c>
      <c r="F163" s="273" t="s">
        <v>538</v>
      </c>
      <c r="G163" s="274">
        <v>2012</v>
      </c>
      <c r="H163" s="254"/>
      <c r="I163" s="254"/>
      <c r="J163" s="255"/>
      <c r="K163" s="255"/>
      <c r="L163" s="256"/>
      <c r="M163" s="255"/>
      <c r="N163" s="255"/>
      <c r="O163" s="255"/>
    </row>
    <row r="164" spans="1:15" outlineLevel="2" x14ac:dyDescent="0.2">
      <c r="A164" s="269" t="s">
        <v>877</v>
      </c>
      <c r="B164" s="275" t="s">
        <v>878</v>
      </c>
      <c r="C164" s="271" t="s">
        <v>685</v>
      </c>
      <c r="D164" s="275" t="s">
        <v>678</v>
      </c>
      <c r="E164" s="272">
        <v>6240729</v>
      </c>
      <c r="F164" s="273" t="s">
        <v>538</v>
      </c>
      <c r="G164" s="274">
        <v>2012</v>
      </c>
      <c r="H164" s="254"/>
      <c r="I164" s="254"/>
      <c r="J164" s="255"/>
      <c r="K164" s="255"/>
      <c r="L164" s="256"/>
      <c r="M164" s="255"/>
      <c r="N164" s="255"/>
      <c r="O164" s="255"/>
    </row>
    <row r="165" spans="1:15" outlineLevel="2" x14ac:dyDescent="0.2">
      <c r="A165" s="269" t="s">
        <v>879</v>
      </c>
      <c r="B165" s="275" t="s">
        <v>880</v>
      </c>
      <c r="C165" s="271" t="s">
        <v>881</v>
      </c>
      <c r="D165" s="275" t="s">
        <v>678</v>
      </c>
      <c r="E165" s="272">
        <v>6240704</v>
      </c>
      <c r="F165" s="273" t="s">
        <v>538</v>
      </c>
      <c r="G165" s="274">
        <v>2012</v>
      </c>
      <c r="H165" s="254"/>
      <c r="I165" s="254"/>
      <c r="J165" s="255"/>
      <c r="K165" s="255"/>
      <c r="L165" s="256"/>
      <c r="M165" s="255"/>
      <c r="N165" s="255"/>
      <c r="O165" s="255"/>
    </row>
    <row r="166" spans="1:15" outlineLevel="2" x14ac:dyDescent="0.2">
      <c r="A166" s="269" t="s">
        <v>882</v>
      </c>
      <c r="B166" s="275" t="s">
        <v>781</v>
      </c>
      <c r="C166" s="271" t="s">
        <v>742</v>
      </c>
      <c r="D166" s="275" t="s">
        <v>678</v>
      </c>
      <c r="E166" s="272">
        <v>6240723</v>
      </c>
      <c r="F166" s="273" t="s">
        <v>538</v>
      </c>
      <c r="G166" s="274">
        <v>2012</v>
      </c>
      <c r="H166" s="254"/>
      <c r="I166" s="254"/>
      <c r="J166" s="255"/>
      <c r="K166" s="255"/>
      <c r="L166" s="256"/>
      <c r="M166" s="255"/>
      <c r="N166" s="255"/>
      <c r="O166" s="255"/>
    </row>
    <row r="167" spans="1:15" ht="15" customHeight="1" outlineLevel="2" x14ac:dyDescent="0.2">
      <c r="A167" s="269" t="s">
        <v>883</v>
      </c>
      <c r="B167" s="275" t="s">
        <v>783</v>
      </c>
      <c r="C167" s="271" t="s">
        <v>742</v>
      </c>
      <c r="D167" s="275" t="s">
        <v>678</v>
      </c>
      <c r="E167" s="272">
        <v>6240703</v>
      </c>
      <c r="F167" s="273" t="s">
        <v>538</v>
      </c>
      <c r="G167" s="274">
        <v>2012</v>
      </c>
      <c r="H167" s="254"/>
      <c r="I167" s="254"/>
      <c r="J167" s="255"/>
      <c r="K167" s="255"/>
      <c r="L167" s="256"/>
      <c r="M167" s="255"/>
      <c r="N167" s="255"/>
      <c r="O167" s="255"/>
    </row>
    <row r="168" spans="1:15" ht="15" customHeight="1" outlineLevel="2" x14ac:dyDescent="0.2">
      <c r="A168" s="269" t="s">
        <v>884</v>
      </c>
      <c r="B168" s="275" t="s">
        <v>885</v>
      </c>
      <c r="C168" s="271" t="s">
        <v>742</v>
      </c>
      <c r="D168" s="275" t="s">
        <v>678</v>
      </c>
      <c r="E168" s="272">
        <v>6240717</v>
      </c>
      <c r="F168" s="273" t="s">
        <v>538</v>
      </c>
      <c r="G168" s="274">
        <v>2012</v>
      </c>
      <c r="H168" s="254"/>
      <c r="I168" s="254"/>
      <c r="J168" s="255"/>
      <c r="K168" s="255"/>
      <c r="L168" s="256"/>
      <c r="M168" s="255"/>
      <c r="N168" s="255"/>
      <c r="O168" s="255"/>
    </row>
    <row r="169" spans="1:15" outlineLevel="2" x14ac:dyDescent="0.2">
      <c r="A169" s="269" t="s">
        <v>886</v>
      </c>
      <c r="B169" s="275" t="s">
        <v>887</v>
      </c>
      <c r="C169" s="271" t="s">
        <v>742</v>
      </c>
      <c r="D169" s="275" t="s">
        <v>678</v>
      </c>
      <c r="E169" s="272">
        <v>6240724</v>
      </c>
      <c r="F169" s="273" t="s">
        <v>538</v>
      </c>
      <c r="G169" s="274">
        <v>2012</v>
      </c>
      <c r="H169" s="254"/>
      <c r="I169" s="254"/>
      <c r="J169" s="255"/>
      <c r="K169" s="255"/>
      <c r="L169" s="256"/>
      <c r="M169" s="255"/>
      <c r="N169" s="255"/>
      <c r="O169" s="255"/>
    </row>
    <row r="170" spans="1:15" outlineLevel="2" x14ac:dyDescent="0.2">
      <c r="A170" s="269" t="s">
        <v>888</v>
      </c>
      <c r="B170" s="275" t="s">
        <v>889</v>
      </c>
      <c r="C170" s="271" t="s">
        <v>742</v>
      </c>
      <c r="D170" s="275"/>
      <c r="E170" s="272"/>
      <c r="F170" s="273" t="s">
        <v>538</v>
      </c>
      <c r="G170" s="274">
        <v>2012</v>
      </c>
      <c r="H170" s="254"/>
      <c r="I170" s="254"/>
      <c r="J170" s="255"/>
      <c r="K170" s="255"/>
      <c r="L170" s="256"/>
      <c r="M170" s="255"/>
      <c r="N170" s="255"/>
      <c r="O170" s="255"/>
    </row>
    <row r="171" spans="1:15" outlineLevel="2" x14ac:dyDescent="0.2">
      <c r="A171" s="269" t="s">
        <v>890</v>
      </c>
      <c r="B171" s="275" t="s">
        <v>789</v>
      </c>
      <c r="C171" s="271" t="s">
        <v>742</v>
      </c>
      <c r="D171" s="275" t="s">
        <v>678</v>
      </c>
      <c r="E171" s="272">
        <v>6240734</v>
      </c>
      <c r="F171" s="273" t="s">
        <v>538</v>
      </c>
      <c r="G171" s="274">
        <v>2012</v>
      </c>
      <c r="H171" s="254"/>
      <c r="I171" s="254"/>
      <c r="J171" s="255"/>
      <c r="K171" s="255"/>
      <c r="L171" s="256"/>
      <c r="M171" s="255"/>
      <c r="N171" s="255"/>
      <c r="O171" s="255"/>
    </row>
    <row r="172" spans="1:15" outlineLevel="2" x14ac:dyDescent="0.2">
      <c r="A172" s="269" t="s">
        <v>891</v>
      </c>
      <c r="B172" s="275" t="s">
        <v>892</v>
      </c>
      <c r="C172" s="271" t="s">
        <v>703</v>
      </c>
      <c r="D172" s="275" t="s">
        <v>686</v>
      </c>
      <c r="E172" s="272">
        <v>6234591</v>
      </c>
      <c r="F172" s="273" t="s">
        <v>538</v>
      </c>
      <c r="G172" s="274">
        <v>2012</v>
      </c>
      <c r="H172" s="254"/>
      <c r="I172" s="254"/>
      <c r="J172" s="255"/>
      <c r="K172" s="255"/>
      <c r="L172" s="256"/>
      <c r="M172" s="255"/>
      <c r="N172" s="255"/>
      <c r="O172" s="255"/>
    </row>
    <row r="173" spans="1:15" ht="15" customHeight="1" outlineLevel="2" x14ac:dyDescent="0.2">
      <c r="A173" s="269" t="s">
        <v>893</v>
      </c>
      <c r="B173" s="275" t="s">
        <v>894</v>
      </c>
      <c r="C173" s="271" t="s">
        <v>742</v>
      </c>
      <c r="D173" s="275" t="s">
        <v>686</v>
      </c>
      <c r="E173" s="272">
        <v>6234557</v>
      </c>
      <c r="F173" s="273" t="s">
        <v>538</v>
      </c>
      <c r="G173" s="274">
        <v>2012</v>
      </c>
      <c r="H173" s="254"/>
      <c r="I173" s="254"/>
      <c r="J173" s="255"/>
      <c r="K173" s="255"/>
      <c r="L173" s="256"/>
      <c r="M173" s="255"/>
      <c r="N173" s="255"/>
      <c r="O173" s="255"/>
    </row>
    <row r="174" spans="1:15" outlineLevel="2" x14ac:dyDescent="0.2">
      <c r="A174" s="269" t="s">
        <v>895</v>
      </c>
      <c r="B174" s="275" t="s">
        <v>896</v>
      </c>
      <c r="C174" s="271" t="s">
        <v>869</v>
      </c>
      <c r="D174" s="275" t="s">
        <v>686</v>
      </c>
      <c r="E174" s="272">
        <v>6234560</v>
      </c>
      <c r="F174" s="273" t="s">
        <v>538</v>
      </c>
      <c r="G174" s="274">
        <v>2012</v>
      </c>
      <c r="H174" s="254"/>
      <c r="I174" s="254"/>
      <c r="J174" s="255"/>
      <c r="K174" s="255"/>
      <c r="L174" s="256"/>
      <c r="M174" s="255"/>
      <c r="N174" s="255"/>
      <c r="O174" s="255"/>
    </row>
    <row r="175" spans="1:15" outlineLevel="2" x14ac:dyDescent="0.2">
      <c r="A175" s="269" t="s">
        <v>897</v>
      </c>
      <c r="B175" s="275" t="s">
        <v>898</v>
      </c>
      <c r="C175" s="271" t="s">
        <v>703</v>
      </c>
      <c r="D175" s="275" t="s">
        <v>899</v>
      </c>
      <c r="E175" s="272">
        <v>6219968</v>
      </c>
      <c r="F175" s="273" t="s">
        <v>538</v>
      </c>
      <c r="G175" s="274">
        <v>2012</v>
      </c>
      <c r="H175" s="254"/>
      <c r="I175" s="254"/>
      <c r="J175" s="255"/>
      <c r="K175" s="255"/>
      <c r="L175" s="256"/>
      <c r="M175" s="255"/>
      <c r="N175" s="255"/>
      <c r="O175" s="255"/>
    </row>
    <row r="176" spans="1:15" ht="15" outlineLevel="2" x14ac:dyDescent="0.25">
      <c r="A176" s="260" t="s">
        <v>734</v>
      </c>
      <c r="B176" s="261" t="s">
        <v>900</v>
      </c>
      <c r="C176" s="262" t="s">
        <v>559</v>
      </c>
      <c r="D176" s="261" t="s">
        <v>901</v>
      </c>
      <c r="E176" s="263">
        <v>1207745</v>
      </c>
      <c r="F176" s="264" t="s">
        <v>538</v>
      </c>
      <c r="G176" s="265">
        <v>2012</v>
      </c>
      <c r="H176" s="266">
        <v>11.7</v>
      </c>
      <c r="I176" s="245">
        <f>(H176/1000)*K176</f>
        <v>24.429599999999997</v>
      </c>
      <c r="J176" s="246" t="s">
        <v>197</v>
      </c>
      <c r="K176" s="246">
        <f>IF(J176="R410A",2088,"jiné chladivo")</f>
        <v>2088</v>
      </c>
      <c r="L176" s="247"/>
      <c r="M176" s="245" t="str">
        <f>IF(I176&gt;2.39,"ne","ano")</f>
        <v>ne</v>
      </c>
      <c r="N176" s="248" t="str">
        <f>IF(I176&gt;23.95,"ne",(IF(I176&gt;2.39,"ano","ne")))</f>
        <v>ne</v>
      </c>
      <c r="O176" s="246" t="str">
        <f>IF(I176&gt;23.95,"ano","ne")</f>
        <v>ano</v>
      </c>
    </row>
    <row r="177" spans="1:15" outlineLevel="2" x14ac:dyDescent="0.2">
      <c r="A177" s="269" t="s">
        <v>738</v>
      </c>
      <c r="B177" s="275" t="s">
        <v>902</v>
      </c>
      <c r="C177" s="271" t="s">
        <v>742</v>
      </c>
      <c r="D177" s="275" t="s">
        <v>847</v>
      </c>
      <c r="E177" s="272">
        <v>6253441</v>
      </c>
      <c r="F177" s="273" t="s">
        <v>538</v>
      </c>
      <c r="G177" s="274">
        <v>2012</v>
      </c>
      <c r="H177" s="254"/>
      <c r="I177" s="254"/>
      <c r="J177" s="255"/>
      <c r="K177" s="255"/>
      <c r="L177" s="256"/>
      <c r="M177" s="255"/>
      <c r="N177" s="255"/>
      <c r="O177" s="255"/>
    </row>
    <row r="178" spans="1:15" outlineLevel="2" x14ac:dyDescent="0.2">
      <c r="A178" s="269" t="s">
        <v>903</v>
      </c>
      <c r="B178" s="275" t="s">
        <v>904</v>
      </c>
      <c r="C178" s="271" t="s">
        <v>742</v>
      </c>
      <c r="D178" s="275" t="s">
        <v>847</v>
      </c>
      <c r="E178" s="272">
        <v>6253696</v>
      </c>
      <c r="F178" s="273" t="s">
        <v>538</v>
      </c>
      <c r="G178" s="274">
        <v>2012</v>
      </c>
      <c r="H178" s="254"/>
      <c r="I178" s="254"/>
      <c r="J178" s="255"/>
      <c r="K178" s="255"/>
      <c r="L178" s="256"/>
      <c r="M178" s="255"/>
      <c r="N178" s="255"/>
      <c r="O178" s="255"/>
    </row>
    <row r="179" spans="1:15" outlineLevel="2" x14ac:dyDescent="0.2">
      <c r="A179" s="269" t="s">
        <v>905</v>
      </c>
      <c r="B179" s="275" t="s">
        <v>906</v>
      </c>
      <c r="C179" s="271" t="s">
        <v>742</v>
      </c>
      <c r="D179" s="275" t="s">
        <v>847</v>
      </c>
      <c r="E179" s="272">
        <v>6253604</v>
      </c>
      <c r="F179" s="273" t="s">
        <v>538</v>
      </c>
      <c r="G179" s="274">
        <v>2012</v>
      </c>
      <c r="H179" s="254"/>
      <c r="I179" s="254"/>
      <c r="J179" s="255"/>
      <c r="K179" s="255"/>
      <c r="L179" s="256"/>
      <c r="M179" s="255"/>
      <c r="N179" s="255"/>
      <c r="O179" s="255"/>
    </row>
    <row r="180" spans="1:15" outlineLevel="2" x14ac:dyDescent="0.2">
      <c r="A180" s="269" t="s">
        <v>907</v>
      </c>
      <c r="B180" s="275" t="s">
        <v>908</v>
      </c>
      <c r="C180" s="271" t="s">
        <v>742</v>
      </c>
      <c r="D180" s="275"/>
      <c r="E180" s="272"/>
      <c r="F180" s="273" t="s">
        <v>538</v>
      </c>
      <c r="G180" s="274">
        <v>2012</v>
      </c>
      <c r="H180" s="254"/>
      <c r="I180" s="254"/>
      <c r="J180" s="255"/>
      <c r="K180" s="255"/>
      <c r="L180" s="256"/>
      <c r="M180" s="255"/>
      <c r="N180" s="255"/>
      <c r="O180" s="255"/>
    </row>
    <row r="181" spans="1:15" outlineLevel="2" x14ac:dyDescent="0.2">
      <c r="A181" s="269" t="s">
        <v>909</v>
      </c>
      <c r="B181" s="275" t="s">
        <v>699</v>
      </c>
      <c r="C181" s="271" t="s">
        <v>742</v>
      </c>
      <c r="D181" s="275" t="s">
        <v>847</v>
      </c>
      <c r="E181" s="272">
        <v>6253599</v>
      </c>
      <c r="F181" s="273" t="s">
        <v>538</v>
      </c>
      <c r="G181" s="274">
        <v>2012</v>
      </c>
      <c r="H181" s="254"/>
      <c r="I181" s="254"/>
      <c r="J181" s="255"/>
      <c r="K181" s="255"/>
      <c r="L181" s="256"/>
      <c r="M181" s="255"/>
      <c r="N181" s="255"/>
      <c r="O181" s="255"/>
    </row>
    <row r="182" spans="1:15" outlineLevel="2" x14ac:dyDescent="0.2">
      <c r="A182" s="269" t="s">
        <v>910</v>
      </c>
      <c r="B182" s="275" t="s">
        <v>684</v>
      </c>
      <c r="C182" s="271" t="s">
        <v>742</v>
      </c>
      <c r="D182" s="275" t="s">
        <v>847</v>
      </c>
      <c r="E182" s="272">
        <v>3254096</v>
      </c>
      <c r="F182" s="273" t="s">
        <v>538</v>
      </c>
      <c r="G182" s="274">
        <v>2012</v>
      </c>
      <c r="H182" s="254"/>
      <c r="I182" s="254"/>
      <c r="J182" s="255"/>
      <c r="K182" s="255"/>
      <c r="L182" s="256"/>
      <c r="M182" s="255"/>
      <c r="N182" s="255"/>
      <c r="O182" s="255"/>
    </row>
    <row r="183" spans="1:15" outlineLevel="2" x14ac:dyDescent="0.2">
      <c r="A183" s="269" t="s">
        <v>911</v>
      </c>
      <c r="B183" s="275" t="s">
        <v>697</v>
      </c>
      <c r="C183" s="271" t="s">
        <v>742</v>
      </c>
      <c r="D183" s="275" t="s">
        <v>847</v>
      </c>
      <c r="E183" s="272">
        <v>6253442</v>
      </c>
      <c r="F183" s="273" t="s">
        <v>538</v>
      </c>
      <c r="G183" s="274">
        <v>2012</v>
      </c>
      <c r="H183" s="254"/>
      <c r="I183" s="254"/>
      <c r="J183" s="255"/>
      <c r="K183" s="255"/>
      <c r="L183" s="256"/>
      <c r="M183" s="255"/>
      <c r="N183" s="255"/>
      <c r="O183" s="255"/>
    </row>
    <row r="184" spans="1:15" outlineLevel="2" x14ac:dyDescent="0.2">
      <c r="A184" s="269" t="s">
        <v>912</v>
      </c>
      <c r="B184" s="275" t="s">
        <v>913</v>
      </c>
      <c r="C184" s="271" t="s">
        <v>742</v>
      </c>
      <c r="D184" s="275" t="s">
        <v>847</v>
      </c>
      <c r="E184" s="272">
        <v>6253463</v>
      </c>
      <c r="F184" s="273" t="s">
        <v>538</v>
      </c>
      <c r="G184" s="274">
        <v>2012</v>
      </c>
      <c r="H184" s="254"/>
      <c r="I184" s="254"/>
      <c r="J184" s="255"/>
      <c r="K184" s="255"/>
      <c r="L184" s="256"/>
      <c r="M184" s="255"/>
      <c r="N184" s="255"/>
      <c r="O184" s="255"/>
    </row>
    <row r="185" spans="1:15" outlineLevel="2" x14ac:dyDescent="0.2">
      <c r="A185" s="269" t="s">
        <v>914</v>
      </c>
      <c r="B185" s="275" t="s">
        <v>915</v>
      </c>
      <c r="C185" s="271" t="s">
        <v>742</v>
      </c>
      <c r="D185" s="275" t="s">
        <v>847</v>
      </c>
      <c r="E185" s="272">
        <v>6254094</v>
      </c>
      <c r="F185" s="273" t="s">
        <v>538</v>
      </c>
      <c r="G185" s="274">
        <v>2012</v>
      </c>
      <c r="H185" s="254"/>
      <c r="I185" s="254"/>
      <c r="J185" s="255"/>
      <c r="K185" s="255"/>
      <c r="L185" s="256"/>
      <c r="M185" s="255"/>
      <c r="N185" s="255"/>
      <c r="O185" s="255"/>
    </row>
    <row r="186" spans="1:15" outlineLevel="2" x14ac:dyDescent="0.2">
      <c r="A186" s="269" t="s">
        <v>916</v>
      </c>
      <c r="B186" s="275" t="s">
        <v>917</v>
      </c>
      <c r="C186" s="271" t="s">
        <v>742</v>
      </c>
      <c r="D186" s="275" t="s">
        <v>847</v>
      </c>
      <c r="E186" s="272">
        <v>6253597</v>
      </c>
      <c r="F186" s="273" t="s">
        <v>538</v>
      </c>
      <c r="G186" s="274">
        <v>2012</v>
      </c>
      <c r="H186" s="254"/>
      <c r="I186" s="254"/>
      <c r="J186" s="255"/>
      <c r="K186" s="255"/>
      <c r="L186" s="256"/>
      <c r="M186" s="255"/>
      <c r="N186" s="255"/>
      <c r="O186" s="255"/>
    </row>
    <row r="187" spans="1:15" outlineLevel="2" x14ac:dyDescent="0.2">
      <c r="A187" s="269" t="s">
        <v>740</v>
      </c>
      <c r="B187" s="275" t="s">
        <v>729</v>
      </c>
      <c r="C187" s="271" t="s">
        <v>742</v>
      </c>
      <c r="D187" s="275" t="s">
        <v>686</v>
      </c>
      <c r="E187" s="272">
        <v>6234554</v>
      </c>
      <c r="F187" s="273" t="s">
        <v>538</v>
      </c>
      <c r="G187" s="274">
        <v>2012</v>
      </c>
      <c r="H187" s="254"/>
      <c r="I187" s="254"/>
      <c r="J187" s="255"/>
      <c r="K187" s="255"/>
      <c r="L187" s="256"/>
      <c r="M187" s="255"/>
      <c r="N187" s="255"/>
      <c r="O187" s="255"/>
    </row>
    <row r="188" spans="1:15" outlineLevel="2" x14ac:dyDescent="0.2">
      <c r="A188" s="269" t="s">
        <v>743</v>
      </c>
      <c r="B188" s="275" t="s">
        <v>702</v>
      </c>
      <c r="C188" s="271" t="s">
        <v>742</v>
      </c>
      <c r="D188" s="275" t="s">
        <v>686</v>
      </c>
      <c r="E188" s="272">
        <v>6234555</v>
      </c>
      <c r="F188" s="273" t="s">
        <v>538</v>
      </c>
      <c r="G188" s="274">
        <v>2012</v>
      </c>
      <c r="H188" s="254"/>
      <c r="I188" s="254"/>
      <c r="J188" s="255"/>
      <c r="K188" s="255"/>
      <c r="L188" s="256"/>
      <c r="M188" s="255"/>
      <c r="N188" s="255"/>
      <c r="O188" s="255"/>
    </row>
    <row r="189" spans="1:15" outlineLevel="1" x14ac:dyDescent="0.2">
      <c r="A189" s="225"/>
      <c r="B189" s="229"/>
      <c r="C189" s="231"/>
      <c r="D189" s="226"/>
      <c r="E189" s="229"/>
      <c r="F189" s="225"/>
      <c r="G189" s="225"/>
      <c r="H189" s="233"/>
      <c r="I189" s="235"/>
      <c r="J189" s="225"/>
      <c r="K189" s="225"/>
      <c r="L189" s="226"/>
      <c r="M189" s="236"/>
      <c r="N189" s="225"/>
      <c r="O189" s="224"/>
    </row>
    <row r="190" spans="1:15" ht="40.5" customHeight="1" outlineLevel="1" x14ac:dyDescent="0.2">
      <c r="A190" s="392" t="s">
        <v>918</v>
      </c>
      <c r="B190" s="393"/>
      <c r="C190" s="393"/>
      <c r="D190" s="393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4"/>
    </row>
    <row r="191" spans="1:15" ht="38.25" customHeight="1" outlineLevel="2" x14ac:dyDescent="0.2">
      <c r="A191" s="227" t="s">
        <v>53</v>
      </c>
      <c r="B191" s="230" t="s">
        <v>51</v>
      </c>
      <c r="C191" s="234" t="s">
        <v>24</v>
      </c>
      <c r="D191" s="228" t="s">
        <v>22</v>
      </c>
      <c r="E191" s="230" t="s">
        <v>19</v>
      </c>
      <c r="F191" s="227" t="s">
        <v>7</v>
      </c>
      <c r="G191" s="227" t="s">
        <v>20</v>
      </c>
      <c r="H191" s="232" t="s">
        <v>194</v>
      </c>
      <c r="I191" s="232" t="s">
        <v>195</v>
      </c>
      <c r="J191" s="227" t="s">
        <v>196</v>
      </c>
      <c r="K191" s="227" t="s">
        <v>542</v>
      </c>
      <c r="L191" s="228" t="s">
        <v>21</v>
      </c>
      <c r="M191" s="227" t="s">
        <v>198</v>
      </c>
      <c r="N191" s="227" t="s">
        <v>199</v>
      </c>
      <c r="O191" s="228" t="s">
        <v>200</v>
      </c>
    </row>
    <row r="192" spans="1:15" ht="15" customHeight="1" outlineLevel="2" x14ac:dyDescent="0.25">
      <c r="A192" s="260" t="s">
        <v>669</v>
      </c>
      <c r="B192" s="261" t="s">
        <v>919</v>
      </c>
      <c r="C192" s="262" t="s">
        <v>559</v>
      </c>
      <c r="D192" s="261" t="s">
        <v>920</v>
      </c>
      <c r="E192" s="263" t="s">
        <v>921</v>
      </c>
      <c r="F192" s="264" t="s">
        <v>538</v>
      </c>
      <c r="G192" s="265">
        <v>2012</v>
      </c>
      <c r="H192" s="266">
        <v>55.98</v>
      </c>
      <c r="I192" s="245">
        <f>(H192/1000)*K192</f>
        <v>116.88623999999999</v>
      </c>
      <c r="J192" s="246" t="s">
        <v>197</v>
      </c>
      <c r="K192" s="246">
        <f>IF(J192="R410A",2088,"jiné chladivo")</f>
        <v>2088</v>
      </c>
      <c r="L192" s="247"/>
      <c r="M192" s="245" t="str">
        <f>IF(I192&gt;2.39,"ne","ano")</f>
        <v>ne</v>
      </c>
      <c r="N192" s="248" t="str">
        <f>IF(I192&gt;23.95,"ne",(IF(I192&gt;2.39,"ano","ne")))</f>
        <v>ne</v>
      </c>
      <c r="O192" s="246" t="str">
        <f>IF(I192&gt;23.95,"ano","ne")</f>
        <v>ano</v>
      </c>
    </row>
    <row r="193" spans="1:15" ht="15" customHeight="1" outlineLevel="2" x14ac:dyDescent="0.25">
      <c r="A193" s="260" t="s">
        <v>670</v>
      </c>
      <c r="B193" s="261" t="s">
        <v>922</v>
      </c>
      <c r="C193" s="262" t="s">
        <v>559</v>
      </c>
      <c r="D193" s="261" t="s">
        <v>920</v>
      </c>
      <c r="E193" s="263">
        <v>6206460</v>
      </c>
      <c r="F193" s="264" t="s">
        <v>538</v>
      </c>
      <c r="G193" s="265">
        <v>2012</v>
      </c>
      <c r="H193" s="253"/>
      <c r="I193" s="253"/>
      <c r="J193" s="246"/>
      <c r="K193" s="246"/>
      <c r="L193" s="247"/>
      <c r="M193" s="268"/>
      <c r="N193" s="268"/>
      <c r="O193" s="268"/>
    </row>
    <row r="194" spans="1:15" ht="15" customHeight="1" outlineLevel="2" x14ac:dyDescent="0.25">
      <c r="A194" s="260" t="s">
        <v>671</v>
      </c>
      <c r="B194" s="261" t="s">
        <v>923</v>
      </c>
      <c r="C194" s="262" t="s">
        <v>559</v>
      </c>
      <c r="D194" s="261" t="s">
        <v>924</v>
      </c>
      <c r="E194" s="263">
        <v>6204430</v>
      </c>
      <c r="F194" s="264" t="s">
        <v>538</v>
      </c>
      <c r="G194" s="265">
        <v>2012</v>
      </c>
      <c r="H194" s="253"/>
      <c r="I194" s="253"/>
      <c r="J194" s="246"/>
      <c r="K194" s="246"/>
      <c r="L194" s="247"/>
      <c r="M194" s="268"/>
      <c r="N194" s="268"/>
      <c r="O194" s="268"/>
    </row>
    <row r="195" spans="1:15" ht="15" customHeight="1" outlineLevel="2" x14ac:dyDescent="0.25">
      <c r="A195" s="269" t="s">
        <v>823</v>
      </c>
      <c r="B195" s="275" t="s">
        <v>925</v>
      </c>
      <c r="C195" s="271" t="s">
        <v>677</v>
      </c>
      <c r="D195" s="275" t="s">
        <v>720</v>
      </c>
      <c r="E195" s="272" t="s">
        <v>926</v>
      </c>
      <c r="F195" s="273" t="s">
        <v>538</v>
      </c>
      <c r="G195" s="274">
        <v>2012</v>
      </c>
      <c r="H195" s="253"/>
      <c r="I195" s="253"/>
      <c r="J195" s="246"/>
      <c r="K195" s="246"/>
      <c r="L195" s="247"/>
      <c r="M195" s="268"/>
      <c r="N195" s="268"/>
      <c r="O195" s="268"/>
    </row>
    <row r="196" spans="1:15" ht="15" customHeight="1" outlineLevel="2" x14ac:dyDescent="0.25">
      <c r="A196" s="269" t="s">
        <v>826</v>
      </c>
      <c r="B196" s="275" t="s">
        <v>927</v>
      </c>
      <c r="C196" s="271" t="s">
        <v>677</v>
      </c>
      <c r="D196" s="275" t="s">
        <v>720</v>
      </c>
      <c r="E196" s="272" t="s">
        <v>928</v>
      </c>
      <c r="F196" s="273" t="s">
        <v>538</v>
      </c>
      <c r="G196" s="274">
        <v>2012</v>
      </c>
      <c r="H196" s="253"/>
      <c r="I196" s="253"/>
      <c r="J196" s="246"/>
      <c r="K196" s="246"/>
      <c r="L196" s="247"/>
      <c r="M196" s="268"/>
      <c r="N196" s="268"/>
      <c r="O196" s="268"/>
    </row>
    <row r="197" spans="1:15" ht="15" customHeight="1" outlineLevel="2" x14ac:dyDescent="0.25">
      <c r="A197" s="269" t="s">
        <v>828</v>
      </c>
      <c r="B197" s="275" t="s">
        <v>929</v>
      </c>
      <c r="C197" s="271" t="s">
        <v>930</v>
      </c>
      <c r="D197" s="275" t="s">
        <v>720</v>
      </c>
      <c r="E197" s="272" t="s">
        <v>931</v>
      </c>
      <c r="F197" s="273" t="s">
        <v>538</v>
      </c>
      <c r="G197" s="274">
        <v>2012</v>
      </c>
      <c r="H197" s="253"/>
      <c r="I197" s="253"/>
      <c r="J197" s="246"/>
      <c r="K197" s="246"/>
      <c r="L197" s="247"/>
      <c r="M197" s="268"/>
      <c r="N197" s="268"/>
      <c r="O197" s="268"/>
    </row>
    <row r="198" spans="1:15" ht="15" customHeight="1" outlineLevel="2" x14ac:dyDescent="0.25">
      <c r="A198" s="269" t="s">
        <v>829</v>
      </c>
      <c r="B198" s="275" t="s">
        <v>932</v>
      </c>
      <c r="C198" s="271" t="s">
        <v>677</v>
      </c>
      <c r="D198" s="275" t="s">
        <v>720</v>
      </c>
      <c r="E198" s="272" t="s">
        <v>933</v>
      </c>
      <c r="F198" s="273" t="s">
        <v>538</v>
      </c>
      <c r="G198" s="274">
        <v>2012</v>
      </c>
      <c r="H198" s="253"/>
      <c r="I198" s="253"/>
      <c r="J198" s="246"/>
      <c r="K198" s="246"/>
      <c r="L198" s="247"/>
      <c r="M198" s="268"/>
      <c r="N198" s="268"/>
      <c r="O198" s="268"/>
    </row>
    <row r="199" spans="1:15" ht="15" customHeight="1" outlineLevel="2" x14ac:dyDescent="0.25">
      <c r="A199" s="269" t="s">
        <v>934</v>
      </c>
      <c r="B199" s="275" t="s">
        <v>935</v>
      </c>
      <c r="C199" s="271" t="s">
        <v>677</v>
      </c>
      <c r="D199" s="275" t="s">
        <v>839</v>
      </c>
      <c r="E199" s="272" t="s">
        <v>936</v>
      </c>
      <c r="F199" s="273" t="s">
        <v>538</v>
      </c>
      <c r="G199" s="274">
        <v>2012</v>
      </c>
      <c r="H199" s="253"/>
      <c r="I199" s="253"/>
      <c r="J199" s="246"/>
      <c r="K199" s="246"/>
      <c r="L199" s="247"/>
      <c r="M199" s="268"/>
      <c r="N199" s="268"/>
      <c r="O199" s="268"/>
    </row>
    <row r="200" spans="1:15" ht="15" customHeight="1" outlineLevel="2" x14ac:dyDescent="0.25">
      <c r="A200" s="269" t="s">
        <v>683</v>
      </c>
      <c r="B200" s="275" t="s">
        <v>707</v>
      </c>
      <c r="C200" s="271" t="s">
        <v>930</v>
      </c>
      <c r="D200" s="275" t="s">
        <v>704</v>
      </c>
      <c r="E200" s="272" t="s">
        <v>937</v>
      </c>
      <c r="F200" s="273" t="s">
        <v>538</v>
      </c>
      <c r="G200" s="274">
        <v>2012</v>
      </c>
      <c r="H200" s="253"/>
      <c r="I200" s="253"/>
      <c r="J200" s="246"/>
      <c r="K200" s="246"/>
      <c r="L200" s="247"/>
      <c r="M200" s="268"/>
      <c r="N200" s="268"/>
      <c r="O200" s="268"/>
    </row>
    <row r="201" spans="1:15" ht="15" customHeight="1" outlineLevel="2" x14ac:dyDescent="0.25">
      <c r="A201" s="269" t="s">
        <v>687</v>
      </c>
      <c r="B201" s="275" t="s">
        <v>938</v>
      </c>
      <c r="C201" s="271" t="s">
        <v>677</v>
      </c>
      <c r="D201" s="275" t="s">
        <v>704</v>
      </c>
      <c r="E201" s="272" t="s">
        <v>939</v>
      </c>
      <c r="F201" s="273" t="s">
        <v>538</v>
      </c>
      <c r="G201" s="274">
        <v>2012</v>
      </c>
      <c r="H201" s="253"/>
      <c r="I201" s="253"/>
      <c r="J201" s="246"/>
      <c r="K201" s="246"/>
      <c r="L201" s="247"/>
      <c r="M201" s="268"/>
      <c r="N201" s="268"/>
      <c r="O201" s="268"/>
    </row>
    <row r="202" spans="1:15" ht="15" customHeight="1" outlineLevel="2" x14ac:dyDescent="0.25">
      <c r="A202" s="269" t="s">
        <v>690</v>
      </c>
      <c r="B202" s="275" t="s">
        <v>940</v>
      </c>
      <c r="C202" s="271" t="s">
        <v>677</v>
      </c>
      <c r="D202" s="275" t="s">
        <v>704</v>
      </c>
      <c r="E202" s="272" t="s">
        <v>941</v>
      </c>
      <c r="F202" s="273" t="s">
        <v>538</v>
      </c>
      <c r="G202" s="274">
        <v>2012</v>
      </c>
      <c r="H202" s="253"/>
      <c r="I202" s="253"/>
      <c r="J202" s="246"/>
      <c r="K202" s="246"/>
      <c r="L202" s="247"/>
      <c r="M202" s="268"/>
      <c r="N202" s="268"/>
      <c r="O202" s="268"/>
    </row>
    <row r="203" spans="1:15" ht="15" customHeight="1" outlineLevel="2" x14ac:dyDescent="0.25">
      <c r="A203" s="269" t="s">
        <v>698</v>
      </c>
      <c r="B203" s="275" t="s">
        <v>684</v>
      </c>
      <c r="C203" s="271" t="s">
        <v>677</v>
      </c>
      <c r="D203" s="275" t="s">
        <v>678</v>
      </c>
      <c r="E203" s="272">
        <v>6238699</v>
      </c>
      <c r="F203" s="273" t="s">
        <v>538</v>
      </c>
      <c r="G203" s="274">
        <v>2012</v>
      </c>
      <c r="H203" s="253"/>
      <c r="I203" s="253"/>
      <c r="J203" s="246"/>
      <c r="K203" s="246"/>
      <c r="L203" s="247"/>
      <c r="M203" s="268"/>
      <c r="N203" s="268"/>
      <c r="O203" s="268"/>
    </row>
    <row r="204" spans="1:15" ht="15" customHeight="1" outlineLevel="2" x14ac:dyDescent="0.25">
      <c r="A204" s="269" t="s">
        <v>942</v>
      </c>
      <c r="B204" s="275" t="s">
        <v>729</v>
      </c>
      <c r="C204" s="271" t="s">
        <v>677</v>
      </c>
      <c r="D204" s="275" t="s">
        <v>678</v>
      </c>
      <c r="E204" s="272">
        <v>6238703</v>
      </c>
      <c r="F204" s="273" t="s">
        <v>538</v>
      </c>
      <c r="G204" s="274">
        <v>2012</v>
      </c>
      <c r="H204" s="253"/>
      <c r="I204" s="253"/>
      <c r="J204" s="246"/>
      <c r="K204" s="246"/>
      <c r="L204" s="247"/>
      <c r="M204" s="268"/>
      <c r="N204" s="268"/>
      <c r="O204" s="268"/>
    </row>
    <row r="205" spans="1:15" ht="15" customHeight="1" outlineLevel="2" x14ac:dyDescent="0.25">
      <c r="A205" s="269" t="s">
        <v>943</v>
      </c>
      <c r="B205" s="275" t="s">
        <v>944</v>
      </c>
      <c r="C205" s="271" t="s">
        <v>677</v>
      </c>
      <c r="D205" s="275" t="s">
        <v>678</v>
      </c>
      <c r="E205" s="272">
        <v>6238713</v>
      </c>
      <c r="F205" s="273" t="s">
        <v>538</v>
      </c>
      <c r="G205" s="274">
        <v>2012</v>
      </c>
      <c r="H205" s="253"/>
      <c r="I205" s="253"/>
      <c r="J205" s="246"/>
      <c r="K205" s="246"/>
      <c r="L205" s="247"/>
      <c r="M205" s="268"/>
      <c r="N205" s="268"/>
      <c r="O205" s="268"/>
    </row>
    <row r="206" spans="1:15" ht="15" customHeight="1" outlineLevel="2" x14ac:dyDescent="0.25">
      <c r="A206" s="269" t="s">
        <v>945</v>
      </c>
      <c r="B206" s="275" t="s">
        <v>789</v>
      </c>
      <c r="C206" s="271" t="s">
        <v>946</v>
      </c>
      <c r="D206" s="275" t="s">
        <v>678</v>
      </c>
      <c r="E206" s="272">
        <v>6238471</v>
      </c>
      <c r="F206" s="273" t="s">
        <v>538</v>
      </c>
      <c r="G206" s="274">
        <v>2012</v>
      </c>
      <c r="H206" s="253"/>
      <c r="I206" s="253"/>
      <c r="J206" s="246"/>
      <c r="K206" s="246"/>
      <c r="L206" s="247"/>
      <c r="M206" s="268"/>
      <c r="N206" s="268"/>
      <c r="O206" s="268"/>
    </row>
    <row r="207" spans="1:15" ht="15" customHeight="1" outlineLevel="2" x14ac:dyDescent="0.25">
      <c r="A207" s="269" t="s">
        <v>947</v>
      </c>
      <c r="B207" s="275" t="s">
        <v>948</v>
      </c>
      <c r="C207" s="271" t="s">
        <v>949</v>
      </c>
      <c r="D207" s="275" t="s">
        <v>678</v>
      </c>
      <c r="E207" s="272">
        <v>6238684</v>
      </c>
      <c r="F207" s="273" t="s">
        <v>538</v>
      </c>
      <c r="G207" s="274">
        <v>2012</v>
      </c>
      <c r="H207" s="253"/>
      <c r="I207" s="253"/>
      <c r="J207" s="246"/>
      <c r="K207" s="246"/>
      <c r="L207" s="247"/>
      <c r="M207" s="268"/>
      <c r="N207" s="268"/>
      <c r="O207" s="268"/>
    </row>
    <row r="208" spans="1:15" ht="15" customHeight="1" outlineLevel="2" x14ac:dyDescent="0.25">
      <c r="A208" s="269" t="s">
        <v>701</v>
      </c>
      <c r="B208" s="275" t="s">
        <v>950</v>
      </c>
      <c r="C208" s="271" t="s">
        <v>677</v>
      </c>
      <c r="D208" s="275" t="s">
        <v>686</v>
      </c>
      <c r="E208" s="272">
        <v>6231813</v>
      </c>
      <c r="F208" s="273" t="s">
        <v>538</v>
      </c>
      <c r="G208" s="274">
        <v>2012</v>
      </c>
      <c r="H208" s="253"/>
      <c r="I208" s="253"/>
      <c r="J208" s="246"/>
      <c r="K208" s="246"/>
      <c r="L208" s="247"/>
      <c r="M208" s="268"/>
      <c r="N208" s="268"/>
      <c r="O208" s="268"/>
    </row>
    <row r="209" spans="1:15" ht="15" customHeight="1" outlineLevel="2" x14ac:dyDescent="0.25">
      <c r="A209" s="269" t="s">
        <v>951</v>
      </c>
      <c r="B209" s="275" t="s">
        <v>702</v>
      </c>
      <c r="C209" s="271" t="s">
        <v>677</v>
      </c>
      <c r="D209" s="275" t="s">
        <v>686</v>
      </c>
      <c r="E209" s="272">
        <v>6231820</v>
      </c>
      <c r="F209" s="273" t="s">
        <v>538</v>
      </c>
      <c r="G209" s="274">
        <v>2012</v>
      </c>
      <c r="H209" s="253"/>
      <c r="I209" s="253"/>
      <c r="J209" s="246"/>
      <c r="K209" s="246"/>
      <c r="L209" s="247"/>
      <c r="M209" s="268"/>
      <c r="N209" s="268"/>
      <c r="O209" s="268"/>
    </row>
    <row r="210" spans="1:15" ht="15" customHeight="1" outlineLevel="2" x14ac:dyDescent="0.25">
      <c r="A210" s="269" t="s">
        <v>706</v>
      </c>
      <c r="B210" s="275" t="s">
        <v>787</v>
      </c>
      <c r="C210" s="271" t="s">
        <v>677</v>
      </c>
      <c r="D210" s="275" t="s">
        <v>700</v>
      </c>
      <c r="E210" s="272">
        <v>6222272</v>
      </c>
      <c r="F210" s="273" t="s">
        <v>538</v>
      </c>
      <c r="G210" s="274">
        <v>2012</v>
      </c>
      <c r="H210" s="253"/>
      <c r="I210" s="253"/>
      <c r="J210" s="246"/>
      <c r="K210" s="246"/>
      <c r="L210" s="247"/>
      <c r="M210" s="268"/>
      <c r="N210" s="268"/>
      <c r="O210" s="268"/>
    </row>
    <row r="211" spans="1:15" ht="15" customHeight="1" outlineLevel="2" x14ac:dyDescent="0.25">
      <c r="A211" s="269" t="s">
        <v>709</v>
      </c>
      <c r="B211" s="275" t="s">
        <v>952</v>
      </c>
      <c r="C211" s="271" t="s">
        <v>677</v>
      </c>
      <c r="D211" s="275" t="s">
        <v>700</v>
      </c>
      <c r="E211" s="272">
        <v>6222261</v>
      </c>
      <c r="F211" s="273" t="s">
        <v>538</v>
      </c>
      <c r="G211" s="274">
        <v>2012</v>
      </c>
      <c r="H211" s="253"/>
      <c r="I211" s="253"/>
      <c r="J211" s="246"/>
      <c r="K211" s="246"/>
      <c r="L211" s="247"/>
      <c r="M211" s="268"/>
      <c r="N211" s="268"/>
      <c r="O211" s="268"/>
    </row>
    <row r="212" spans="1:15" ht="15" customHeight="1" outlineLevel="2" x14ac:dyDescent="0.25">
      <c r="A212" s="269" t="s">
        <v>711</v>
      </c>
      <c r="B212" s="275" t="s">
        <v>953</v>
      </c>
      <c r="C212" s="271" t="s">
        <v>677</v>
      </c>
      <c r="D212" s="275" t="s">
        <v>700</v>
      </c>
      <c r="E212" s="272">
        <v>6221525</v>
      </c>
      <c r="F212" s="273" t="s">
        <v>538</v>
      </c>
      <c r="G212" s="274">
        <v>2012</v>
      </c>
      <c r="H212" s="253"/>
      <c r="I212" s="253"/>
      <c r="J212" s="246"/>
      <c r="K212" s="246"/>
      <c r="L212" s="247"/>
      <c r="M212" s="268"/>
      <c r="N212" s="268"/>
      <c r="O212" s="268"/>
    </row>
    <row r="213" spans="1:15" ht="15" customHeight="1" outlineLevel="2" x14ac:dyDescent="0.25">
      <c r="A213" s="269" t="s">
        <v>714</v>
      </c>
      <c r="B213" s="275" t="s">
        <v>954</v>
      </c>
      <c r="C213" s="271" t="s">
        <v>677</v>
      </c>
      <c r="D213" s="275" t="s">
        <v>807</v>
      </c>
      <c r="E213" s="272">
        <v>6218756</v>
      </c>
      <c r="F213" s="273" t="s">
        <v>538</v>
      </c>
      <c r="G213" s="274">
        <v>2012</v>
      </c>
      <c r="H213" s="253"/>
      <c r="I213" s="253"/>
      <c r="J213" s="246"/>
      <c r="K213" s="246"/>
      <c r="L213" s="247"/>
      <c r="M213" s="268"/>
      <c r="N213" s="268"/>
      <c r="O213" s="268"/>
    </row>
    <row r="214" spans="1:15" ht="15" customHeight="1" outlineLevel="2" x14ac:dyDescent="0.25">
      <c r="A214" s="269" t="s">
        <v>955</v>
      </c>
      <c r="B214" s="275" t="s">
        <v>956</v>
      </c>
      <c r="C214" s="271" t="s">
        <v>677</v>
      </c>
      <c r="D214" s="275" t="s">
        <v>807</v>
      </c>
      <c r="E214" s="272">
        <v>6218760</v>
      </c>
      <c r="F214" s="273" t="s">
        <v>538</v>
      </c>
      <c r="G214" s="274">
        <v>2012</v>
      </c>
      <c r="H214" s="253"/>
      <c r="I214" s="253"/>
      <c r="J214" s="246"/>
      <c r="K214" s="246"/>
      <c r="L214" s="247"/>
      <c r="M214" s="268"/>
      <c r="N214" s="268"/>
      <c r="O214" s="268"/>
    </row>
    <row r="215" spans="1:15" ht="15" customHeight="1" outlineLevel="2" x14ac:dyDescent="0.25">
      <c r="A215" s="269" t="s">
        <v>957</v>
      </c>
      <c r="B215" s="275" t="s">
        <v>809</v>
      </c>
      <c r="C215" s="271" t="s">
        <v>677</v>
      </c>
      <c r="D215" s="275" t="s">
        <v>807</v>
      </c>
      <c r="E215" s="272">
        <v>6218762</v>
      </c>
      <c r="F215" s="273" t="s">
        <v>538</v>
      </c>
      <c r="G215" s="274">
        <v>2012</v>
      </c>
      <c r="H215" s="253"/>
      <c r="I215" s="253"/>
      <c r="J215" s="246"/>
      <c r="K215" s="246"/>
      <c r="L215" s="247"/>
      <c r="M215" s="268"/>
      <c r="N215" s="268"/>
      <c r="O215" s="268"/>
    </row>
    <row r="216" spans="1:15" ht="15" customHeight="1" outlineLevel="2" x14ac:dyDescent="0.25">
      <c r="A216" s="269" t="s">
        <v>718</v>
      </c>
      <c r="B216" s="275" t="s">
        <v>712</v>
      </c>
      <c r="C216" s="271" t="s">
        <v>677</v>
      </c>
      <c r="D216" s="275" t="s">
        <v>716</v>
      </c>
      <c r="E216" s="272" t="s">
        <v>958</v>
      </c>
      <c r="F216" s="273" t="s">
        <v>538</v>
      </c>
      <c r="G216" s="274">
        <v>2012</v>
      </c>
      <c r="H216" s="253"/>
      <c r="I216" s="253"/>
      <c r="J216" s="246"/>
      <c r="K216" s="246"/>
      <c r="L216" s="247"/>
      <c r="M216" s="268"/>
      <c r="N216" s="268"/>
      <c r="O216" s="268"/>
    </row>
    <row r="217" spans="1:15" ht="15" customHeight="1" outlineLevel="2" x14ac:dyDescent="0.25">
      <c r="A217" s="269" t="s">
        <v>722</v>
      </c>
      <c r="B217" s="275" t="s">
        <v>959</v>
      </c>
      <c r="C217" s="271" t="s">
        <v>677</v>
      </c>
      <c r="D217" s="275" t="s">
        <v>716</v>
      </c>
      <c r="E217" s="272" t="s">
        <v>960</v>
      </c>
      <c r="F217" s="273" t="s">
        <v>538</v>
      </c>
      <c r="G217" s="274">
        <v>2012</v>
      </c>
      <c r="H217" s="253"/>
      <c r="I217" s="253"/>
      <c r="J217" s="246"/>
      <c r="K217" s="246"/>
      <c r="L217" s="247"/>
      <c r="M217" s="268"/>
      <c r="N217" s="268"/>
      <c r="O217" s="268"/>
    </row>
    <row r="218" spans="1:15" ht="15" customHeight="1" outlineLevel="2" x14ac:dyDescent="0.25">
      <c r="A218" s="260" t="s">
        <v>734</v>
      </c>
      <c r="B218" s="261" t="s">
        <v>961</v>
      </c>
      <c r="C218" s="262" t="s">
        <v>559</v>
      </c>
      <c r="D218" s="261" t="s">
        <v>668</v>
      </c>
      <c r="E218" s="263">
        <v>1207118</v>
      </c>
      <c r="F218" s="264" t="s">
        <v>538</v>
      </c>
      <c r="G218" s="265">
        <v>2012</v>
      </c>
      <c r="H218" s="266">
        <v>28</v>
      </c>
      <c r="I218" s="245">
        <f>(H218/1000)*K218</f>
        <v>58.463999999999999</v>
      </c>
      <c r="J218" s="246" t="s">
        <v>197</v>
      </c>
      <c r="K218" s="246">
        <f>IF(J218="R410A",2088,"jiné chladivo")</f>
        <v>2088</v>
      </c>
      <c r="L218" s="247"/>
      <c r="M218" s="245" t="str">
        <f>IF(I218&gt;2.39,"ne","ano")</f>
        <v>ne</v>
      </c>
      <c r="N218" s="248" t="str">
        <f>IF(I218&gt;23.95,"ne",(IF(I218&gt;2.39,"ano","ne")))</f>
        <v>ne</v>
      </c>
      <c r="O218" s="246" t="str">
        <f>IF(I218&gt;23.95,"ano","ne")</f>
        <v>ano</v>
      </c>
    </row>
    <row r="219" spans="1:15" ht="15" customHeight="1" outlineLevel="2" x14ac:dyDescent="0.25">
      <c r="A219" s="260" t="s">
        <v>735</v>
      </c>
      <c r="B219" s="261" t="s">
        <v>962</v>
      </c>
      <c r="C219" s="262" t="s">
        <v>559</v>
      </c>
      <c r="D219" s="261" t="s">
        <v>901</v>
      </c>
      <c r="E219" s="263">
        <v>1206917</v>
      </c>
      <c r="F219" s="264" t="s">
        <v>538</v>
      </c>
      <c r="G219" s="265">
        <v>2012</v>
      </c>
      <c r="H219" s="253"/>
      <c r="I219" s="253"/>
      <c r="J219" s="246"/>
      <c r="K219" s="246"/>
      <c r="L219" s="247"/>
      <c r="M219" s="268"/>
      <c r="N219" s="268"/>
      <c r="O219" s="268"/>
    </row>
    <row r="220" spans="1:15" ht="15" customHeight="1" outlineLevel="2" x14ac:dyDescent="0.25">
      <c r="A220" s="269" t="s">
        <v>738</v>
      </c>
      <c r="B220" s="275" t="s">
        <v>769</v>
      </c>
      <c r="C220" s="271" t="s">
        <v>685</v>
      </c>
      <c r="D220" s="275" t="s">
        <v>700</v>
      </c>
      <c r="E220" s="272">
        <v>6221549</v>
      </c>
      <c r="F220" s="273" t="s">
        <v>538</v>
      </c>
      <c r="G220" s="274">
        <v>2012</v>
      </c>
      <c r="H220" s="253"/>
      <c r="I220" s="253"/>
      <c r="J220" s="246"/>
      <c r="K220" s="246"/>
      <c r="L220" s="247"/>
      <c r="M220" s="268"/>
      <c r="N220" s="268"/>
      <c r="O220" s="268"/>
    </row>
    <row r="221" spans="1:15" ht="15" customHeight="1" outlineLevel="2" x14ac:dyDescent="0.25">
      <c r="A221" s="269" t="s">
        <v>903</v>
      </c>
      <c r="B221" s="275" t="s">
        <v>771</v>
      </c>
      <c r="C221" s="271" t="s">
        <v>869</v>
      </c>
      <c r="D221" s="275" t="s">
        <v>678</v>
      </c>
      <c r="E221" s="272">
        <v>6238774</v>
      </c>
      <c r="F221" s="273" t="s">
        <v>538</v>
      </c>
      <c r="G221" s="274">
        <v>2012</v>
      </c>
      <c r="H221" s="253"/>
      <c r="I221" s="253"/>
      <c r="J221" s="246"/>
      <c r="K221" s="246"/>
      <c r="L221" s="247"/>
      <c r="M221" s="268"/>
      <c r="N221" s="268"/>
      <c r="O221" s="268"/>
    </row>
    <row r="222" spans="1:15" ht="15" customHeight="1" outlineLevel="2" x14ac:dyDescent="0.25">
      <c r="A222" s="269" t="s">
        <v>905</v>
      </c>
      <c r="B222" s="275" t="s">
        <v>773</v>
      </c>
      <c r="C222" s="271" t="s">
        <v>685</v>
      </c>
      <c r="D222" s="275" t="s">
        <v>678</v>
      </c>
      <c r="E222" s="272">
        <v>6238682</v>
      </c>
      <c r="F222" s="273" t="s">
        <v>538</v>
      </c>
      <c r="G222" s="274">
        <v>2012</v>
      </c>
      <c r="H222" s="253"/>
      <c r="I222" s="253"/>
      <c r="J222" s="246"/>
      <c r="K222" s="246"/>
      <c r="L222" s="247"/>
      <c r="M222" s="268"/>
      <c r="N222" s="268"/>
      <c r="O222" s="268"/>
    </row>
    <row r="223" spans="1:15" ht="15" customHeight="1" outlineLevel="2" x14ac:dyDescent="0.25">
      <c r="A223" s="269" t="s">
        <v>907</v>
      </c>
      <c r="B223" s="275" t="s">
        <v>775</v>
      </c>
      <c r="C223" s="271" t="s">
        <v>685</v>
      </c>
      <c r="D223" s="275" t="s">
        <v>678</v>
      </c>
      <c r="E223" s="272">
        <v>6238685</v>
      </c>
      <c r="F223" s="273" t="s">
        <v>538</v>
      </c>
      <c r="G223" s="274">
        <v>2012</v>
      </c>
      <c r="H223" s="253"/>
      <c r="I223" s="253"/>
      <c r="J223" s="246"/>
      <c r="K223" s="246"/>
      <c r="L223" s="247"/>
      <c r="M223" s="268"/>
      <c r="N223" s="268"/>
      <c r="O223" s="268"/>
    </row>
    <row r="224" spans="1:15" ht="15" customHeight="1" outlineLevel="2" x14ac:dyDescent="0.25">
      <c r="A224" s="269" t="s">
        <v>909</v>
      </c>
      <c r="B224" s="275" t="s">
        <v>777</v>
      </c>
      <c r="C224" s="271" t="s">
        <v>685</v>
      </c>
      <c r="D224" s="275" t="s">
        <v>678</v>
      </c>
      <c r="E224" s="272">
        <v>6238674</v>
      </c>
      <c r="F224" s="273" t="s">
        <v>538</v>
      </c>
      <c r="G224" s="274">
        <v>2012</v>
      </c>
      <c r="H224" s="253"/>
      <c r="I224" s="253"/>
      <c r="J224" s="246"/>
      <c r="K224" s="246"/>
      <c r="L224" s="247"/>
      <c r="M224" s="268"/>
      <c r="N224" s="268"/>
      <c r="O224" s="268"/>
    </row>
    <row r="225" spans="1:15" ht="15" customHeight="1" outlineLevel="2" x14ac:dyDescent="0.25">
      <c r="A225" s="269" t="s">
        <v>910</v>
      </c>
      <c r="B225" s="275" t="s">
        <v>779</v>
      </c>
      <c r="C225" s="271" t="s">
        <v>685</v>
      </c>
      <c r="D225" s="275" t="s">
        <v>678</v>
      </c>
      <c r="E225" s="272">
        <v>6238705</v>
      </c>
      <c r="F225" s="273" t="s">
        <v>538</v>
      </c>
      <c r="G225" s="274">
        <v>2012</v>
      </c>
      <c r="H225" s="253"/>
      <c r="I225" s="253"/>
      <c r="J225" s="246"/>
      <c r="K225" s="246"/>
      <c r="L225" s="247"/>
      <c r="M225" s="268"/>
      <c r="N225" s="268"/>
      <c r="O225" s="268"/>
    </row>
    <row r="226" spans="1:15" ht="15" customHeight="1" outlineLevel="2" x14ac:dyDescent="0.25">
      <c r="A226" s="269" t="s">
        <v>911</v>
      </c>
      <c r="B226" s="275" t="s">
        <v>781</v>
      </c>
      <c r="C226" s="271" t="s">
        <v>685</v>
      </c>
      <c r="D226" s="275" t="s">
        <v>678</v>
      </c>
      <c r="E226" s="272">
        <v>6238565</v>
      </c>
      <c r="F226" s="273" t="s">
        <v>538</v>
      </c>
      <c r="G226" s="274">
        <v>2012</v>
      </c>
      <c r="H226" s="253"/>
      <c r="I226" s="253"/>
      <c r="J226" s="246"/>
      <c r="K226" s="246"/>
      <c r="L226" s="247"/>
      <c r="M226" s="268"/>
      <c r="N226" s="268"/>
      <c r="O226" s="268"/>
    </row>
    <row r="227" spans="1:15" ht="15" customHeight="1" outlineLevel="2" x14ac:dyDescent="0.25">
      <c r="A227" s="269" t="s">
        <v>912</v>
      </c>
      <c r="B227" s="275" t="s">
        <v>783</v>
      </c>
      <c r="C227" s="271" t="s">
        <v>685</v>
      </c>
      <c r="D227" s="275" t="s">
        <v>678</v>
      </c>
      <c r="E227" s="272">
        <v>6238697</v>
      </c>
      <c r="F227" s="273" t="s">
        <v>538</v>
      </c>
      <c r="G227" s="274">
        <v>2012</v>
      </c>
      <c r="H227" s="253"/>
      <c r="I227" s="253"/>
      <c r="J227" s="246"/>
      <c r="K227" s="246"/>
      <c r="L227" s="247"/>
      <c r="M227" s="268"/>
      <c r="N227" s="268"/>
      <c r="O227" s="268"/>
    </row>
    <row r="228" spans="1:15" ht="15" customHeight="1" outlineLevel="2" x14ac:dyDescent="0.25">
      <c r="A228" s="269" t="s">
        <v>916</v>
      </c>
      <c r="B228" s="275" t="s">
        <v>748</v>
      </c>
      <c r="C228" s="271" t="s">
        <v>685</v>
      </c>
      <c r="D228" s="275" t="s">
        <v>678</v>
      </c>
      <c r="E228" s="272">
        <v>6238773</v>
      </c>
      <c r="F228" s="273" t="s">
        <v>538</v>
      </c>
      <c r="G228" s="274">
        <v>2012</v>
      </c>
      <c r="H228" s="253"/>
      <c r="I228" s="253"/>
      <c r="J228" s="246"/>
      <c r="K228" s="246"/>
      <c r="L228" s="247"/>
      <c r="M228" s="268"/>
      <c r="N228" s="268"/>
      <c r="O228" s="268"/>
    </row>
    <row r="229" spans="1:15" ht="15" customHeight="1" outlineLevel="2" x14ac:dyDescent="0.25">
      <c r="A229" s="269" t="s">
        <v>963</v>
      </c>
      <c r="B229" s="275" t="s">
        <v>750</v>
      </c>
      <c r="C229" s="271" t="s">
        <v>685</v>
      </c>
      <c r="D229" s="275" t="s">
        <v>678</v>
      </c>
      <c r="E229" s="272">
        <v>6238772</v>
      </c>
      <c r="F229" s="273" t="s">
        <v>538</v>
      </c>
      <c r="G229" s="274">
        <v>2012</v>
      </c>
      <c r="H229" s="253"/>
      <c r="I229" s="253"/>
      <c r="J229" s="246"/>
      <c r="K229" s="246"/>
      <c r="L229" s="247"/>
      <c r="M229" s="268"/>
      <c r="N229" s="268"/>
      <c r="O229" s="268"/>
    </row>
    <row r="230" spans="1:15" ht="15" customHeight="1" outlineLevel="2" x14ac:dyDescent="0.25">
      <c r="A230" s="269" t="s">
        <v>964</v>
      </c>
      <c r="B230" s="275" t="s">
        <v>752</v>
      </c>
      <c r="C230" s="271" t="s">
        <v>685</v>
      </c>
      <c r="D230" s="275" t="s">
        <v>678</v>
      </c>
      <c r="E230" s="272">
        <v>6238695</v>
      </c>
      <c r="F230" s="273" t="s">
        <v>538</v>
      </c>
      <c r="G230" s="274">
        <v>2012</v>
      </c>
      <c r="H230" s="253"/>
      <c r="I230" s="253"/>
      <c r="J230" s="246"/>
      <c r="K230" s="246"/>
      <c r="L230" s="247"/>
      <c r="M230" s="268"/>
      <c r="N230" s="268"/>
      <c r="O230" s="268"/>
    </row>
    <row r="231" spans="1:15" ht="15" customHeight="1" outlineLevel="2" x14ac:dyDescent="0.25">
      <c r="A231" s="269" t="s">
        <v>965</v>
      </c>
      <c r="B231" s="275" t="s">
        <v>754</v>
      </c>
      <c r="C231" s="271" t="s">
        <v>685</v>
      </c>
      <c r="D231" s="275" t="s">
        <v>678</v>
      </c>
      <c r="E231" s="272">
        <v>6238785</v>
      </c>
      <c r="F231" s="273" t="s">
        <v>538</v>
      </c>
      <c r="G231" s="274">
        <v>2012</v>
      </c>
      <c r="H231" s="253"/>
      <c r="I231" s="253"/>
      <c r="J231" s="246"/>
      <c r="K231" s="246"/>
      <c r="L231" s="247"/>
      <c r="M231" s="268"/>
      <c r="N231" s="268"/>
      <c r="O231" s="268"/>
    </row>
    <row r="232" spans="1:15" ht="15" customHeight="1" outlineLevel="2" x14ac:dyDescent="0.25">
      <c r="A232" s="269" t="s">
        <v>966</v>
      </c>
      <c r="B232" s="275" t="s">
        <v>756</v>
      </c>
      <c r="C232" s="271" t="s">
        <v>685</v>
      </c>
      <c r="D232" s="275" t="s">
        <v>678</v>
      </c>
      <c r="E232" s="272">
        <v>6238787</v>
      </c>
      <c r="F232" s="273" t="s">
        <v>538</v>
      </c>
      <c r="G232" s="274">
        <v>2012</v>
      </c>
      <c r="H232" s="253"/>
      <c r="I232" s="253"/>
      <c r="J232" s="246"/>
      <c r="K232" s="246"/>
      <c r="L232" s="247"/>
      <c r="M232" s="268"/>
      <c r="N232" s="268"/>
      <c r="O232" s="268"/>
    </row>
    <row r="233" spans="1:15" ht="15" customHeight="1" outlineLevel="2" x14ac:dyDescent="0.25">
      <c r="A233" s="269" t="s">
        <v>967</v>
      </c>
      <c r="B233" s="275" t="s">
        <v>758</v>
      </c>
      <c r="C233" s="271" t="s">
        <v>685</v>
      </c>
      <c r="D233" s="275" t="s">
        <v>678</v>
      </c>
      <c r="E233" s="272">
        <v>6238714</v>
      </c>
      <c r="F233" s="273" t="s">
        <v>538</v>
      </c>
      <c r="G233" s="274">
        <v>2012</v>
      </c>
      <c r="H233" s="253"/>
      <c r="I233" s="253"/>
      <c r="J233" s="246"/>
      <c r="K233" s="246"/>
      <c r="L233" s="247"/>
      <c r="M233" s="268"/>
      <c r="N233" s="268"/>
      <c r="O233" s="268"/>
    </row>
    <row r="234" spans="1:15" ht="15" customHeight="1" outlineLevel="2" x14ac:dyDescent="0.25">
      <c r="A234" s="269" t="s">
        <v>968</v>
      </c>
      <c r="B234" s="275" t="s">
        <v>760</v>
      </c>
      <c r="C234" s="271" t="s">
        <v>685</v>
      </c>
      <c r="D234" s="275" t="s">
        <v>678</v>
      </c>
      <c r="E234" s="272">
        <v>6238675</v>
      </c>
      <c r="F234" s="273" t="s">
        <v>538</v>
      </c>
      <c r="G234" s="274">
        <v>2012</v>
      </c>
      <c r="H234" s="253"/>
      <c r="I234" s="253"/>
      <c r="J234" s="246"/>
      <c r="K234" s="246"/>
      <c r="L234" s="247"/>
      <c r="M234" s="268"/>
      <c r="N234" s="268"/>
      <c r="O234" s="268"/>
    </row>
    <row r="235" spans="1:15" ht="15" customHeight="1" outlineLevel="2" x14ac:dyDescent="0.25">
      <c r="A235" s="269" t="s">
        <v>969</v>
      </c>
      <c r="B235" s="275" t="s">
        <v>785</v>
      </c>
      <c r="C235" s="271" t="s">
        <v>685</v>
      </c>
      <c r="D235" s="275" t="s">
        <v>678</v>
      </c>
      <c r="E235" s="272">
        <v>6238648</v>
      </c>
      <c r="F235" s="273" t="s">
        <v>538</v>
      </c>
      <c r="G235" s="274">
        <v>2012</v>
      </c>
      <c r="H235" s="253"/>
      <c r="I235" s="253"/>
      <c r="J235" s="246"/>
      <c r="K235" s="246"/>
      <c r="L235" s="247"/>
      <c r="M235" s="268"/>
      <c r="N235" s="268"/>
      <c r="O235" s="268"/>
    </row>
    <row r="236" spans="1:15" ht="15" customHeight="1" outlineLevel="2" x14ac:dyDescent="0.25">
      <c r="A236" s="269" t="s">
        <v>970</v>
      </c>
      <c r="B236" s="275" t="s">
        <v>971</v>
      </c>
      <c r="C236" s="271" t="s">
        <v>685</v>
      </c>
      <c r="D236" s="275" t="s">
        <v>678</v>
      </c>
      <c r="E236" s="272">
        <v>6238650</v>
      </c>
      <c r="F236" s="273" t="s">
        <v>538</v>
      </c>
      <c r="G236" s="274">
        <v>2012</v>
      </c>
      <c r="H236" s="253"/>
      <c r="I236" s="253"/>
      <c r="J236" s="246"/>
      <c r="K236" s="246"/>
      <c r="L236" s="247"/>
      <c r="M236" s="268"/>
      <c r="N236" s="268"/>
      <c r="O236" s="268"/>
    </row>
    <row r="237" spans="1:15" ht="15" customHeight="1" outlineLevel="2" x14ac:dyDescent="0.25">
      <c r="A237" s="269" t="s">
        <v>972</v>
      </c>
      <c r="B237" s="275" t="s">
        <v>804</v>
      </c>
      <c r="C237" s="271" t="s">
        <v>685</v>
      </c>
      <c r="D237" s="275" t="s">
        <v>678</v>
      </c>
      <c r="E237" s="272">
        <v>6238786</v>
      </c>
      <c r="F237" s="273" t="s">
        <v>538</v>
      </c>
      <c r="G237" s="274">
        <v>2012</v>
      </c>
      <c r="H237" s="253"/>
      <c r="I237" s="253"/>
      <c r="J237" s="246"/>
      <c r="K237" s="246"/>
      <c r="L237" s="247"/>
      <c r="M237" s="268"/>
      <c r="N237" s="268"/>
      <c r="O237" s="268"/>
    </row>
    <row r="238" spans="1:15" ht="15" customHeight="1" outlineLevel="2" x14ac:dyDescent="0.25">
      <c r="A238" s="269" t="s">
        <v>973</v>
      </c>
      <c r="B238" s="275" t="s">
        <v>766</v>
      </c>
      <c r="C238" s="271" t="s">
        <v>876</v>
      </c>
      <c r="D238" s="275" t="s">
        <v>678</v>
      </c>
      <c r="E238" s="272">
        <v>6238571</v>
      </c>
      <c r="F238" s="273" t="s">
        <v>538</v>
      </c>
      <c r="G238" s="274">
        <v>2012</v>
      </c>
      <c r="H238" s="253"/>
      <c r="I238" s="253"/>
      <c r="J238" s="246"/>
      <c r="K238" s="246"/>
      <c r="L238" s="247"/>
      <c r="M238" s="268"/>
      <c r="N238" s="268"/>
      <c r="O238" s="268"/>
    </row>
    <row r="239" spans="1:15" ht="15" customHeight="1" outlineLevel="2" x14ac:dyDescent="0.25">
      <c r="A239" s="269" t="s">
        <v>784</v>
      </c>
      <c r="B239" s="275" t="s">
        <v>764</v>
      </c>
      <c r="C239" s="271" t="s">
        <v>685</v>
      </c>
      <c r="D239" s="275" t="s">
        <v>686</v>
      </c>
      <c r="E239" s="272">
        <v>6231833</v>
      </c>
      <c r="F239" s="273" t="s">
        <v>538</v>
      </c>
      <c r="G239" s="274">
        <v>2012</v>
      </c>
      <c r="H239" s="253"/>
      <c r="I239" s="253"/>
      <c r="J239" s="246"/>
      <c r="K239" s="246"/>
      <c r="L239" s="247"/>
      <c r="M239" s="268"/>
      <c r="N239" s="268"/>
      <c r="O239" s="268"/>
    </row>
    <row r="240" spans="1:15" ht="15" customHeight="1" outlineLevel="2" x14ac:dyDescent="0.25">
      <c r="A240" s="269" t="s">
        <v>786</v>
      </c>
      <c r="B240" s="275" t="s">
        <v>746</v>
      </c>
      <c r="C240" s="271" t="s">
        <v>869</v>
      </c>
      <c r="D240" s="275" t="s">
        <v>700</v>
      </c>
      <c r="E240" s="272">
        <v>6222273</v>
      </c>
      <c r="F240" s="273" t="s">
        <v>538</v>
      </c>
      <c r="G240" s="274">
        <v>2012</v>
      </c>
      <c r="H240" s="253"/>
      <c r="I240" s="253"/>
      <c r="J240" s="246"/>
      <c r="K240" s="246"/>
      <c r="L240" s="247"/>
      <c r="M240" s="268"/>
      <c r="N240" s="268"/>
      <c r="O240" s="268"/>
    </row>
    <row r="241" spans="1:15" ht="15" customHeight="1" outlineLevel="2" x14ac:dyDescent="0.25">
      <c r="A241" s="269" t="s">
        <v>788</v>
      </c>
      <c r="B241" s="275" t="s">
        <v>885</v>
      </c>
      <c r="C241" s="271" t="s">
        <v>974</v>
      </c>
      <c r="D241" s="275" t="s">
        <v>704</v>
      </c>
      <c r="E241" s="272" t="s">
        <v>975</v>
      </c>
      <c r="F241" s="273" t="s">
        <v>538</v>
      </c>
      <c r="G241" s="274">
        <v>2012</v>
      </c>
      <c r="H241" s="253"/>
      <c r="I241" s="253"/>
      <c r="J241" s="246"/>
      <c r="K241" s="246"/>
      <c r="L241" s="247"/>
      <c r="M241" s="268"/>
      <c r="N241" s="268"/>
      <c r="O241" s="268"/>
    </row>
    <row r="242" spans="1:15" ht="15" customHeight="1" outlineLevel="2" x14ac:dyDescent="0.25">
      <c r="A242" s="269" t="s">
        <v>976</v>
      </c>
      <c r="B242" s="275" t="s">
        <v>977</v>
      </c>
      <c r="C242" s="271" t="s">
        <v>978</v>
      </c>
      <c r="D242" s="275" t="s">
        <v>704</v>
      </c>
      <c r="E242" s="272" t="s">
        <v>979</v>
      </c>
      <c r="F242" s="273" t="s">
        <v>538</v>
      </c>
      <c r="G242" s="274">
        <v>2012</v>
      </c>
      <c r="H242" s="253"/>
      <c r="I242" s="253"/>
      <c r="J242" s="246"/>
      <c r="K242" s="246"/>
      <c r="L242" s="247"/>
      <c r="M242" s="268"/>
      <c r="N242" s="268"/>
      <c r="O242" s="268"/>
    </row>
    <row r="243" spans="1:15" ht="15" outlineLevel="1" x14ac:dyDescent="0.25">
      <c r="A243" s="225"/>
      <c r="B243" s="229"/>
      <c r="C243" s="231"/>
      <c r="D243" s="226"/>
      <c r="E243" s="229"/>
      <c r="F243" s="225"/>
      <c r="G243" s="225"/>
      <c r="H243" s="233"/>
      <c r="I243" s="235"/>
      <c r="J243" s="225"/>
      <c r="K243" s="225"/>
      <c r="L243" s="226"/>
      <c r="M243" s="236"/>
      <c r="N243" s="225"/>
      <c r="O243" s="268"/>
    </row>
    <row r="244" spans="1:15" ht="15" customHeight="1" x14ac:dyDescent="0.2">
      <c r="A244" s="404"/>
      <c r="B244" s="404"/>
      <c r="C244" s="404"/>
      <c r="D244" s="404"/>
      <c r="E244" s="404"/>
      <c r="F244" s="404"/>
      <c r="G244" s="404"/>
      <c r="H244" s="404"/>
      <c r="I244" s="404"/>
      <c r="J244" s="404"/>
      <c r="K244" s="404"/>
      <c r="L244" s="404"/>
      <c r="M244" s="255"/>
      <c r="N244" s="255"/>
      <c r="O244" s="255"/>
    </row>
    <row r="245" spans="1:15" ht="40.5" customHeight="1" x14ac:dyDescent="0.2">
      <c r="A245" s="392" t="s">
        <v>980</v>
      </c>
      <c r="B245" s="393"/>
      <c r="C245" s="393"/>
      <c r="D245" s="393"/>
      <c r="E245" s="393"/>
      <c r="F245" s="393"/>
      <c r="G245" s="393"/>
      <c r="H245" s="393"/>
      <c r="I245" s="393"/>
      <c r="J245" s="393"/>
      <c r="K245" s="393"/>
      <c r="L245" s="393"/>
      <c r="M245" s="393"/>
      <c r="N245" s="393"/>
      <c r="O245" s="394"/>
    </row>
    <row r="246" spans="1:15" ht="40.5" customHeight="1" outlineLevel="1" x14ac:dyDescent="0.2">
      <c r="A246" s="227" t="s">
        <v>53</v>
      </c>
      <c r="B246" s="230" t="s">
        <v>51</v>
      </c>
      <c r="C246" s="234" t="s">
        <v>24</v>
      </c>
      <c r="D246" s="228" t="s">
        <v>22</v>
      </c>
      <c r="E246" s="230" t="s">
        <v>19</v>
      </c>
      <c r="F246" s="227" t="s">
        <v>7</v>
      </c>
      <c r="G246" s="227" t="s">
        <v>20</v>
      </c>
      <c r="H246" s="232" t="s">
        <v>194</v>
      </c>
      <c r="I246" s="232" t="s">
        <v>195</v>
      </c>
      <c r="J246" s="227" t="s">
        <v>196</v>
      </c>
      <c r="K246" s="227" t="s">
        <v>542</v>
      </c>
      <c r="L246" s="228" t="s">
        <v>21</v>
      </c>
      <c r="M246" s="227" t="s">
        <v>198</v>
      </c>
      <c r="N246" s="227" t="s">
        <v>199</v>
      </c>
      <c r="O246" s="228" t="s">
        <v>200</v>
      </c>
    </row>
    <row r="247" spans="1:15" ht="14.25" customHeight="1" outlineLevel="1" x14ac:dyDescent="0.2">
      <c r="A247" s="398" t="s">
        <v>1144</v>
      </c>
      <c r="B247" s="399"/>
      <c r="C247" s="399"/>
      <c r="D247" s="399"/>
      <c r="E247" s="399"/>
      <c r="F247" s="399"/>
      <c r="G247" s="399"/>
      <c r="H247" s="399"/>
      <c r="I247" s="399"/>
      <c r="J247" s="399"/>
      <c r="K247" s="399"/>
      <c r="L247" s="399"/>
      <c r="M247" s="399"/>
      <c r="N247" s="399"/>
      <c r="O247" s="400"/>
    </row>
    <row r="248" spans="1:15" outlineLevel="2" x14ac:dyDescent="0.2">
      <c r="A248" s="244" t="s">
        <v>1134</v>
      </c>
      <c r="B248" s="238" t="s">
        <v>981</v>
      </c>
      <c r="C248" s="239" t="s">
        <v>559</v>
      </c>
      <c r="D248" s="237" t="s">
        <v>982</v>
      </c>
      <c r="E248" s="237" t="s">
        <v>982</v>
      </c>
      <c r="F248" s="238" t="s">
        <v>58</v>
      </c>
      <c r="G248" s="238"/>
      <c r="H248" s="241">
        <v>0</v>
      </c>
      <c r="I248" s="245">
        <f>(H248/1000)*K248</f>
        <v>0</v>
      </c>
      <c r="J248" s="241"/>
      <c r="K248" s="246"/>
      <c r="L248" s="247"/>
      <c r="M248" s="245" t="str">
        <f>IF(I248&gt;2.39,"ne","ano")</f>
        <v>ano</v>
      </c>
      <c r="N248" s="248" t="str">
        <f>IF(I248&gt;23.95,"ne",(IF(I248&gt;2.39,"ano","ne")))</f>
        <v>ne</v>
      </c>
      <c r="O248" s="246" t="str">
        <f>IF(I248&gt;23.95,"ano","ne")</f>
        <v>ne</v>
      </c>
    </row>
    <row r="249" spans="1:15" outlineLevel="2" x14ac:dyDescent="0.2">
      <c r="A249" s="244" t="s">
        <v>1135</v>
      </c>
      <c r="B249" s="238" t="s">
        <v>983</v>
      </c>
      <c r="C249" s="239" t="s">
        <v>559</v>
      </c>
      <c r="D249" s="237" t="s">
        <v>982</v>
      </c>
      <c r="E249" s="237" t="s">
        <v>982</v>
      </c>
      <c r="F249" s="238" t="s">
        <v>58</v>
      </c>
      <c r="G249" s="238"/>
      <c r="H249" s="241">
        <v>0</v>
      </c>
      <c r="I249" s="245">
        <f t="shared" ref="I249:I272" si="0">(H249/1000)*K249</f>
        <v>0</v>
      </c>
      <c r="J249" s="241"/>
      <c r="K249" s="246"/>
      <c r="L249" s="247"/>
      <c r="M249" s="245" t="str">
        <f t="shared" ref="M249:M272" si="1">IF(I249&gt;2.39,"ne","ano")</f>
        <v>ano</v>
      </c>
      <c r="N249" s="248" t="str">
        <f t="shared" ref="N249:N272" si="2">IF(I249&gt;23.95,"ne",(IF(I249&gt;2.39,"ano","ne")))</f>
        <v>ne</v>
      </c>
      <c r="O249" s="246" t="str">
        <f t="shared" ref="O249:O272" si="3">IF(I249&gt;23.95,"ano","ne")</f>
        <v>ne</v>
      </c>
    </row>
    <row r="250" spans="1:15" outlineLevel="2" x14ac:dyDescent="0.2">
      <c r="A250" s="244" t="s">
        <v>1140</v>
      </c>
      <c r="B250" s="238" t="s">
        <v>984</v>
      </c>
      <c r="C250" s="239" t="s">
        <v>559</v>
      </c>
      <c r="D250" s="238" t="s">
        <v>985</v>
      </c>
      <c r="E250" s="240" t="s">
        <v>986</v>
      </c>
      <c r="F250" s="238" t="s">
        <v>57</v>
      </c>
      <c r="G250" s="238"/>
      <c r="H250" s="241">
        <v>1.4</v>
      </c>
      <c r="I250" s="245">
        <f t="shared" si="0"/>
        <v>0</v>
      </c>
      <c r="J250" s="241"/>
      <c r="K250" s="246"/>
      <c r="L250" s="247"/>
      <c r="M250" s="245" t="str">
        <f t="shared" si="1"/>
        <v>ano</v>
      </c>
      <c r="N250" s="248" t="str">
        <f t="shared" si="2"/>
        <v>ne</v>
      </c>
      <c r="O250" s="246" t="str">
        <f t="shared" si="3"/>
        <v>ne</v>
      </c>
    </row>
    <row r="251" spans="1:15" outlineLevel="2" x14ac:dyDescent="0.2">
      <c r="A251" s="244" t="s">
        <v>1136</v>
      </c>
      <c r="B251" s="238" t="s">
        <v>987</v>
      </c>
      <c r="C251" s="239" t="s">
        <v>559</v>
      </c>
      <c r="D251" s="238" t="s">
        <v>988</v>
      </c>
      <c r="E251" s="240" t="s">
        <v>989</v>
      </c>
      <c r="F251" s="238" t="s">
        <v>57</v>
      </c>
      <c r="G251" s="238"/>
      <c r="H251" s="241">
        <v>0.87</v>
      </c>
      <c r="I251" s="245">
        <f t="shared" si="0"/>
        <v>0</v>
      </c>
      <c r="J251" s="241"/>
      <c r="K251" s="246"/>
      <c r="L251" s="247"/>
      <c r="M251" s="245" t="str">
        <f t="shared" si="1"/>
        <v>ano</v>
      </c>
      <c r="N251" s="248" t="str">
        <f t="shared" si="2"/>
        <v>ne</v>
      </c>
      <c r="O251" s="246" t="str">
        <f t="shared" si="3"/>
        <v>ne</v>
      </c>
    </row>
    <row r="252" spans="1:15" outlineLevel="2" x14ac:dyDescent="0.2">
      <c r="A252" s="244" t="s">
        <v>1137</v>
      </c>
      <c r="B252" s="238" t="s">
        <v>990</v>
      </c>
      <c r="C252" s="239" t="s">
        <v>559</v>
      </c>
      <c r="D252" s="238" t="s">
        <v>991</v>
      </c>
      <c r="E252" s="240"/>
      <c r="F252" s="238" t="s">
        <v>992</v>
      </c>
      <c r="G252" s="238">
        <v>2014</v>
      </c>
      <c r="H252" s="241">
        <v>1.22</v>
      </c>
      <c r="I252" s="245">
        <f t="shared" si="0"/>
        <v>0</v>
      </c>
      <c r="J252" s="241"/>
      <c r="K252" s="246"/>
      <c r="L252" s="247"/>
      <c r="M252" s="245" t="str">
        <f t="shared" si="1"/>
        <v>ano</v>
      </c>
      <c r="N252" s="248" t="str">
        <f t="shared" si="2"/>
        <v>ne</v>
      </c>
      <c r="O252" s="246" t="str">
        <f t="shared" si="3"/>
        <v>ne</v>
      </c>
    </row>
    <row r="253" spans="1:15" outlineLevel="2" x14ac:dyDescent="0.2">
      <c r="A253" s="244" t="s">
        <v>1138</v>
      </c>
      <c r="B253" s="238" t="s">
        <v>993</v>
      </c>
      <c r="C253" s="239" t="s">
        <v>559</v>
      </c>
      <c r="D253" s="238" t="s">
        <v>994</v>
      </c>
      <c r="E253" s="238" t="s">
        <v>995</v>
      </c>
      <c r="F253" s="238" t="s">
        <v>996</v>
      </c>
      <c r="G253" s="238"/>
      <c r="H253" s="241">
        <v>0.8</v>
      </c>
      <c r="I253" s="245">
        <f t="shared" si="0"/>
        <v>0</v>
      </c>
      <c r="J253" s="241"/>
      <c r="K253" s="246"/>
      <c r="L253" s="247"/>
      <c r="M253" s="245" t="str">
        <f t="shared" si="1"/>
        <v>ano</v>
      </c>
      <c r="N253" s="248" t="str">
        <f t="shared" si="2"/>
        <v>ne</v>
      </c>
      <c r="O253" s="246" t="str">
        <f t="shared" si="3"/>
        <v>ne</v>
      </c>
    </row>
    <row r="254" spans="1:15" outlineLevel="2" x14ac:dyDescent="0.2">
      <c r="A254" s="244" t="s">
        <v>1142</v>
      </c>
      <c r="B254" s="238" t="s">
        <v>1055</v>
      </c>
      <c r="C254" s="239" t="s">
        <v>559</v>
      </c>
      <c r="D254" s="238" t="s">
        <v>997</v>
      </c>
      <c r="E254" s="237" t="s">
        <v>982</v>
      </c>
      <c r="F254" s="238" t="s">
        <v>992</v>
      </c>
      <c r="G254" s="238">
        <v>2015</v>
      </c>
      <c r="H254" s="241">
        <v>1.3</v>
      </c>
      <c r="I254" s="245">
        <f t="shared" si="0"/>
        <v>2.7143999999999999</v>
      </c>
      <c r="J254" s="241" t="s">
        <v>197</v>
      </c>
      <c r="K254" s="246">
        <f t="shared" ref="K254:K258" si="4">IF(J254="R410A",2088,"jiné chladivo")</f>
        <v>2088</v>
      </c>
      <c r="L254" s="247"/>
      <c r="M254" s="245" t="str">
        <f t="shared" si="1"/>
        <v>ne</v>
      </c>
      <c r="N254" s="248" t="str">
        <f t="shared" si="2"/>
        <v>ano</v>
      </c>
      <c r="O254" s="246" t="str">
        <f t="shared" si="3"/>
        <v>ne</v>
      </c>
    </row>
    <row r="255" spans="1:15" outlineLevel="2" x14ac:dyDescent="0.2">
      <c r="A255" s="244" t="s">
        <v>1141</v>
      </c>
      <c r="B255" s="238" t="s">
        <v>1056</v>
      </c>
      <c r="C255" s="239" t="s">
        <v>559</v>
      </c>
      <c r="D255" s="238" t="s">
        <v>998</v>
      </c>
      <c r="E255" s="237" t="s">
        <v>982</v>
      </c>
      <c r="F255" s="238" t="s">
        <v>992</v>
      </c>
      <c r="G255" s="238">
        <v>2012</v>
      </c>
      <c r="H255" s="241">
        <v>1.1000000000000001</v>
      </c>
      <c r="I255" s="245">
        <f t="shared" si="0"/>
        <v>0</v>
      </c>
      <c r="J255" s="241"/>
      <c r="K255" s="246"/>
      <c r="L255" s="247"/>
      <c r="M255" s="245" t="str">
        <f t="shared" si="1"/>
        <v>ano</v>
      </c>
      <c r="N255" s="248" t="str">
        <f t="shared" si="2"/>
        <v>ne</v>
      </c>
      <c r="O255" s="246" t="str">
        <f t="shared" si="3"/>
        <v>ne</v>
      </c>
    </row>
    <row r="256" spans="1:15" outlineLevel="2" x14ac:dyDescent="0.2">
      <c r="A256" s="244" t="s">
        <v>1139</v>
      </c>
      <c r="B256" s="238" t="s">
        <v>999</v>
      </c>
      <c r="C256" s="239" t="s">
        <v>559</v>
      </c>
      <c r="D256" s="237" t="s">
        <v>982</v>
      </c>
      <c r="E256" s="238" t="s">
        <v>1000</v>
      </c>
      <c r="F256" s="238" t="s">
        <v>996</v>
      </c>
      <c r="G256" s="238"/>
      <c r="H256" s="241">
        <v>0.77</v>
      </c>
      <c r="I256" s="245">
        <f t="shared" si="0"/>
        <v>0</v>
      </c>
      <c r="J256" s="241"/>
      <c r="K256" s="246"/>
      <c r="L256" s="247"/>
      <c r="M256" s="245" t="str">
        <f t="shared" si="1"/>
        <v>ano</v>
      </c>
      <c r="N256" s="248" t="str">
        <f t="shared" si="2"/>
        <v>ne</v>
      </c>
      <c r="O256" s="246" t="str">
        <f t="shared" si="3"/>
        <v>ne</v>
      </c>
    </row>
    <row r="257" spans="1:15" outlineLevel="2" x14ac:dyDescent="0.2">
      <c r="A257" s="244" t="s">
        <v>1001</v>
      </c>
      <c r="B257" s="238" t="s">
        <v>1002</v>
      </c>
      <c r="C257" s="239" t="s">
        <v>559</v>
      </c>
      <c r="D257" s="238" t="s">
        <v>1003</v>
      </c>
      <c r="E257" s="240" t="s">
        <v>1004</v>
      </c>
      <c r="F257" s="238" t="s">
        <v>57</v>
      </c>
      <c r="G257" s="238"/>
      <c r="H257" s="241">
        <v>0.82</v>
      </c>
      <c r="I257" s="245">
        <f t="shared" si="0"/>
        <v>0</v>
      </c>
      <c r="J257" s="241"/>
      <c r="K257" s="246"/>
      <c r="L257" s="247"/>
      <c r="M257" s="245" t="str">
        <f t="shared" si="1"/>
        <v>ano</v>
      </c>
      <c r="N257" s="248" t="str">
        <f t="shared" si="2"/>
        <v>ne</v>
      </c>
      <c r="O257" s="246" t="str">
        <f t="shared" si="3"/>
        <v>ne</v>
      </c>
    </row>
    <row r="258" spans="1:15" outlineLevel="2" x14ac:dyDescent="0.2">
      <c r="A258" s="244" t="s">
        <v>1005</v>
      </c>
      <c r="B258" s="238" t="s">
        <v>1006</v>
      </c>
      <c r="C258" s="239" t="s">
        <v>559</v>
      </c>
      <c r="D258" s="238" t="s">
        <v>1007</v>
      </c>
      <c r="E258" s="238" t="s">
        <v>1008</v>
      </c>
      <c r="F258" s="238" t="s">
        <v>996</v>
      </c>
      <c r="G258" s="238"/>
      <c r="H258" s="241">
        <v>1.3</v>
      </c>
      <c r="I258" s="245">
        <f t="shared" si="0"/>
        <v>2.7143999999999999</v>
      </c>
      <c r="J258" s="241" t="s">
        <v>197</v>
      </c>
      <c r="K258" s="246">
        <f t="shared" si="4"/>
        <v>2088</v>
      </c>
      <c r="L258" s="247"/>
      <c r="M258" s="245" t="str">
        <f t="shared" si="1"/>
        <v>ne</v>
      </c>
      <c r="N258" s="248" t="str">
        <f t="shared" si="2"/>
        <v>ano</v>
      </c>
      <c r="O258" s="246" t="str">
        <f t="shared" si="3"/>
        <v>ne</v>
      </c>
    </row>
    <row r="259" spans="1:15" outlineLevel="2" x14ac:dyDescent="0.2">
      <c r="A259" s="244" t="s">
        <v>1009</v>
      </c>
      <c r="B259" s="238" t="s">
        <v>1010</v>
      </c>
      <c r="C259" s="239" t="s">
        <v>559</v>
      </c>
      <c r="D259" s="237" t="s">
        <v>982</v>
      </c>
      <c r="E259" s="237" t="s">
        <v>982</v>
      </c>
      <c r="F259" s="238" t="s">
        <v>58</v>
      </c>
      <c r="G259" s="238"/>
      <c r="H259" s="241">
        <v>0</v>
      </c>
      <c r="I259" s="245">
        <f t="shared" si="0"/>
        <v>0</v>
      </c>
      <c r="J259" s="241"/>
      <c r="K259" s="246"/>
      <c r="L259" s="247"/>
      <c r="M259" s="245" t="str">
        <f t="shared" si="1"/>
        <v>ano</v>
      </c>
      <c r="N259" s="248" t="str">
        <f t="shared" si="2"/>
        <v>ne</v>
      </c>
      <c r="O259" s="246" t="str">
        <f t="shared" si="3"/>
        <v>ne</v>
      </c>
    </row>
    <row r="260" spans="1:15" outlineLevel="2" x14ac:dyDescent="0.2">
      <c r="A260" s="244" t="s">
        <v>1011</v>
      </c>
      <c r="B260" s="238" t="s">
        <v>1012</v>
      </c>
      <c r="C260" s="239" t="s">
        <v>559</v>
      </c>
      <c r="D260" s="238" t="s">
        <v>988</v>
      </c>
      <c r="E260" s="240" t="s">
        <v>1013</v>
      </c>
      <c r="F260" s="238" t="s">
        <v>57</v>
      </c>
      <c r="G260" s="238"/>
      <c r="H260" s="241">
        <v>0.87</v>
      </c>
      <c r="I260" s="245">
        <f t="shared" si="0"/>
        <v>0</v>
      </c>
      <c r="J260" s="241"/>
      <c r="K260" s="246"/>
      <c r="L260" s="247"/>
      <c r="M260" s="245" t="str">
        <f t="shared" si="1"/>
        <v>ano</v>
      </c>
      <c r="N260" s="248" t="str">
        <f t="shared" si="2"/>
        <v>ne</v>
      </c>
      <c r="O260" s="246" t="str">
        <f t="shared" si="3"/>
        <v>ne</v>
      </c>
    </row>
    <row r="261" spans="1:15" outlineLevel="2" x14ac:dyDescent="0.2">
      <c r="A261" s="244" t="s">
        <v>1014</v>
      </c>
      <c r="B261" s="238" t="s">
        <v>1015</v>
      </c>
      <c r="C261" s="239" t="s">
        <v>559</v>
      </c>
      <c r="D261" s="238" t="s">
        <v>988</v>
      </c>
      <c r="E261" s="240" t="s">
        <v>1016</v>
      </c>
      <c r="F261" s="238" t="s">
        <v>57</v>
      </c>
      <c r="G261" s="238"/>
      <c r="H261" s="241">
        <v>0.87</v>
      </c>
      <c r="I261" s="245">
        <f t="shared" si="0"/>
        <v>0</v>
      </c>
      <c r="J261" s="241"/>
      <c r="K261" s="246"/>
      <c r="L261" s="247"/>
      <c r="M261" s="245" t="str">
        <f t="shared" si="1"/>
        <v>ano</v>
      </c>
      <c r="N261" s="248" t="str">
        <f t="shared" si="2"/>
        <v>ne</v>
      </c>
      <c r="O261" s="246" t="str">
        <f t="shared" si="3"/>
        <v>ne</v>
      </c>
    </row>
    <row r="262" spans="1:15" outlineLevel="2" x14ac:dyDescent="0.2">
      <c r="A262" s="244" t="s">
        <v>1017</v>
      </c>
      <c r="B262" s="238" t="s">
        <v>1018</v>
      </c>
      <c r="C262" s="239" t="s">
        <v>559</v>
      </c>
      <c r="D262" s="238" t="s">
        <v>1019</v>
      </c>
      <c r="E262" s="240" t="s">
        <v>1020</v>
      </c>
      <c r="F262" s="238" t="s">
        <v>996</v>
      </c>
      <c r="G262" s="238">
        <v>2013</v>
      </c>
      <c r="H262" s="241">
        <v>0.7</v>
      </c>
      <c r="I262" s="245">
        <f t="shared" si="0"/>
        <v>0</v>
      </c>
      <c r="J262" s="241"/>
      <c r="K262" s="246"/>
      <c r="L262" s="247"/>
      <c r="M262" s="245" t="str">
        <f t="shared" si="1"/>
        <v>ano</v>
      </c>
      <c r="N262" s="248" t="str">
        <f t="shared" si="2"/>
        <v>ne</v>
      </c>
      <c r="O262" s="246" t="str">
        <f t="shared" si="3"/>
        <v>ne</v>
      </c>
    </row>
    <row r="263" spans="1:15" outlineLevel="2" x14ac:dyDescent="0.2">
      <c r="A263" s="244" t="s">
        <v>1021</v>
      </c>
      <c r="B263" s="238" t="s">
        <v>1022</v>
      </c>
      <c r="C263" s="239" t="s">
        <v>559</v>
      </c>
      <c r="D263" s="238" t="s">
        <v>988</v>
      </c>
      <c r="E263" s="240" t="s">
        <v>1023</v>
      </c>
      <c r="F263" s="238" t="s">
        <v>57</v>
      </c>
      <c r="G263" s="238"/>
      <c r="H263" s="241">
        <v>0.87</v>
      </c>
      <c r="I263" s="245">
        <f t="shared" si="0"/>
        <v>0</v>
      </c>
      <c r="J263" s="241"/>
      <c r="K263" s="246"/>
      <c r="L263" s="247"/>
      <c r="M263" s="245" t="str">
        <f t="shared" si="1"/>
        <v>ano</v>
      </c>
      <c r="N263" s="248" t="str">
        <f t="shared" si="2"/>
        <v>ne</v>
      </c>
      <c r="O263" s="246" t="str">
        <f t="shared" si="3"/>
        <v>ne</v>
      </c>
    </row>
    <row r="264" spans="1:15" outlineLevel="2" x14ac:dyDescent="0.2">
      <c r="A264" s="244" t="s">
        <v>1024</v>
      </c>
      <c r="B264" s="238" t="s">
        <v>1025</v>
      </c>
      <c r="C264" s="239" t="s">
        <v>559</v>
      </c>
      <c r="D264" s="238" t="s">
        <v>988</v>
      </c>
      <c r="E264" s="240" t="s">
        <v>1026</v>
      </c>
      <c r="F264" s="238" t="s">
        <v>57</v>
      </c>
      <c r="G264" s="238"/>
      <c r="H264" s="241">
        <v>0.87</v>
      </c>
      <c r="I264" s="245">
        <f t="shared" si="0"/>
        <v>0</v>
      </c>
      <c r="J264" s="241"/>
      <c r="K264" s="246"/>
      <c r="L264" s="247"/>
      <c r="M264" s="245" t="str">
        <f t="shared" si="1"/>
        <v>ano</v>
      </c>
      <c r="N264" s="248" t="str">
        <f t="shared" si="2"/>
        <v>ne</v>
      </c>
      <c r="O264" s="246" t="str">
        <f t="shared" si="3"/>
        <v>ne</v>
      </c>
    </row>
    <row r="265" spans="1:15" outlineLevel="2" x14ac:dyDescent="0.2">
      <c r="A265" s="244" t="s">
        <v>1027</v>
      </c>
      <c r="B265" s="238" t="s">
        <v>1028</v>
      </c>
      <c r="C265" s="239" t="s">
        <v>559</v>
      </c>
      <c r="D265" s="237" t="s">
        <v>982</v>
      </c>
      <c r="E265" s="237" t="s">
        <v>982</v>
      </c>
      <c r="F265" s="238" t="s">
        <v>58</v>
      </c>
      <c r="G265" s="238"/>
      <c r="H265" s="241">
        <v>0</v>
      </c>
      <c r="I265" s="245">
        <f t="shared" si="0"/>
        <v>0</v>
      </c>
      <c r="J265" s="241"/>
      <c r="K265" s="246"/>
      <c r="L265" s="247"/>
      <c r="M265" s="245" t="str">
        <f t="shared" si="1"/>
        <v>ano</v>
      </c>
      <c r="N265" s="248" t="str">
        <f t="shared" si="2"/>
        <v>ne</v>
      </c>
      <c r="O265" s="246" t="str">
        <f t="shared" si="3"/>
        <v>ne</v>
      </c>
    </row>
    <row r="266" spans="1:15" outlineLevel="2" x14ac:dyDescent="0.2">
      <c r="A266" s="244" t="s">
        <v>1029</v>
      </c>
      <c r="B266" s="238" t="s">
        <v>1030</v>
      </c>
      <c r="C266" s="239" t="s">
        <v>559</v>
      </c>
      <c r="D266" s="238" t="s">
        <v>985</v>
      </c>
      <c r="E266" s="240" t="s">
        <v>1031</v>
      </c>
      <c r="F266" s="238" t="s">
        <v>57</v>
      </c>
      <c r="G266" s="238"/>
      <c r="H266" s="241">
        <v>1.4</v>
      </c>
      <c r="I266" s="245">
        <f t="shared" si="0"/>
        <v>0</v>
      </c>
      <c r="J266" s="241"/>
      <c r="K266" s="246"/>
      <c r="L266" s="247"/>
      <c r="M266" s="245" t="str">
        <f t="shared" si="1"/>
        <v>ano</v>
      </c>
      <c r="N266" s="248" t="str">
        <f t="shared" si="2"/>
        <v>ne</v>
      </c>
      <c r="O266" s="246" t="str">
        <f t="shared" si="3"/>
        <v>ne</v>
      </c>
    </row>
    <row r="267" spans="1:15" outlineLevel="2" x14ac:dyDescent="0.2">
      <c r="A267" s="244" t="s">
        <v>1032</v>
      </c>
      <c r="B267" s="238" t="s">
        <v>1033</v>
      </c>
      <c r="C267" s="239" t="s">
        <v>559</v>
      </c>
      <c r="D267" s="238" t="s">
        <v>985</v>
      </c>
      <c r="E267" s="240" t="s">
        <v>1034</v>
      </c>
      <c r="F267" s="238" t="s">
        <v>57</v>
      </c>
      <c r="G267" s="238"/>
      <c r="H267" s="241">
        <v>1.4</v>
      </c>
      <c r="I267" s="245">
        <f t="shared" si="0"/>
        <v>0</v>
      </c>
      <c r="J267" s="241"/>
      <c r="K267" s="246"/>
      <c r="L267" s="247"/>
      <c r="M267" s="245" t="str">
        <f t="shared" si="1"/>
        <v>ano</v>
      </c>
      <c r="N267" s="248" t="str">
        <f t="shared" si="2"/>
        <v>ne</v>
      </c>
      <c r="O267" s="246" t="str">
        <f t="shared" si="3"/>
        <v>ne</v>
      </c>
    </row>
    <row r="268" spans="1:15" outlineLevel="2" x14ac:dyDescent="0.2">
      <c r="A268" s="244" t="s">
        <v>1035</v>
      </c>
      <c r="B268" s="238" t="s">
        <v>1036</v>
      </c>
      <c r="C268" s="239" t="s">
        <v>559</v>
      </c>
      <c r="D268" s="237" t="s">
        <v>982</v>
      </c>
      <c r="E268" s="237" t="s">
        <v>982</v>
      </c>
      <c r="F268" s="238" t="s">
        <v>58</v>
      </c>
      <c r="G268" s="238"/>
      <c r="H268" s="241">
        <v>0</v>
      </c>
      <c r="I268" s="245">
        <f t="shared" si="0"/>
        <v>0</v>
      </c>
      <c r="J268" s="241"/>
      <c r="K268" s="246"/>
      <c r="L268" s="247"/>
      <c r="M268" s="245" t="str">
        <f t="shared" si="1"/>
        <v>ano</v>
      </c>
      <c r="N268" s="248" t="str">
        <f t="shared" si="2"/>
        <v>ne</v>
      </c>
      <c r="O268" s="246" t="str">
        <f t="shared" si="3"/>
        <v>ne</v>
      </c>
    </row>
    <row r="269" spans="1:15" ht="25.5" outlineLevel="2" x14ac:dyDescent="0.2">
      <c r="A269" s="244" t="s">
        <v>1037</v>
      </c>
      <c r="B269" s="238" t="s">
        <v>1058</v>
      </c>
      <c r="C269" s="239" t="s">
        <v>1059</v>
      </c>
      <c r="D269" s="238" t="s">
        <v>1038</v>
      </c>
      <c r="E269" s="237" t="s">
        <v>982</v>
      </c>
      <c r="F269" s="238" t="s">
        <v>54</v>
      </c>
      <c r="G269" s="238"/>
      <c r="H269" s="241">
        <v>1.27</v>
      </c>
      <c r="I269" s="245">
        <f t="shared" si="0"/>
        <v>0</v>
      </c>
      <c r="J269" s="241"/>
      <c r="K269" s="246"/>
      <c r="L269" s="247"/>
      <c r="M269" s="245" t="str">
        <f t="shared" si="1"/>
        <v>ano</v>
      </c>
      <c r="N269" s="248" t="str">
        <f t="shared" si="2"/>
        <v>ne</v>
      </c>
      <c r="O269" s="246" t="str">
        <f t="shared" si="3"/>
        <v>ne</v>
      </c>
    </row>
    <row r="270" spans="1:15" outlineLevel="2" x14ac:dyDescent="0.2">
      <c r="A270" s="244" t="s">
        <v>1039</v>
      </c>
      <c r="B270" s="238" t="s">
        <v>1040</v>
      </c>
      <c r="C270" s="239" t="s">
        <v>559</v>
      </c>
      <c r="D270" s="238" t="s">
        <v>1041</v>
      </c>
      <c r="E270" s="240" t="s">
        <v>1042</v>
      </c>
      <c r="F270" s="238" t="s">
        <v>57</v>
      </c>
      <c r="G270" s="238"/>
      <c r="H270" s="241">
        <v>0.87</v>
      </c>
      <c r="I270" s="245">
        <f t="shared" si="0"/>
        <v>0</v>
      </c>
      <c r="J270" s="241"/>
      <c r="K270" s="246"/>
      <c r="L270" s="247"/>
      <c r="M270" s="245" t="str">
        <f t="shared" si="1"/>
        <v>ano</v>
      </c>
      <c r="N270" s="248" t="str">
        <f t="shared" si="2"/>
        <v>ne</v>
      </c>
      <c r="O270" s="246" t="str">
        <f t="shared" si="3"/>
        <v>ne</v>
      </c>
    </row>
    <row r="271" spans="1:15" outlineLevel="2" x14ac:dyDescent="0.2">
      <c r="A271" s="244" t="s">
        <v>1043</v>
      </c>
      <c r="B271" s="238" t="s">
        <v>1044</v>
      </c>
      <c r="C271" s="239" t="s">
        <v>559</v>
      </c>
      <c r="D271" s="238" t="s">
        <v>1045</v>
      </c>
      <c r="E271" s="240" t="s">
        <v>1046</v>
      </c>
      <c r="F271" s="238" t="s">
        <v>996</v>
      </c>
      <c r="G271" s="238"/>
      <c r="H271" s="241">
        <v>1.8</v>
      </c>
      <c r="I271" s="245">
        <f t="shared" si="0"/>
        <v>0</v>
      </c>
      <c r="J271" s="241"/>
      <c r="K271" s="246"/>
      <c r="L271" s="247"/>
      <c r="M271" s="245" t="str">
        <f t="shared" si="1"/>
        <v>ano</v>
      </c>
      <c r="N271" s="248" t="str">
        <f t="shared" si="2"/>
        <v>ne</v>
      </c>
      <c r="O271" s="246" t="str">
        <f t="shared" si="3"/>
        <v>ne</v>
      </c>
    </row>
    <row r="272" spans="1:15" outlineLevel="2" x14ac:dyDescent="0.2">
      <c r="A272" s="244" t="s">
        <v>1047</v>
      </c>
      <c r="B272" s="238" t="s">
        <v>1048</v>
      </c>
      <c r="C272" s="239" t="s">
        <v>559</v>
      </c>
      <c r="D272" s="238" t="s">
        <v>1049</v>
      </c>
      <c r="E272" s="240" t="s">
        <v>1050</v>
      </c>
      <c r="F272" s="238" t="s">
        <v>1051</v>
      </c>
      <c r="G272" s="238"/>
      <c r="H272" s="241">
        <v>0.9</v>
      </c>
      <c r="I272" s="245">
        <f t="shared" si="0"/>
        <v>0</v>
      </c>
      <c r="J272" s="241"/>
      <c r="K272" s="246"/>
      <c r="L272" s="247"/>
      <c r="M272" s="245" t="str">
        <f t="shared" si="1"/>
        <v>ano</v>
      </c>
      <c r="N272" s="248" t="str">
        <f t="shared" si="2"/>
        <v>ne</v>
      </c>
      <c r="O272" s="246" t="str">
        <f t="shared" si="3"/>
        <v>ne</v>
      </c>
    </row>
    <row r="273" spans="1:15" ht="25.5" outlineLevel="2" x14ac:dyDescent="0.2">
      <c r="A273" s="244" t="s">
        <v>1052</v>
      </c>
      <c r="B273" s="238" t="s">
        <v>1057</v>
      </c>
      <c r="C273" s="239" t="s">
        <v>1060</v>
      </c>
      <c r="D273" s="238" t="s">
        <v>1053</v>
      </c>
      <c r="E273" s="240" t="s">
        <v>1054</v>
      </c>
      <c r="F273" s="238" t="s">
        <v>54</v>
      </c>
      <c r="G273" s="238"/>
      <c r="H273" s="241">
        <v>2.8</v>
      </c>
      <c r="I273" s="245">
        <f>(H273/1000)*K273</f>
        <v>0</v>
      </c>
      <c r="J273" s="241"/>
      <c r="K273" s="246"/>
      <c r="L273" s="247"/>
      <c r="M273" s="245" t="str">
        <f>IF(I273&gt;2.39,"ne","ano")</f>
        <v>ano</v>
      </c>
      <c r="N273" s="248" t="str">
        <f>IF(I273&gt;23.95,"ne",(IF(I273&gt;2.39,"ano","ne")))</f>
        <v>ne</v>
      </c>
      <c r="O273" s="246" t="str">
        <f>IF(I273&gt;23.95,"ano","ne")</f>
        <v>ne</v>
      </c>
    </row>
    <row r="274" spans="1:15" outlineLevel="1" x14ac:dyDescent="0.2">
      <c r="A274" s="244"/>
      <c r="B274" s="238"/>
      <c r="C274" s="239"/>
      <c r="D274" s="238"/>
      <c r="E274" s="240"/>
      <c r="F274" s="238"/>
      <c r="G274" s="238"/>
      <c r="H274" s="241"/>
      <c r="I274" s="245"/>
      <c r="J274" s="241"/>
      <c r="K274" s="246"/>
      <c r="L274" s="247"/>
      <c r="M274" s="247"/>
      <c r="N274" s="248"/>
      <c r="O274" s="246"/>
    </row>
    <row r="275" spans="1:15" outlineLevel="1" x14ac:dyDescent="0.2">
      <c r="A275" s="398" t="s">
        <v>1071</v>
      </c>
      <c r="B275" s="399"/>
      <c r="C275" s="399"/>
      <c r="D275" s="399"/>
      <c r="E275" s="399"/>
      <c r="F275" s="399"/>
      <c r="G275" s="399"/>
      <c r="H275" s="399"/>
      <c r="I275" s="399"/>
      <c r="J275" s="399"/>
      <c r="K275" s="399"/>
      <c r="L275" s="399"/>
      <c r="M275" s="399"/>
      <c r="N275" s="399"/>
      <c r="O275" s="400"/>
    </row>
    <row r="276" spans="1:15" ht="14.25" customHeight="1" outlineLevel="2" x14ac:dyDescent="0.2">
      <c r="A276" s="243" t="s">
        <v>1134</v>
      </c>
      <c r="B276" s="238" t="s">
        <v>1086</v>
      </c>
      <c r="C276" s="237" t="s">
        <v>677</v>
      </c>
      <c r="D276" s="238" t="s">
        <v>1105</v>
      </c>
      <c r="E276" s="238" t="s">
        <v>1126</v>
      </c>
      <c r="F276" s="238" t="s">
        <v>996</v>
      </c>
      <c r="G276" s="163"/>
      <c r="H276" s="163"/>
      <c r="I276" s="163"/>
      <c r="J276" s="163"/>
      <c r="K276" s="163"/>
      <c r="L276" s="163"/>
      <c r="M276" s="163"/>
      <c r="N276" s="163"/>
      <c r="O276" s="163"/>
    </row>
    <row r="277" spans="1:15" ht="14.25" customHeight="1" outlineLevel="2" x14ac:dyDescent="0.2">
      <c r="A277" s="243" t="s">
        <v>1135</v>
      </c>
      <c r="B277" s="238" t="s">
        <v>1089</v>
      </c>
      <c r="C277" s="237" t="s">
        <v>677</v>
      </c>
      <c r="D277" s="238" t="s">
        <v>1108</v>
      </c>
      <c r="E277" s="238" t="s">
        <v>1127</v>
      </c>
      <c r="F277" s="238" t="s">
        <v>996</v>
      </c>
      <c r="G277" s="163"/>
      <c r="H277" s="163"/>
      <c r="I277" s="163"/>
      <c r="J277" s="163"/>
      <c r="K277" s="163"/>
      <c r="L277" s="163"/>
      <c r="M277" s="163"/>
      <c r="N277" s="163"/>
      <c r="O277" s="163"/>
    </row>
    <row r="278" spans="1:15" ht="14.25" customHeight="1" outlineLevel="2" x14ac:dyDescent="0.2">
      <c r="A278" s="243" t="s">
        <v>1140</v>
      </c>
      <c r="B278" s="238" t="s">
        <v>1327</v>
      </c>
      <c r="C278" s="237" t="s">
        <v>685</v>
      </c>
      <c r="D278" s="238" t="s">
        <v>1098</v>
      </c>
      <c r="E278" s="240"/>
      <c r="F278" s="238" t="s">
        <v>57</v>
      </c>
      <c r="G278" s="163"/>
      <c r="H278" s="163"/>
      <c r="I278" s="163"/>
      <c r="J278" s="163"/>
      <c r="K278" s="163"/>
      <c r="L278" s="163"/>
      <c r="M278" s="163"/>
      <c r="N278" s="163"/>
      <c r="O278" s="163"/>
    </row>
    <row r="279" spans="1:15" ht="14.25" customHeight="1" outlineLevel="2" x14ac:dyDescent="0.2">
      <c r="A279" s="243" t="s">
        <v>1136</v>
      </c>
      <c r="B279" s="238" t="s">
        <v>1080</v>
      </c>
      <c r="C279" s="237" t="s">
        <v>685</v>
      </c>
      <c r="D279" s="238" t="s">
        <v>1098</v>
      </c>
      <c r="E279" s="240" t="s">
        <v>1121</v>
      </c>
      <c r="F279" s="238" t="s">
        <v>57</v>
      </c>
      <c r="G279" s="163"/>
      <c r="H279" s="163"/>
      <c r="I279" s="163"/>
      <c r="J279" s="163"/>
      <c r="K279" s="163"/>
      <c r="L279" s="163"/>
      <c r="M279" s="163"/>
      <c r="N279" s="163"/>
      <c r="O279" s="163"/>
    </row>
    <row r="280" spans="1:15" ht="14.25" customHeight="1" outlineLevel="2" x14ac:dyDescent="0.2">
      <c r="A280" s="243" t="s">
        <v>1137</v>
      </c>
      <c r="B280" s="242" t="s">
        <v>1081</v>
      </c>
      <c r="C280" s="237" t="s">
        <v>685</v>
      </c>
      <c r="D280" s="238"/>
      <c r="E280" s="240"/>
      <c r="F280" s="238" t="s">
        <v>992</v>
      </c>
      <c r="G280" s="163"/>
      <c r="H280" s="163"/>
      <c r="I280" s="163"/>
      <c r="J280" s="163"/>
      <c r="K280" s="163"/>
      <c r="L280" s="163"/>
      <c r="M280" s="163"/>
      <c r="N280" s="163"/>
      <c r="O280" s="163"/>
    </row>
    <row r="281" spans="1:15" ht="14.25" customHeight="1" outlineLevel="2" x14ac:dyDescent="0.2">
      <c r="A281" s="243" t="s">
        <v>1138</v>
      </c>
      <c r="B281" s="238" t="s">
        <v>1088</v>
      </c>
      <c r="C281" s="237" t="s">
        <v>677</v>
      </c>
      <c r="D281" s="238" t="s">
        <v>1107</v>
      </c>
      <c r="E281" s="238" t="s">
        <v>1113</v>
      </c>
      <c r="F281" s="238" t="s">
        <v>1132</v>
      </c>
      <c r="G281" s="163"/>
      <c r="H281" s="163"/>
      <c r="I281" s="163"/>
      <c r="J281" s="163"/>
      <c r="K281" s="163"/>
      <c r="L281" s="163"/>
      <c r="M281" s="163"/>
      <c r="N281" s="163"/>
      <c r="O281" s="163"/>
    </row>
    <row r="282" spans="1:15" ht="14.25" customHeight="1" outlineLevel="2" x14ac:dyDescent="0.2">
      <c r="A282" s="243" t="s">
        <v>1142</v>
      </c>
      <c r="B282" s="238" t="s">
        <v>1075</v>
      </c>
      <c r="C282" s="237" t="s">
        <v>677</v>
      </c>
      <c r="D282" s="238" t="s">
        <v>1100</v>
      </c>
      <c r="E282" s="240" t="s">
        <v>1116</v>
      </c>
      <c r="F282" s="238" t="s">
        <v>992</v>
      </c>
      <c r="G282" s="163"/>
      <c r="H282" s="163"/>
      <c r="I282" s="163"/>
      <c r="J282" s="163"/>
      <c r="K282" s="163"/>
      <c r="L282" s="163"/>
      <c r="M282" s="163"/>
      <c r="N282" s="163"/>
      <c r="O282" s="163"/>
    </row>
    <row r="283" spans="1:15" ht="14.25" customHeight="1" outlineLevel="2" x14ac:dyDescent="0.2">
      <c r="A283" s="243" t="s">
        <v>1141</v>
      </c>
      <c r="B283" s="238" t="s">
        <v>1075</v>
      </c>
      <c r="C283" s="237" t="s">
        <v>677</v>
      </c>
      <c r="D283" s="238" t="s">
        <v>1099</v>
      </c>
      <c r="E283" s="240" t="s">
        <v>1115</v>
      </c>
      <c r="F283" s="238" t="s">
        <v>992</v>
      </c>
      <c r="G283" s="163"/>
      <c r="H283" s="163"/>
      <c r="I283" s="163"/>
      <c r="J283" s="163"/>
      <c r="K283" s="163"/>
      <c r="L283" s="163"/>
      <c r="M283" s="163"/>
      <c r="N283" s="163"/>
      <c r="O283" s="163"/>
    </row>
    <row r="284" spans="1:15" ht="14.25" customHeight="1" outlineLevel="2" x14ac:dyDescent="0.2">
      <c r="A284" s="243" t="s">
        <v>1139</v>
      </c>
      <c r="B284" s="238" t="s">
        <v>1085</v>
      </c>
      <c r="C284" s="237" t="s">
        <v>677</v>
      </c>
      <c r="D284" s="238" t="s">
        <v>1104</v>
      </c>
      <c r="E284" s="238" t="s">
        <v>1125</v>
      </c>
      <c r="F284" s="238" t="s">
        <v>996</v>
      </c>
      <c r="G284" s="163"/>
      <c r="H284" s="163"/>
      <c r="I284" s="163"/>
      <c r="J284" s="163"/>
      <c r="K284" s="163"/>
      <c r="L284" s="163"/>
      <c r="M284" s="163"/>
      <c r="N284" s="163"/>
      <c r="O284" s="163"/>
    </row>
    <row r="285" spans="1:15" ht="14.25" customHeight="1" outlineLevel="2" x14ac:dyDescent="0.2">
      <c r="A285" s="243" t="s">
        <v>1001</v>
      </c>
      <c r="B285" s="242" t="s">
        <v>1133</v>
      </c>
      <c r="C285" s="237" t="s">
        <v>685</v>
      </c>
      <c r="D285" s="238" t="s">
        <v>1112</v>
      </c>
      <c r="E285" s="240" t="s">
        <v>1131</v>
      </c>
      <c r="F285" s="238" t="s">
        <v>57</v>
      </c>
      <c r="G285" s="163"/>
      <c r="H285" s="163"/>
      <c r="I285" s="163"/>
      <c r="J285" s="163"/>
      <c r="K285" s="163"/>
      <c r="L285" s="163"/>
      <c r="M285" s="163"/>
      <c r="N285" s="163"/>
      <c r="O285" s="163"/>
    </row>
    <row r="286" spans="1:15" ht="14.25" customHeight="1" outlineLevel="2" x14ac:dyDescent="0.2">
      <c r="A286" s="243" t="s">
        <v>1005</v>
      </c>
      <c r="B286" s="242" t="s">
        <v>1093</v>
      </c>
      <c r="C286" s="237" t="s">
        <v>677</v>
      </c>
      <c r="D286" s="238" t="s">
        <v>1111</v>
      </c>
      <c r="E286" s="238">
        <v>4001785</v>
      </c>
      <c r="F286" s="238" t="s">
        <v>996</v>
      </c>
      <c r="G286" s="163"/>
      <c r="H286" s="163"/>
      <c r="I286" s="163"/>
      <c r="J286" s="163"/>
      <c r="K286" s="163"/>
      <c r="L286" s="163"/>
      <c r="M286" s="163"/>
      <c r="N286" s="163"/>
      <c r="O286" s="163"/>
    </row>
    <row r="287" spans="1:15" ht="14.25" customHeight="1" outlineLevel="2" x14ac:dyDescent="0.2">
      <c r="A287" s="243" t="s">
        <v>1009</v>
      </c>
      <c r="B287" s="238" t="s">
        <v>1084</v>
      </c>
      <c r="C287" s="237" t="s">
        <v>677</v>
      </c>
      <c r="D287" s="238" t="s">
        <v>1102</v>
      </c>
      <c r="E287" s="238" t="s">
        <v>1124</v>
      </c>
      <c r="F287" s="238" t="s">
        <v>996</v>
      </c>
      <c r="G287" s="163"/>
      <c r="H287" s="163"/>
      <c r="I287" s="163"/>
      <c r="J287" s="163"/>
      <c r="K287" s="163"/>
      <c r="L287" s="163"/>
      <c r="M287" s="163"/>
      <c r="N287" s="163"/>
      <c r="O287" s="163"/>
    </row>
    <row r="288" spans="1:15" ht="14.25" customHeight="1" outlineLevel="2" x14ac:dyDescent="0.2">
      <c r="A288" s="243" t="s">
        <v>1011</v>
      </c>
      <c r="B288" s="242" t="s">
        <v>1079</v>
      </c>
      <c r="C288" s="237" t="s">
        <v>685</v>
      </c>
      <c r="D288" s="238" t="s">
        <v>1098</v>
      </c>
      <c r="E288" s="240" t="s">
        <v>1120</v>
      </c>
      <c r="F288" s="238" t="s">
        <v>57</v>
      </c>
      <c r="G288" s="163"/>
      <c r="H288" s="163"/>
      <c r="I288" s="163"/>
      <c r="J288" s="163"/>
      <c r="K288" s="163"/>
      <c r="L288" s="163"/>
      <c r="M288" s="163"/>
      <c r="N288" s="163"/>
      <c r="O288" s="163"/>
    </row>
    <row r="289" spans="1:15" ht="14.25" customHeight="1" outlineLevel="2" x14ac:dyDescent="0.2">
      <c r="A289" s="243" t="s">
        <v>1014</v>
      </c>
      <c r="B289" s="238" t="s">
        <v>1078</v>
      </c>
      <c r="C289" s="237" t="s">
        <v>685</v>
      </c>
      <c r="D289" s="238" t="s">
        <v>1098</v>
      </c>
      <c r="E289" s="240" t="s">
        <v>1119</v>
      </c>
      <c r="F289" s="238" t="s">
        <v>57</v>
      </c>
      <c r="G289" s="163"/>
      <c r="H289" s="163"/>
      <c r="I289" s="163"/>
      <c r="J289" s="163"/>
      <c r="K289" s="163"/>
      <c r="L289" s="163"/>
      <c r="M289" s="163"/>
      <c r="N289" s="163"/>
      <c r="O289" s="163"/>
    </row>
    <row r="290" spans="1:15" ht="14.25" customHeight="1" outlineLevel="2" x14ac:dyDescent="0.2">
      <c r="A290" s="243" t="s">
        <v>1017</v>
      </c>
      <c r="B290" s="242" t="s">
        <v>1092</v>
      </c>
      <c r="C290" s="237" t="s">
        <v>677</v>
      </c>
      <c r="D290" s="238" t="s">
        <v>1110</v>
      </c>
      <c r="E290" s="238" t="s">
        <v>1130</v>
      </c>
      <c r="F290" s="238" t="s">
        <v>996</v>
      </c>
      <c r="G290" s="14">
        <v>2013</v>
      </c>
      <c r="H290" s="163"/>
      <c r="I290" s="163"/>
      <c r="J290" s="163"/>
      <c r="K290" s="163"/>
      <c r="L290" s="163"/>
      <c r="M290" s="163"/>
      <c r="N290" s="163"/>
      <c r="O290" s="163"/>
    </row>
    <row r="291" spans="1:15" ht="14.25" customHeight="1" outlineLevel="2" x14ac:dyDescent="0.2">
      <c r="A291" s="243" t="s">
        <v>1021</v>
      </c>
      <c r="B291" s="238" t="s">
        <v>1074</v>
      </c>
      <c r="C291" s="237" t="s">
        <v>1094</v>
      </c>
      <c r="D291" s="238" t="s">
        <v>1098</v>
      </c>
      <c r="E291" s="240" t="s">
        <v>1114</v>
      </c>
      <c r="F291" s="238" t="s">
        <v>57</v>
      </c>
      <c r="G291" s="163"/>
      <c r="H291" s="163"/>
      <c r="I291" s="163"/>
      <c r="J291" s="163"/>
      <c r="K291" s="163"/>
      <c r="L291" s="163"/>
      <c r="M291" s="163"/>
      <c r="N291" s="163"/>
      <c r="O291" s="163"/>
    </row>
    <row r="292" spans="1:15" ht="14.25" customHeight="1" outlineLevel="2" x14ac:dyDescent="0.2">
      <c r="A292" s="243" t="s">
        <v>1024</v>
      </c>
      <c r="B292" s="238" t="s">
        <v>1077</v>
      </c>
      <c r="C292" s="237" t="s">
        <v>685</v>
      </c>
      <c r="D292" s="238" t="s">
        <v>1098</v>
      </c>
      <c r="E292" s="240" t="s">
        <v>1118</v>
      </c>
      <c r="F292" s="238" t="s">
        <v>57</v>
      </c>
      <c r="G292" s="163"/>
      <c r="H292" s="163"/>
      <c r="I292" s="163"/>
      <c r="J292" s="163"/>
      <c r="K292" s="163"/>
      <c r="L292" s="163"/>
      <c r="M292" s="163"/>
      <c r="N292" s="163"/>
      <c r="O292" s="163"/>
    </row>
    <row r="293" spans="1:15" ht="14.25" customHeight="1" outlineLevel="2" x14ac:dyDescent="0.2">
      <c r="A293" s="243" t="s">
        <v>1027</v>
      </c>
      <c r="B293" s="238" t="s">
        <v>1083</v>
      </c>
      <c r="C293" s="237" t="s">
        <v>677</v>
      </c>
      <c r="D293" s="238" t="s">
        <v>1103</v>
      </c>
      <c r="E293" s="238" t="s">
        <v>1123</v>
      </c>
      <c r="F293" s="238" t="s">
        <v>996</v>
      </c>
      <c r="G293" s="163"/>
      <c r="H293" s="163"/>
      <c r="I293" s="163"/>
      <c r="J293" s="163"/>
      <c r="K293" s="163"/>
      <c r="L293" s="163"/>
      <c r="M293" s="163"/>
      <c r="N293" s="163"/>
      <c r="O293" s="163"/>
    </row>
    <row r="294" spans="1:15" ht="14.25" customHeight="1" outlineLevel="2" x14ac:dyDescent="0.2">
      <c r="A294" s="243" t="s">
        <v>1029</v>
      </c>
      <c r="B294" s="238" t="s">
        <v>1073</v>
      </c>
      <c r="C294" s="237" t="s">
        <v>677</v>
      </c>
      <c r="D294" s="238" t="s">
        <v>1097</v>
      </c>
      <c r="E294" s="238">
        <v>663860878</v>
      </c>
      <c r="F294" s="238" t="s">
        <v>57</v>
      </c>
      <c r="G294" s="163"/>
      <c r="H294" s="163"/>
      <c r="I294" s="163"/>
      <c r="J294" s="163"/>
      <c r="K294" s="163"/>
      <c r="L294" s="163"/>
      <c r="M294" s="163"/>
      <c r="N294" s="163"/>
      <c r="O294" s="163"/>
    </row>
    <row r="295" spans="1:15" ht="14.25" customHeight="1" outlineLevel="2" x14ac:dyDescent="0.2">
      <c r="A295" s="243" t="s">
        <v>1032</v>
      </c>
      <c r="B295" s="238" t="s">
        <v>1076</v>
      </c>
      <c r="C295" s="237" t="s">
        <v>677</v>
      </c>
      <c r="D295" s="238" t="s">
        <v>1101</v>
      </c>
      <c r="E295" s="240" t="s">
        <v>1117</v>
      </c>
      <c r="F295" s="238" t="s">
        <v>57</v>
      </c>
      <c r="G295" s="163"/>
      <c r="H295" s="163"/>
      <c r="I295" s="163"/>
      <c r="J295" s="163"/>
      <c r="K295" s="163"/>
      <c r="L295" s="163"/>
      <c r="M295" s="163"/>
      <c r="N295" s="163"/>
      <c r="O295" s="163"/>
    </row>
    <row r="296" spans="1:15" ht="14.25" customHeight="1" outlineLevel="2" x14ac:dyDescent="0.2">
      <c r="A296" s="243" t="s">
        <v>1035</v>
      </c>
      <c r="B296" s="238" t="s">
        <v>1082</v>
      </c>
      <c r="C296" s="237" t="s">
        <v>677</v>
      </c>
      <c r="D296" s="238" t="s">
        <v>1102</v>
      </c>
      <c r="E296" s="238" t="s">
        <v>1122</v>
      </c>
      <c r="F296" s="238" t="s">
        <v>996</v>
      </c>
      <c r="G296" s="163"/>
      <c r="H296" s="163"/>
      <c r="I296" s="163"/>
      <c r="J296" s="163"/>
      <c r="K296" s="163"/>
      <c r="L296" s="163"/>
      <c r="M296" s="163"/>
      <c r="N296" s="163"/>
      <c r="O296" s="163"/>
    </row>
    <row r="297" spans="1:15" ht="14.25" customHeight="1" outlineLevel="2" x14ac:dyDescent="0.2">
      <c r="A297" s="243" t="s">
        <v>1037</v>
      </c>
      <c r="B297" s="238" t="s">
        <v>1072</v>
      </c>
      <c r="C297" s="237" t="s">
        <v>677</v>
      </c>
      <c r="D297" s="238" t="s">
        <v>1096</v>
      </c>
      <c r="E297" s="240" t="s">
        <v>1113</v>
      </c>
      <c r="F297" s="238" t="s">
        <v>54</v>
      </c>
      <c r="G297" s="163"/>
      <c r="H297" s="163"/>
      <c r="I297" s="163"/>
      <c r="J297" s="163"/>
      <c r="K297" s="163"/>
      <c r="L297" s="163"/>
      <c r="M297" s="163"/>
      <c r="N297" s="163"/>
      <c r="O297" s="163"/>
    </row>
    <row r="298" spans="1:15" ht="14.25" customHeight="1" outlineLevel="2" x14ac:dyDescent="0.2">
      <c r="A298" s="243" t="s">
        <v>1039</v>
      </c>
      <c r="B298" s="242" t="s">
        <v>1091</v>
      </c>
      <c r="C298" s="237" t="s">
        <v>677</v>
      </c>
      <c r="D298" s="238" t="s">
        <v>1109</v>
      </c>
      <c r="E298" s="240" t="s">
        <v>1129</v>
      </c>
      <c r="F298" s="238" t="s">
        <v>57</v>
      </c>
      <c r="G298" s="163"/>
      <c r="H298" s="163"/>
      <c r="I298" s="163"/>
      <c r="J298" s="163"/>
      <c r="K298" s="163"/>
      <c r="L298" s="163"/>
      <c r="M298" s="163"/>
      <c r="N298" s="163"/>
      <c r="O298" s="163"/>
    </row>
    <row r="299" spans="1:15" ht="14.25" customHeight="1" outlineLevel="2" x14ac:dyDescent="0.2">
      <c r="A299" s="243" t="s">
        <v>1043</v>
      </c>
      <c r="B299" s="238" t="s">
        <v>1090</v>
      </c>
      <c r="C299" s="237" t="s">
        <v>1095</v>
      </c>
      <c r="D299" s="238" t="s">
        <v>1143</v>
      </c>
      <c r="E299" s="238" t="s">
        <v>1128</v>
      </c>
      <c r="F299" s="238" t="s">
        <v>996</v>
      </c>
      <c r="G299" s="163"/>
      <c r="H299" s="163"/>
      <c r="I299" s="163"/>
      <c r="J299" s="163"/>
      <c r="K299" s="163"/>
      <c r="L299" s="163"/>
      <c r="M299" s="163"/>
      <c r="N299" s="163"/>
      <c r="O299" s="163"/>
    </row>
    <row r="300" spans="1:15" ht="14.25" customHeight="1" outlineLevel="2" x14ac:dyDescent="0.2">
      <c r="A300" s="243" t="s">
        <v>1047</v>
      </c>
      <c r="B300" s="238" t="s">
        <v>1087</v>
      </c>
      <c r="C300" s="237" t="s">
        <v>825</v>
      </c>
      <c r="D300" s="238" t="s">
        <v>1106</v>
      </c>
      <c r="E300" s="238" t="s">
        <v>1113</v>
      </c>
      <c r="F300" s="238" t="s">
        <v>1051</v>
      </c>
      <c r="G300" s="163"/>
      <c r="H300" s="163"/>
      <c r="I300" s="163"/>
      <c r="J300" s="163"/>
      <c r="K300" s="163"/>
      <c r="L300" s="163"/>
      <c r="M300" s="163"/>
      <c r="N300" s="163"/>
      <c r="O300" s="163"/>
    </row>
    <row r="301" spans="1:15" ht="14.25" customHeight="1" outlineLevel="2" x14ac:dyDescent="0.2">
      <c r="A301" s="243" t="s">
        <v>1052</v>
      </c>
      <c r="B301" s="238" t="s">
        <v>1072</v>
      </c>
      <c r="C301" s="237" t="s">
        <v>677</v>
      </c>
      <c r="D301" s="238"/>
      <c r="E301" s="238" t="s">
        <v>1054</v>
      </c>
      <c r="F301" s="238" t="s">
        <v>54</v>
      </c>
      <c r="G301" s="163"/>
      <c r="H301" s="163"/>
      <c r="I301" s="163"/>
      <c r="J301" s="163"/>
      <c r="K301" s="163"/>
      <c r="L301" s="163"/>
      <c r="M301" s="163"/>
      <c r="N301" s="163"/>
      <c r="O301" s="163"/>
    </row>
    <row r="302" spans="1:15" outlineLevel="1" x14ac:dyDescent="0.2">
      <c r="A302" s="237"/>
      <c r="B302" s="238"/>
      <c r="C302" s="239"/>
      <c r="D302" s="238"/>
      <c r="E302" s="240"/>
      <c r="F302" s="238"/>
      <c r="G302" s="238"/>
      <c r="H302" s="241"/>
      <c r="I302" s="245"/>
      <c r="J302" s="241"/>
      <c r="K302" s="246"/>
      <c r="L302" s="247"/>
      <c r="M302" s="163"/>
      <c r="N302" s="248"/>
      <c r="O302" s="246"/>
    </row>
    <row r="303" spans="1:15" s="224" customFormat="1" ht="15" customHeight="1" x14ac:dyDescent="0.2">
      <c r="A303" s="404"/>
      <c r="B303" s="404"/>
      <c r="C303" s="404"/>
      <c r="D303" s="404"/>
      <c r="E303" s="404"/>
      <c r="F303" s="404"/>
      <c r="G303" s="404"/>
      <c r="H303" s="404"/>
      <c r="I303" s="404"/>
      <c r="J303" s="404"/>
      <c r="K303" s="404"/>
      <c r="L303" s="404"/>
      <c r="M303" s="255"/>
      <c r="N303" s="255"/>
      <c r="O303" s="255"/>
    </row>
    <row r="304" spans="1:15" ht="40.5" customHeight="1" x14ac:dyDescent="0.2">
      <c r="A304" s="392" t="s">
        <v>1270</v>
      </c>
      <c r="B304" s="393"/>
      <c r="C304" s="393"/>
      <c r="D304" s="393"/>
      <c r="E304" s="393"/>
      <c r="F304" s="393"/>
      <c r="G304" s="393"/>
      <c r="H304" s="393"/>
      <c r="I304" s="393"/>
      <c r="J304" s="393"/>
      <c r="K304" s="393"/>
      <c r="L304" s="393"/>
      <c r="M304" s="393"/>
      <c r="N304" s="393"/>
      <c r="O304" s="394"/>
    </row>
    <row r="305" spans="1:15" ht="40.5" customHeight="1" outlineLevel="1" x14ac:dyDescent="0.2">
      <c r="A305" s="227" t="s">
        <v>53</v>
      </c>
      <c r="B305" s="230" t="s">
        <v>51</v>
      </c>
      <c r="C305" s="234" t="s">
        <v>24</v>
      </c>
      <c r="D305" s="228" t="s">
        <v>22</v>
      </c>
      <c r="E305" s="230" t="s">
        <v>19</v>
      </c>
      <c r="F305" s="227" t="s">
        <v>7</v>
      </c>
      <c r="G305" s="227" t="s">
        <v>20</v>
      </c>
      <c r="H305" s="232" t="s">
        <v>194</v>
      </c>
      <c r="I305" s="232" t="s">
        <v>195</v>
      </c>
      <c r="J305" s="227" t="s">
        <v>196</v>
      </c>
      <c r="K305" s="227" t="s">
        <v>542</v>
      </c>
      <c r="L305" s="228" t="s">
        <v>21</v>
      </c>
      <c r="M305" s="227" t="s">
        <v>198</v>
      </c>
      <c r="N305" s="227" t="s">
        <v>199</v>
      </c>
      <c r="O305" s="228" t="s">
        <v>200</v>
      </c>
    </row>
    <row r="306" spans="1:15" ht="14.25" customHeight="1" outlineLevel="1" x14ac:dyDescent="0.2">
      <c r="A306" s="398" t="s">
        <v>1144</v>
      </c>
      <c r="B306" s="399"/>
      <c r="C306" s="399"/>
      <c r="D306" s="399"/>
      <c r="E306" s="399"/>
      <c r="F306" s="399"/>
      <c r="G306" s="399"/>
      <c r="H306" s="399"/>
      <c r="I306" s="399"/>
      <c r="J306" s="399"/>
      <c r="K306" s="399"/>
      <c r="L306" s="399"/>
      <c r="M306" s="399"/>
      <c r="N306" s="399"/>
      <c r="O306" s="400"/>
    </row>
    <row r="307" spans="1:15" outlineLevel="2" x14ac:dyDescent="0.2">
      <c r="A307" s="225" t="s">
        <v>1145</v>
      </c>
      <c r="B307" s="229" t="s">
        <v>1146</v>
      </c>
      <c r="C307" s="231" t="s">
        <v>1284</v>
      </c>
      <c r="D307" s="226" t="s">
        <v>1147</v>
      </c>
      <c r="E307" s="229">
        <v>3610467</v>
      </c>
      <c r="F307" s="225" t="s">
        <v>538</v>
      </c>
      <c r="G307" s="225">
        <v>2016</v>
      </c>
      <c r="H307" s="233">
        <v>4.7</v>
      </c>
      <c r="I307" s="235">
        <f>(H307/1000)*K307</f>
        <v>9.813600000000001</v>
      </c>
      <c r="J307" s="225" t="s">
        <v>197</v>
      </c>
      <c r="K307" s="225">
        <f>IF(J307="R410A",2088,"jiné chladivo")</f>
        <v>2088</v>
      </c>
      <c r="L307" s="226"/>
      <c r="M307" s="235" t="str">
        <f>IF(I307&gt;2.39,"ne","ano")</f>
        <v>ne</v>
      </c>
      <c r="N307" s="236" t="str">
        <f>IF(I307&gt;23.95,"ne",(IF(I307&gt;2.39,"ano","ne")))</f>
        <v>ano</v>
      </c>
      <c r="O307" s="225" t="str">
        <f>IF(I307&gt;23.95,"ano","ne")</f>
        <v>ne</v>
      </c>
    </row>
    <row r="308" spans="1:15" outlineLevel="2" x14ac:dyDescent="0.2">
      <c r="A308" s="225" t="s">
        <v>1148</v>
      </c>
      <c r="B308" s="229" t="s">
        <v>1146</v>
      </c>
      <c r="C308" s="231" t="s">
        <v>1284</v>
      </c>
      <c r="D308" s="226" t="s">
        <v>1147</v>
      </c>
      <c r="E308" s="229">
        <v>3610469</v>
      </c>
      <c r="F308" s="225" t="s">
        <v>538</v>
      </c>
      <c r="G308" s="225">
        <v>2016</v>
      </c>
      <c r="H308" s="233">
        <v>4.4800000000000004</v>
      </c>
      <c r="I308" s="235">
        <f t="shared" ref="I308:I313" si="5">(H308/1000)*K308</f>
        <v>9.3542400000000008</v>
      </c>
      <c r="J308" s="225" t="s">
        <v>197</v>
      </c>
      <c r="K308" s="225">
        <f t="shared" ref="K308:K313" si="6">IF(J308="R410A",2088,"jiné chladivo")</f>
        <v>2088</v>
      </c>
      <c r="L308" s="226"/>
      <c r="M308" s="235" t="str">
        <f t="shared" ref="M308:M313" si="7">IF(I308&gt;2.39,"ne","ano")</f>
        <v>ne</v>
      </c>
      <c r="N308" s="236" t="str">
        <f t="shared" ref="N308:N313" si="8">IF(I308&gt;23.95,"ne",(IF(I308&gt;2.39,"ano","ne")))</f>
        <v>ano</v>
      </c>
      <c r="O308" s="225" t="str">
        <f t="shared" ref="O308:O313" si="9">IF(I308&gt;23.95,"ano","ne")</f>
        <v>ne</v>
      </c>
    </row>
    <row r="309" spans="1:15" outlineLevel="2" x14ac:dyDescent="0.2">
      <c r="A309" s="225" t="s">
        <v>1149</v>
      </c>
      <c r="B309" s="229" t="s">
        <v>559</v>
      </c>
      <c r="C309" s="231" t="s">
        <v>537</v>
      </c>
      <c r="D309" s="226" t="s">
        <v>1150</v>
      </c>
      <c r="E309" s="229" t="s">
        <v>1151</v>
      </c>
      <c r="F309" s="225" t="s">
        <v>538</v>
      </c>
      <c r="G309" s="225">
        <v>2014</v>
      </c>
      <c r="H309" s="233">
        <v>1.7</v>
      </c>
      <c r="I309" s="235">
        <f t="shared" si="5"/>
        <v>3.5495999999999999</v>
      </c>
      <c r="J309" s="225" t="s">
        <v>197</v>
      </c>
      <c r="K309" s="225">
        <f t="shared" si="6"/>
        <v>2088</v>
      </c>
      <c r="L309" s="226"/>
      <c r="M309" s="235" t="str">
        <f t="shared" si="7"/>
        <v>ne</v>
      </c>
      <c r="N309" s="236" t="str">
        <f t="shared" si="8"/>
        <v>ano</v>
      </c>
      <c r="O309" s="225" t="str">
        <f t="shared" si="9"/>
        <v>ne</v>
      </c>
    </row>
    <row r="310" spans="1:15" outlineLevel="2" x14ac:dyDescent="0.2">
      <c r="A310" s="225" t="s">
        <v>1152</v>
      </c>
      <c r="B310" s="229" t="s">
        <v>1146</v>
      </c>
      <c r="C310" s="231" t="s">
        <v>1284</v>
      </c>
      <c r="D310" s="226" t="s">
        <v>1147</v>
      </c>
      <c r="E310" s="229">
        <v>3610464</v>
      </c>
      <c r="F310" s="225" t="s">
        <v>538</v>
      </c>
      <c r="G310" s="225">
        <v>2016</v>
      </c>
      <c r="H310" s="233">
        <v>4.1399999999999997</v>
      </c>
      <c r="I310" s="235">
        <f t="shared" si="5"/>
        <v>8.6443199999999987</v>
      </c>
      <c r="J310" s="225" t="s">
        <v>197</v>
      </c>
      <c r="K310" s="225">
        <f t="shared" si="6"/>
        <v>2088</v>
      </c>
      <c r="L310" s="226"/>
      <c r="M310" s="235" t="str">
        <f t="shared" si="7"/>
        <v>ne</v>
      </c>
      <c r="N310" s="236" t="str">
        <f t="shared" si="8"/>
        <v>ano</v>
      </c>
      <c r="O310" s="225" t="str">
        <f t="shared" si="9"/>
        <v>ne</v>
      </c>
    </row>
    <row r="311" spans="1:15" outlineLevel="2" x14ac:dyDescent="0.2">
      <c r="A311" s="225" t="s">
        <v>1153</v>
      </c>
      <c r="B311" s="229" t="s">
        <v>559</v>
      </c>
      <c r="C311" s="231" t="s">
        <v>537</v>
      </c>
      <c r="D311" s="226" t="s">
        <v>1154</v>
      </c>
      <c r="E311" s="229" t="s">
        <v>1155</v>
      </c>
      <c r="F311" s="225" t="s">
        <v>538</v>
      </c>
      <c r="G311" s="225">
        <v>2016</v>
      </c>
      <c r="H311" s="233">
        <v>1.7</v>
      </c>
      <c r="I311" s="235">
        <f t="shared" si="5"/>
        <v>3.5495999999999999</v>
      </c>
      <c r="J311" s="225" t="s">
        <v>197</v>
      </c>
      <c r="K311" s="225">
        <f t="shared" si="6"/>
        <v>2088</v>
      </c>
      <c r="L311" s="226"/>
      <c r="M311" s="235" t="str">
        <f t="shared" si="7"/>
        <v>ne</v>
      </c>
      <c r="N311" s="236" t="str">
        <f t="shared" si="8"/>
        <v>ano</v>
      </c>
      <c r="O311" s="225" t="str">
        <f t="shared" si="9"/>
        <v>ne</v>
      </c>
    </row>
    <row r="312" spans="1:15" outlineLevel="2" x14ac:dyDescent="0.2">
      <c r="A312" s="225" t="s">
        <v>1156</v>
      </c>
      <c r="B312" s="229" t="s">
        <v>559</v>
      </c>
      <c r="C312" s="231" t="s">
        <v>537</v>
      </c>
      <c r="D312" s="226" t="s">
        <v>1154</v>
      </c>
      <c r="E312" s="229" t="s">
        <v>1157</v>
      </c>
      <c r="F312" s="225" t="s">
        <v>538</v>
      </c>
      <c r="G312" s="225">
        <v>2016</v>
      </c>
      <c r="H312" s="233">
        <v>1.78</v>
      </c>
      <c r="I312" s="235">
        <f t="shared" si="5"/>
        <v>3.7166400000000004</v>
      </c>
      <c r="J312" s="225" t="s">
        <v>197</v>
      </c>
      <c r="K312" s="225">
        <f t="shared" si="6"/>
        <v>2088</v>
      </c>
      <c r="L312" s="226"/>
      <c r="M312" s="235" t="str">
        <f t="shared" si="7"/>
        <v>ne</v>
      </c>
      <c r="N312" s="236" t="str">
        <f t="shared" si="8"/>
        <v>ano</v>
      </c>
      <c r="O312" s="225" t="str">
        <f t="shared" si="9"/>
        <v>ne</v>
      </c>
    </row>
    <row r="313" spans="1:15" outlineLevel="2" x14ac:dyDescent="0.2">
      <c r="A313" s="225" t="s">
        <v>1158</v>
      </c>
      <c r="B313" s="229" t="s">
        <v>559</v>
      </c>
      <c r="C313" s="231" t="s">
        <v>537</v>
      </c>
      <c r="D313" s="226" t="s">
        <v>1154</v>
      </c>
      <c r="E313" s="229" t="s">
        <v>1159</v>
      </c>
      <c r="F313" s="225" t="s">
        <v>538</v>
      </c>
      <c r="G313" s="225">
        <v>2016</v>
      </c>
      <c r="H313" s="233">
        <v>1.85</v>
      </c>
      <c r="I313" s="235">
        <f t="shared" si="5"/>
        <v>3.8628</v>
      </c>
      <c r="J313" s="225" t="s">
        <v>197</v>
      </c>
      <c r="K313" s="225">
        <f t="shared" si="6"/>
        <v>2088</v>
      </c>
      <c r="L313" s="226"/>
      <c r="M313" s="235" t="str">
        <f t="shared" si="7"/>
        <v>ne</v>
      </c>
      <c r="N313" s="236" t="str">
        <f t="shared" si="8"/>
        <v>ano</v>
      </c>
      <c r="O313" s="225" t="str">
        <f t="shared" si="9"/>
        <v>ne</v>
      </c>
    </row>
    <row r="314" spans="1:15" outlineLevel="1" x14ac:dyDescent="0.2">
      <c r="A314" s="244"/>
      <c r="B314" s="238"/>
      <c r="C314" s="239"/>
      <c r="D314" s="238"/>
      <c r="E314" s="240"/>
      <c r="F314" s="238"/>
      <c r="G314" s="238"/>
      <c r="H314" s="241"/>
      <c r="I314" s="241"/>
      <c r="J314" s="241"/>
      <c r="K314" s="241"/>
      <c r="L314" s="241"/>
      <c r="M314" s="241"/>
      <c r="N314" s="241"/>
      <c r="O314" s="241"/>
    </row>
    <row r="315" spans="1:15" outlineLevel="1" x14ac:dyDescent="0.2">
      <c r="A315" s="401" t="s">
        <v>1071</v>
      </c>
      <c r="B315" s="402"/>
      <c r="C315" s="402"/>
      <c r="D315" s="402"/>
      <c r="E315" s="402"/>
      <c r="F315" s="402"/>
      <c r="G315" s="402"/>
      <c r="H315" s="402"/>
      <c r="I315" s="402"/>
      <c r="J315" s="402"/>
      <c r="K315" s="402"/>
      <c r="L315" s="402"/>
      <c r="M315" s="402"/>
      <c r="N315" s="402"/>
      <c r="O315" s="403"/>
    </row>
    <row r="316" spans="1:15" ht="14.25" customHeight="1" outlineLevel="2" x14ac:dyDescent="0.2">
      <c r="A316" s="279" t="s">
        <v>1271</v>
      </c>
      <c r="B316" s="280">
        <v>42370</v>
      </c>
      <c r="C316" s="229" t="s">
        <v>1274</v>
      </c>
      <c r="D316" s="226" t="s">
        <v>1161</v>
      </c>
      <c r="E316" s="229" t="s">
        <v>1162</v>
      </c>
      <c r="F316" s="225" t="s">
        <v>1163</v>
      </c>
      <c r="G316" s="229">
        <v>2016</v>
      </c>
      <c r="H316" s="229"/>
      <c r="I316" s="225"/>
      <c r="J316" s="229"/>
      <c r="K316" s="225"/>
      <c r="L316" s="229"/>
      <c r="M316" s="225"/>
      <c r="N316" s="229"/>
      <c r="O316" s="225"/>
    </row>
    <row r="317" spans="1:15" ht="14.25" customHeight="1" outlineLevel="2" x14ac:dyDescent="0.2">
      <c r="A317" s="279" t="s">
        <v>1272</v>
      </c>
      <c r="B317" s="280">
        <v>42370</v>
      </c>
      <c r="C317" s="229" t="s">
        <v>1275</v>
      </c>
      <c r="D317" s="226" t="s">
        <v>1161</v>
      </c>
      <c r="E317" s="229" t="s">
        <v>1164</v>
      </c>
      <c r="F317" s="225" t="s">
        <v>1163</v>
      </c>
      <c r="G317" s="229">
        <v>2016</v>
      </c>
      <c r="H317" s="229"/>
      <c r="I317" s="225"/>
      <c r="J317" s="229"/>
      <c r="K317" s="225"/>
      <c r="L317" s="229"/>
      <c r="M317" s="225"/>
      <c r="N317" s="229"/>
      <c r="O317" s="225"/>
    </row>
    <row r="318" spans="1:15" ht="14.25" customHeight="1" outlineLevel="2" x14ac:dyDescent="0.2">
      <c r="A318" s="279" t="s">
        <v>1273</v>
      </c>
      <c r="B318" s="280">
        <v>16438</v>
      </c>
      <c r="C318" s="229" t="s">
        <v>1209</v>
      </c>
      <c r="D318" s="226" t="s">
        <v>1165</v>
      </c>
      <c r="E318" s="229" t="s">
        <v>1166</v>
      </c>
      <c r="F318" s="225" t="s">
        <v>1163</v>
      </c>
      <c r="G318" s="229">
        <v>2014</v>
      </c>
      <c r="H318" s="229"/>
      <c r="I318" s="225"/>
      <c r="J318" s="229"/>
      <c r="K318" s="225"/>
      <c r="L318" s="229"/>
      <c r="M318" s="225"/>
      <c r="N318" s="229"/>
      <c r="O318" s="225"/>
    </row>
    <row r="319" spans="1:15" ht="14.25" customHeight="1" outlineLevel="2" x14ac:dyDescent="0.2">
      <c r="A319" s="279" t="s">
        <v>1280</v>
      </c>
      <c r="B319" s="280">
        <v>46419</v>
      </c>
      <c r="C319" s="229" t="s">
        <v>1276</v>
      </c>
      <c r="D319" s="226" t="s">
        <v>1161</v>
      </c>
      <c r="E319" s="229" t="s">
        <v>1167</v>
      </c>
      <c r="F319" s="225" t="s">
        <v>1163</v>
      </c>
      <c r="G319" s="229">
        <v>2016</v>
      </c>
      <c r="H319" s="229"/>
      <c r="I319" s="225"/>
      <c r="J319" s="229"/>
      <c r="K319" s="225"/>
      <c r="L319" s="229"/>
      <c r="M319" s="225"/>
      <c r="N319" s="229"/>
      <c r="O319" s="225"/>
    </row>
    <row r="320" spans="1:15" ht="14.25" customHeight="1" outlineLevel="2" x14ac:dyDescent="0.2">
      <c r="A320" s="279" t="s">
        <v>1281</v>
      </c>
      <c r="B320" s="280">
        <v>44621</v>
      </c>
      <c r="C320" s="229" t="s">
        <v>1277</v>
      </c>
      <c r="D320" s="226" t="s">
        <v>1168</v>
      </c>
      <c r="E320" s="229" t="s">
        <v>1169</v>
      </c>
      <c r="F320" s="225" t="s">
        <v>1163</v>
      </c>
      <c r="G320" s="229">
        <v>2016</v>
      </c>
      <c r="H320" s="229"/>
      <c r="I320" s="225"/>
      <c r="J320" s="229"/>
      <c r="K320" s="225"/>
      <c r="L320" s="229"/>
      <c r="M320" s="225"/>
      <c r="N320" s="229"/>
      <c r="O320" s="225"/>
    </row>
    <row r="321" spans="1:15" ht="14.25" customHeight="1" outlineLevel="2" x14ac:dyDescent="0.2">
      <c r="A321" s="279" t="s">
        <v>1282</v>
      </c>
      <c r="B321" s="280">
        <v>44621</v>
      </c>
      <c r="C321" s="229" t="s">
        <v>1278</v>
      </c>
      <c r="D321" s="226" t="s">
        <v>1168</v>
      </c>
      <c r="E321" s="229" t="s">
        <v>1170</v>
      </c>
      <c r="F321" s="225" t="s">
        <v>1163</v>
      </c>
      <c r="G321" s="229">
        <v>2016</v>
      </c>
      <c r="H321" s="229"/>
      <c r="I321" s="225"/>
      <c r="J321" s="229"/>
      <c r="K321" s="225"/>
      <c r="L321" s="229"/>
      <c r="M321" s="225"/>
      <c r="N321" s="229"/>
      <c r="O321" s="225"/>
    </row>
    <row r="322" spans="1:15" ht="14.25" customHeight="1" outlineLevel="2" x14ac:dyDescent="0.2">
      <c r="A322" s="279" t="s">
        <v>1283</v>
      </c>
      <c r="B322" s="280">
        <v>44621</v>
      </c>
      <c r="C322" s="229" t="s">
        <v>1279</v>
      </c>
      <c r="D322" s="226" t="s">
        <v>1168</v>
      </c>
      <c r="E322" s="229" t="s">
        <v>1171</v>
      </c>
      <c r="F322" s="225" t="s">
        <v>1163</v>
      </c>
      <c r="G322" s="229">
        <v>2016</v>
      </c>
      <c r="H322" s="229"/>
      <c r="I322" s="225"/>
      <c r="J322" s="229"/>
      <c r="K322" s="225"/>
      <c r="L322" s="229"/>
      <c r="M322" s="225"/>
      <c r="N322" s="229"/>
      <c r="O322" s="225"/>
    </row>
    <row r="323" spans="1:15" outlineLevel="1" x14ac:dyDescent="0.2">
      <c r="A323" s="237"/>
      <c r="B323" s="238"/>
      <c r="C323" s="239"/>
      <c r="D323" s="238"/>
      <c r="E323" s="240"/>
      <c r="F323" s="238"/>
      <c r="G323" s="238"/>
      <c r="H323" s="241"/>
      <c r="I323" s="245"/>
      <c r="J323" s="241"/>
      <c r="K323" s="246"/>
      <c r="L323" s="247"/>
      <c r="M323" s="163"/>
      <c r="N323" s="248"/>
      <c r="O323" s="246"/>
    </row>
    <row r="324" spans="1:15" ht="14.25" customHeight="1" x14ac:dyDescent="0.2">
      <c r="A324" s="395"/>
      <c r="B324" s="396"/>
      <c r="C324" s="396"/>
      <c r="D324" s="396"/>
      <c r="E324" s="396"/>
      <c r="F324" s="396"/>
      <c r="G324" s="396"/>
      <c r="H324" s="396"/>
      <c r="I324" s="396"/>
      <c r="J324" s="396"/>
      <c r="K324" s="396"/>
      <c r="L324" s="396"/>
      <c r="M324" s="396"/>
      <c r="N324" s="396"/>
      <c r="O324" s="397"/>
    </row>
    <row r="325" spans="1:15" ht="40.5" customHeight="1" x14ac:dyDescent="0.2">
      <c r="A325" s="392" t="s">
        <v>1285</v>
      </c>
      <c r="B325" s="393"/>
      <c r="C325" s="393"/>
      <c r="D325" s="393"/>
      <c r="E325" s="393"/>
      <c r="F325" s="393"/>
      <c r="G325" s="393"/>
      <c r="H325" s="393"/>
      <c r="I325" s="393"/>
      <c r="J325" s="393"/>
      <c r="K325" s="393"/>
      <c r="L325" s="393"/>
      <c r="M325" s="393"/>
      <c r="N325" s="393"/>
      <c r="O325" s="394"/>
    </row>
    <row r="326" spans="1:15" ht="40.5" customHeight="1" outlineLevel="1" x14ac:dyDescent="0.2">
      <c r="A326" s="227" t="s">
        <v>53</v>
      </c>
      <c r="B326" s="230" t="s">
        <v>51</v>
      </c>
      <c r="C326" s="234" t="s">
        <v>24</v>
      </c>
      <c r="D326" s="228" t="s">
        <v>22</v>
      </c>
      <c r="E326" s="230" t="s">
        <v>19</v>
      </c>
      <c r="F326" s="227" t="s">
        <v>7</v>
      </c>
      <c r="G326" s="227" t="s">
        <v>20</v>
      </c>
      <c r="H326" s="232" t="s">
        <v>194</v>
      </c>
      <c r="I326" s="232" t="s">
        <v>195</v>
      </c>
      <c r="J326" s="227" t="s">
        <v>196</v>
      </c>
      <c r="K326" s="227" t="s">
        <v>542</v>
      </c>
      <c r="L326" s="228" t="s">
        <v>21</v>
      </c>
      <c r="M326" s="227" t="s">
        <v>198</v>
      </c>
      <c r="N326" s="227" t="s">
        <v>199</v>
      </c>
      <c r="O326" s="228" t="s">
        <v>200</v>
      </c>
    </row>
    <row r="327" spans="1:15" ht="14.25" customHeight="1" outlineLevel="1" x14ac:dyDescent="0.2">
      <c r="A327" s="398" t="s">
        <v>1144</v>
      </c>
      <c r="B327" s="399"/>
      <c r="C327" s="399"/>
      <c r="D327" s="399"/>
      <c r="E327" s="399"/>
      <c r="F327" s="399"/>
      <c r="G327" s="399"/>
      <c r="H327" s="399"/>
      <c r="I327" s="399"/>
      <c r="J327" s="399"/>
      <c r="K327" s="399"/>
      <c r="L327" s="399"/>
      <c r="M327" s="399"/>
      <c r="N327" s="399"/>
      <c r="O327" s="400"/>
    </row>
    <row r="328" spans="1:15" outlineLevel="2" x14ac:dyDescent="0.2">
      <c r="A328" s="225" t="s">
        <v>1172</v>
      </c>
      <c r="B328" s="229" t="s">
        <v>1173</v>
      </c>
      <c r="C328" s="231" t="s">
        <v>1174</v>
      </c>
      <c r="D328" s="226" t="s">
        <v>1175</v>
      </c>
      <c r="E328" s="229" t="s">
        <v>1176</v>
      </c>
      <c r="F328" s="225" t="s">
        <v>996</v>
      </c>
      <c r="G328" s="225"/>
      <c r="H328" s="233">
        <v>0.8</v>
      </c>
      <c r="I328" s="235">
        <f>(H328/1000)*K328</f>
        <v>1.6704000000000001</v>
      </c>
      <c r="J328" s="225" t="s">
        <v>197</v>
      </c>
      <c r="K328" s="225">
        <f>IF(J328="R410A",2088,"jiné chladivo")</f>
        <v>2088</v>
      </c>
      <c r="L328" s="226"/>
      <c r="M328" s="235" t="str">
        <f>IF(I328&gt;2.39,"ne","ano")</f>
        <v>ano</v>
      </c>
      <c r="N328" s="236" t="str">
        <f>IF(I328&gt;23.95,"ne",(IF(I328&gt;2.39,"ano","ne")))</f>
        <v>ne</v>
      </c>
      <c r="O328" s="225" t="str">
        <f>IF(I328&gt;23.95,"ano","ne")</f>
        <v>ne</v>
      </c>
    </row>
    <row r="329" spans="1:15" outlineLevel="2" x14ac:dyDescent="0.2">
      <c r="A329" s="225" t="s">
        <v>1177</v>
      </c>
      <c r="B329" s="229" t="s">
        <v>1173</v>
      </c>
      <c r="C329" s="231" t="s">
        <v>1174</v>
      </c>
      <c r="D329" s="226" t="s">
        <v>1175</v>
      </c>
      <c r="E329" s="229" t="s">
        <v>1178</v>
      </c>
      <c r="F329" s="225" t="s">
        <v>996</v>
      </c>
      <c r="G329" s="225"/>
      <c r="H329" s="233">
        <v>0.8</v>
      </c>
      <c r="I329" s="235">
        <f t="shared" ref="I329:I330" si="10">(H329/1000)*K329</f>
        <v>1.6704000000000001</v>
      </c>
      <c r="J329" s="225" t="s">
        <v>197</v>
      </c>
      <c r="K329" s="225">
        <f t="shared" ref="K329:K330" si="11">IF(J329="R410A",2088,"jiné chladivo")</f>
        <v>2088</v>
      </c>
      <c r="L329" s="226"/>
      <c r="M329" s="235" t="str">
        <f t="shared" ref="M329:M330" si="12">IF(I329&gt;2.39,"ne","ano")</f>
        <v>ano</v>
      </c>
      <c r="N329" s="236" t="str">
        <f t="shared" ref="N329:N330" si="13">IF(I329&gt;23.95,"ne",(IF(I329&gt;2.39,"ano","ne")))</f>
        <v>ne</v>
      </c>
      <c r="O329" s="225" t="str">
        <f t="shared" ref="O329:O330" si="14">IF(I329&gt;23.95,"ano","ne")</f>
        <v>ne</v>
      </c>
    </row>
    <row r="330" spans="1:15" outlineLevel="2" x14ac:dyDescent="0.2">
      <c r="A330" s="225" t="s">
        <v>1179</v>
      </c>
      <c r="B330" s="229" t="s">
        <v>1288</v>
      </c>
      <c r="C330" s="231" t="s">
        <v>1174</v>
      </c>
      <c r="D330" s="226" t="s">
        <v>1180</v>
      </c>
      <c r="E330" s="229" t="s">
        <v>1181</v>
      </c>
      <c r="F330" s="225" t="s">
        <v>996</v>
      </c>
      <c r="G330" s="225"/>
      <c r="H330" s="233">
        <v>0.65</v>
      </c>
      <c r="I330" s="235">
        <f t="shared" si="10"/>
        <v>1.3572</v>
      </c>
      <c r="J330" s="225" t="s">
        <v>197</v>
      </c>
      <c r="K330" s="225">
        <f t="shared" si="11"/>
        <v>2088</v>
      </c>
      <c r="L330" s="226"/>
      <c r="M330" s="235" t="str">
        <f t="shared" si="12"/>
        <v>ano</v>
      </c>
      <c r="N330" s="236" t="str">
        <f t="shared" si="13"/>
        <v>ne</v>
      </c>
      <c r="O330" s="225" t="str">
        <f t="shared" si="14"/>
        <v>ne</v>
      </c>
    </row>
    <row r="331" spans="1:15" outlineLevel="1" x14ac:dyDescent="0.2">
      <c r="A331" s="244"/>
      <c r="B331" s="238"/>
      <c r="C331" s="239"/>
      <c r="D331" s="238"/>
      <c r="E331" s="240"/>
      <c r="F331" s="238"/>
      <c r="G331" s="238"/>
      <c r="H331" s="241"/>
      <c r="I331" s="241"/>
      <c r="J331" s="241"/>
      <c r="K331" s="241"/>
      <c r="L331" s="241"/>
      <c r="M331" s="241"/>
      <c r="N331" s="241"/>
      <c r="O331" s="241"/>
    </row>
    <row r="332" spans="1:15" outlineLevel="1" x14ac:dyDescent="0.2">
      <c r="A332" s="398" t="s">
        <v>1071</v>
      </c>
      <c r="B332" s="399"/>
      <c r="C332" s="399"/>
      <c r="D332" s="399"/>
      <c r="E332" s="399"/>
      <c r="F332" s="399"/>
      <c r="G332" s="399"/>
      <c r="H332" s="399"/>
      <c r="I332" s="399"/>
      <c r="J332" s="399"/>
      <c r="K332" s="399"/>
      <c r="L332" s="399"/>
      <c r="M332" s="399"/>
      <c r="N332" s="399"/>
      <c r="O332" s="400"/>
    </row>
    <row r="333" spans="1:15" ht="14.25" customHeight="1" outlineLevel="2" x14ac:dyDescent="0.2">
      <c r="A333" s="279" t="s">
        <v>982</v>
      </c>
      <c r="B333" s="280" t="s">
        <v>1182</v>
      </c>
      <c r="C333" s="187" t="s">
        <v>982</v>
      </c>
      <c r="D333" s="226" t="s">
        <v>1183</v>
      </c>
      <c r="E333" s="229" t="s">
        <v>1184</v>
      </c>
      <c r="F333" s="225" t="s">
        <v>996</v>
      </c>
      <c r="G333" s="229"/>
      <c r="H333" s="229"/>
      <c r="I333" s="225"/>
      <c r="J333" s="229"/>
      <c r="K333" s="225"/>
      <c r="L333" s="229"/>
      <c r="M333" s="225"/>
      <c r="N333" s="229"/>
      <c r="O333" s="225"/>
    </row>
    <row r="334" spans="1:15" ht="14.25" customHeight="1" outlineLevel="2" x14ac:dyDescent="0.2">
      <c r="A334" s="279" t="s">
        <v>982</v>
      </c>
      <c r="B334" s="280" t="s">
        <v>1182</v>
      </c>
      <c r="C334" s="187" t="s">
        <v>982</v>
      </c>
      <c r="D334" s="226" t="s">
        <v>1185</v>
      </c>
      <c r="E334" s="229" t="s">
        <v>1186</v>
      </c>
      <c r="F334" s="225" t="s">
        <v>996</v>
      </c>
      <c r="G334" s="229"/>
      <c r="H334" s="229"/>
      <c r="I334" s="225"/>
      <c r="J334" s="229"/>
      <c r="K334" s="225"/>
      <c r="L334" s="229"/>
      <c r="M334" s="225"/>
      <c r="N334" s="229"/>
      <c r="O334" s="225"/>
    </row>
    <row r="335" spans="1:15" ht="14.25" customHeight="1" outlineLevel="2" x14ac:dyDescent="0.2">
      <c r="A335" s="279" t="s">
        <v>982</v>
      </c>
      <c r="B335" s="280" t="s">
        <v>1182</v>
      </c>
      <c r="C335" s="187" t="s">
        <v>982</v>
      </c>
      <c r="D335" s="226" t="s">
        <v>1185</v>
      </c>
      <c r="E335" s="229" t="s">
        <v>1187</v>
      </c>
      <c r="F335" s="225" t="s">
        <v>996</v>
      </c>
      <c r="G335" s="229"/>
      <c r="H335" s="229"/>
      <c r="I335" s="225"/>
      <c r="J335" s="229"/>
      <c r="K335" s="225"/>
      <c r="L335" s="229"/>
      <c r="M335" s="225"/>
      <c r="N335" s="229"/>
      <c r="O335" s="225"/>
    </row>
    <row r="336" spans="1:15" outlineLevel="1" x14ac:dyDescent="0.2">
      <c r="A336" s="237"/>
      <c r="B336" s="238"/>
      <c r="C336" s="239"/>
      <c r="D336" s="238"/>
      <c r="E336" s="240"/>
      <c r="F336" s="238"/>
      <c r="G336" s="238"/>
      <c r="H336" s="241"/>
      <c r="I336" s="245"/>
      <c r="J336" s="241"/>
      <c r="K336" s="246"/>
      <c r="L336" s="247"/>
      <c r="M336" s="163"/>
      <c r="N336" s="248"/>
      <c r="O336" s="246"/>
    </row>
    <row r="337" spans="1:15" s="224" customFormat="1" ht="13.5" customHeight="1" x14ac:dyDescent="0.2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</row>
    <row r="338" spans="1:15" ht="40.5" customHeight="1" x14ac:dyDescent="0.2">
      <c r="A338" s="392" t="s">
        <v>1287</v>
      </c>
      <c r="B338" s="393"/>
      <c r="C338" s="393"/>
      <c r="D338" s="393"/>
      <c r="E338" s="393"/>
      <c r="F338" s="393"/>
      <c r="G338" s="393"/>
      <c r="H338" s="393"/>
      <c r="I338" s="393"/>
      <c r="J338" s="393"/>
      <c r="K338" s="393"/>
      <c r="L338" s="393"/>
      <c r="M338" s="393"/>
      <c r="N338" s="393"/>
      <c r="O338" s="394"/>
    </row>
    <row r="339" spans="1:15" ht="40.5" customHeight="1" outlineLevel="1" x14ac:dyDescent="0.2">
      <c r="A339" s="227" t="s">
        <v>53</v>
      </c>
      <c r="B339" s="230" t="s">
        <v>51</v>
      </c>
      <c r="C339" s="234" t="s">
        <v>24</v>
      </c>
      <c r="D339" s="228" t="s">
        <v>22</v>
      </c>
      <c r="E339" s="230" t="s">
        <v>19</v>
      </c>
      <c r="F339" s="227" t="s">
        <v>7</v>
      </c>
      <c r="G339" s="227" t="s">
        <v>20</v>
      </c>
      <c r="H339" s="232" t="s">
        <v>194</v>
      </c>
      <c r="I339" s="232" t="s">
        <v>195</v>
      </c>
      <c r="J339" s="227" t="s">
        <v>196</v>
      </c>
      <c r="K339" s="227" t="s">
        <v>542</v>
      </c>
      <c r="L339" s="228" t="s">
        <v>21</v>
      </c>
      <c r="M339" s="227" t="s">
        <v>198</v>
      </c>
      <c r="N339" s="227" t="s">
        <v>199</v>
      </c>
      <c r="O339" s="228" t="s">
        <v>200</v>
      </c>
    </row>
    <row r="340" spans="1:15" ht="14.25" customHeight="1" outlineLevel="1" x14ac:dyDescent="0.2">
      <c r="A340" s="398" t="s">
        <v>1144</v>
      </c>
      <c r="B340" s="399"/>
      <c r="C340" s="399"/>
      <c r="D340" s="399"/>
      <c r="E340" s="399"/>
      <c r="F340" s="399"/>
      <c r="G340" s="399"/>
      <c r="H340" s="399"/>
      <c r="I340" s="399"/>
      <c r="J340" s="399"/>
      <c r="K340" s="399"/>
      <c r="L340" s="399"/>
      <c r="M340" s="399"/>
      <c r="N340" s="399"/>
      <c r="O340" s="400"/>
    </row>
    <row r="341" spans="1:15" outlineLevel="2" x14ac:dyDescent="0.2">
      <c r="A341" s="225" t="s">
        <v>1192</v>
      </c>
      <c r="B341" s="229" t="s">
        <v>1289</v>
      </c>
      <c r="C341" s="231" t="s">
        <v>1302</v>
      </c>
      <c r="D341" s="238" t="s">
        <v>1299</v>
      </c>
      <c r="E341" s="282" t="s">
        <v>1300</v>
      </c>
      <c r="F341" s="225" t="s">
        <v>1301</v>
      </c>
      <c r="G341" s="225"/>
      <c r="H341" s="233">
        <v>1.1499999999999999</v>
      </c>
      <c r="I341" s="235">
        <f t="shared" ref="I341" si="15">(H341/1000)*K341</f>
        <v>2.4011999999999998</v>
      </c>
      <c r="J341" s="225" t="s">
        <v>197</v>
      </c>
      <c r="K341" s="225">
        <f t="shared" ref="K341" si="16">IF(J341="R410A",2088,"jiné chladivo")</f>
        <v>2088</v>
      </c>
      <c r="L341" s="226"/>
      <c r="M341" s="235" t="str">
        <f t="shared" ref="M341" si="17">IF(I341&gt;2.39,"ne","ano")</f>
        <v>ne</v>
      </c>
      <c r="N341" s="236" t="str">
        <f t="shared" ref="N341" si="18">IF(I341&gt;23.95,"ne",(IF(I341&gt;2.39,"ano","ne")))</f>
        <v>ano</v>
      </c>
      <c r="O341" s="225" t="str">
        <f t="shared" ref="O341" si="19">IF(I341&gt;23.95,"ano","ne")</f>
        <v>ne</v>
      </c>
    </row>
    <row r="342" spans="1:15" outlineLevel="1" x14ac:dyDescent="0.2">
      <c r="A342" s="244"/>
      <c r="B342" s="238"/>
      <c r="C342" s="239"/>
      <c r="D342" s="238"/>
      <c r="E342" s="240"/>
      <c r="F342" s="238"/>
      <c r="G342" s="238"/>
      <c r="H342" s="241"/>
      <c r="I342" s="241"/>
      <c r="J342" s="241"/>
      <c r="K342" s="241"/>
      <c r="L342" s="241"/>
      <c r="M342" s="241"/>
      <c r="N342" s="241"/>
      <c r="O342" s="241"/>
    </row>
    <row r="343" spans="1:15" outlineLevel="1" x14ac:dyDescent="0.2">
      <c r="A343" s="398" t="s">
        <v>1071</v>
      </c>
      <c r="B343" s="399"/>
      <c r="C343" s="399"/>
      <c r="D343" s="399"/>
      <c r="E343" s="399"/>
      <c r="F343" s="399"/>
      <c r="G343" s="399"/>
      <c r="H343" s="399"/>
      <c r="I343" s="399"/>
      <c r="J343" s="399"/>
      <c r="K343" s="399"/>
      <c r="L343" s="399"/>
      <c r="M343" s="399"/>
      <c r="N343" s="399"/>
      <c r="O343" s="400"/>
    </row>
    <row r="344" spans="1:15" ht="14.25" customHeight="1" outlineLevel="2" x14ac:dyDescent="0.2">
      <c r="A344" s="279" t="s">
        <v>1192</v>
      </c>
      <c r="B344" s="280"/>
      <c r="C344" s="187" t="s">
        <v>1290</v>
      </c>
      <c r="D344" s="238" t="s">
        <v>1303</v>
      </c>
      <c r="E344" s="238" t="s">
        <v>1304</v>
      </c>
      <c r="F344" s="225" t="s">
        <v>1301</v>
      </c>
      <c r="G344" s="229"/>
      <c r="H344" s="229"/>
      <c r="I344" s="225"/>
      <c r="J344" s="229"/>
      <c r="K344" s="225"/>
      <c r="L344" s="229"/>
      <c r="M344" s="225"/>
      <c r="N344" s="229"/>
      <c r="O344" s="225"/>
    </row>
    <row r="345" spans="1:15" outlineLevel="1" x14ac:dyDescent="0.2">
      <c r="A345" s="237"/>
      <c r="B345" s="238"/>
      <c r="C345" s="239"/>
      <c r="D345" s="238"/>
      <c r="E345" s="240"/>
      <c r="F345" s="238"/>
      <c r="G345" s="238"/>
      <c r="H345" s="241"/>
      <c r="I345" s="245"/>
      <c r="J345" s="241"/>
      <c r="K345" s="246"/>
      <c r="L345" s="247"/>
      <c r="M345" s="163"/>
      <c r="N345" s="248"/>
      <c r="O345" s="246"/>
    </row>
    <row r="346" spans="1:15" ht="14.25" customHeight="1" x14ac:dyDescent="0.2">
      <c r="A346" s="395"/>
      <c r="B346" s="396"/>
      <c r="C346" s="396"/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  <c r="O346" s="397"/>
    </row>
    <row r="347" spans="1:15" ht="40.5" customHeight="1" x14ac:dyDescent="0.2">
      <c r="A347" s="392" t="s">
        <v>1286</v>
      </c>
      <c r="B347" s="393"/>
      <c r="C347" s="393"/>
      <c r="D347" s="393"/>
      <c r="E347" s="393"/>
      <c r="F347" s="393"/>
      <c r="G347" s="393"/>
      <c r="H347" s="393"/>
      <c r="I347" s="393"/>
      <c r="J347" s="393"/>
      <c r="K347" s="393"/>
      <c r="L347" s="393"/>
      <c r="M347" s="393"/>
      <c r="N347" s="393"/>
      <c r="O347" s="394"/>
    </row>
    <row r="348" spans="1:15" ht="40.5" customHeight="1" outlineLevel="1" x14ac:dyDescent="0.2">
      <c r="A348" s="227" t="s">
        <v>53</v>
      </c>
      <c r="B348" s="230" t="s">
        <v>51</v>
      </c>
      <c r="C348" s="234" t="s">
        <v>24</v>
      </c>
      <c r="D348" s="228" t="s">
        <v>22</v>
      </c>
      <c r="E348" s="230" t="s">
        <v>19</v>
      </c>
      <c r="F348" s="227" t="s">
        <v>7</v>
      </c>
      <c r="G348" s="227" t="s">
        <v>20</v>
      </c>
      <c r="H348" s="232" t="s">
        <v>194</v>
      </c>
      <c r="I348" s="232" t="s">
        <v>195</v>
      </c>
      <c r="J348" s="227" t="s">
        <v>196</v>
      </c>
      <c r="K348" s="227" t="s">
        <v>542</v>
      </c>
      <c r="L348" s="228" t="s">
        <v>21</v>
      </c>
      <c r="M348" s="227" t="s">
        <v>198</v>
      </c>
      <c r="N348" s="227" t="s">
        <v>199</v>
      </c>
      <c r="O348" s="228" t="s">
        <v>200</v>
      </c>
    </row>
    <row r="349" spans="1:15" ht="14.25" customHeight="1" outlineLevel="1" x14ac:dyDescent="0.2">
      <c r="A349" s="398" t="s">
        <v>1144</v>
      </c>
      <c r="B349" s="399"/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400"/>
    </row>
    <row r="350" spans="1:15" outlineLevel="2" x14ac:dyDescent="0.2">
      <c r="A350" s="225" t="s">
        <v>1203</v>
      </c>
      <c r="B350" s="229" t="s">
        <v>559</v>
      </c>
      <c r="C350" s="231" t="s">
        <v>559</v>
      </c>
      <c r="D350" s="226" t="s">
        <v>1204</v>
      </c>
      <c r="E350" s="229" t="s">
        <v>1205</v>
      </c>
      <c r="F350" s="225" t="s">
        <v>54</v>
      </c>
      <c r="G350" s="225"/>
      <c r="H350" s="233">
        <v>1.2</v>
      </c>
      <c r="I350" s="235">
        <f>(H350/1000)*K350</f>
        <v>2.5055999999999998</v>
      </c>
      <c r="J350" s="225" t="s">
        <v>197</v>
      </c>
      <c r="K350" s="225">
        <f>IF(J350="R410A",2088,"jiné chladivo")</f>
        <v>2088</v>
      </c>
      <c r="L350" s="226"/>
      <c r="M350" s="235" t="str">
        <f>IF(I350&gt;2.39,"ne","ano")</f>
        <v>ne</v>
      </c>
      <c r="N350" s="236" t="str">
        <f>IF(I350&gt;23.95,"ne",(IF(I350&gt;2.39,"ano","ne")))</f>
        <v>ano</v>
      </c>
      <c r="O350" s="225" t="str">
        <f>IF(I350&gt;23.95,"ano","ne")</f>
        <v>ne</v>
      </c>
    </row>
    <row r="351" spans="1:15" outlineLevel="2" x14ac:dyDescent="0.2">
      <c r="A351" s="225" t="s">
        <v>1206</v>
      </c>
      <c r="B351" s="229" t="s">
        <v>559</v>
      </c>
      <c r="C351" s="231" t="s">
        <v>559</v>
      </c>
      <c r="D351" s="226" t="s">
        <v>1207</v>
      </c>
      <c r="E351" s="229"/>
      <c r="F351" s="225" t="s">
        <v>54</v>
      </c>
      <c r="G351" s="225"/>
      <c r="H351" s="233">
        <v>1.2</v>
      </c>
      <c r="I351" s="235">
        <f>(H351/1000)*K351</f>
        <v>2.5055999999999998</v>
      </c>
      <c r="J351" s="225" t="s">
        <v>197</v>
      </c>
      <c r="K351" s="225">
        <f>IF(J351="R410A",2088,"jiné chladivo")</f>
        <v>2088</v>
      </c>
      <c r="L351" s="226"/>
      <c r="M351" s="235" t="str">
        <f>IF(I351&gt;2.39,"ne","ano")</f>
        <v>ne</v>
      </c>
      <c r="N351" s="236" t="str">
        <f>IF(I351&gt;23.95,"ne",(IF(I351&gt;2.39,"ano","ne")))</f>
        <v>ano</v>
      </c>
      <c r="O351" s="225" t="str">
        <f>IF(I351&gt;23.95,"ano","ne")</f>
        <v>ne</v>
      </c>
    </row>
    <row r="352" spans="1:15" outlineLevel="1" x14ac:dyDescent="0.2">
      <c r="A352" s="244"/>
      <c r="B352" s="238"/>
      <c r="C352" s="239"/>
      <c r="D352" s="238"/>
      <c r="E352" s="240"/>
      <c r="F352" s="238"/>
      <c r="G352" s="238"/>
      <c r="H352" s="241"/>
      <c r="I352" s="241"/>
      <c r="J352" s="241"/>
      <c r="K352" s="241"/>
      <c r="L352" s="241"/>
      <c r="M352" s="241"/>
      <c r="N352" s="241"/>
      <c r="O352" s="241"/>
    </row>
    <row r="353" spans="1:15" outlineLevel="1" x14ac:dyDescent="0.2">
      <c r="A353" s="398" t="s">
        <v>1071</v>
      </c>
      <c r="B353" s="399"/>
      <c r="C353" s="399"/>
      <c r="D353" s="399"/>
      <c r="E353" s="399"/>
      <c r="F353" s="399"/>
      <c r="G353" s="399"/>
      <c r="H353" s="399"/>
      <c r="I353" s="399"/>
      <c r="J353" s="399"/>
      <c r="K353" s="399"/>
      <c r="L353" s="399"/>
      <c r="M353" s="399"/>
      <c r="N353" s="399"/>
      <c r="O353" s="400"/>
    </row>
    <row r="354" spans="1:15" ht="14.25" customHeight="1" outlineLevel="2" x14ac:dyDescent="0.2">
      <c r="A354" s="279" t="s">
        <v>982</v>
      </c>
      <c r="B354" s="280" t="s">
        <v>1208</v>
      </c>
      <c r="C354" s="187" t="s">
        <v>1209</v>
      </c>
      <c r="D354" s="226" t="s">
        <v>1210</v>
      </c>
      <c r="E354" s="229" t="s">
        <v>1211</v>
      </c>
      <c r="F354" s="225" t="s">
        <v>54</v>
      </c>
      <c r="G354" s="229"/>
      <c r="H354" s="229"/>
      <c r="I354" s="225"/>
      <c r="J354" s="229"/>
      <c r="K354" s="225"/>
      <c r="L354" s="229"/>
      <c r="M354" s="225"/>
      <c r="N354" s="229"/>
      <c r="O354" s="225"/>
    </row>
    <row r="355" spans="1:15" ht="14.25" customHeight="1" outlineLevel="2" x14ac:dyDescent="0.2">
      <c r="A355" s="279" t="s">
        <v>982</v>
      </c>
      <c r="B355" s="280" t="s">
        <v>1208</v>
      </c>
      <c r="C355" s="187" t="s">
        <v>1209</v>
      </c>
      <c r="D355" s="226" t="s">
        <v>1212</v>
      </c>
      <c r="E355" s="229" t="s">
        <v>1213</v>
      </c>
      <c r="F355" s="225" t="s">
        <v>54</v>
      </c>
      <c r="G355" s="229"/>
      <c r="H355" s="229"/>
      <c r="I355" s="225"/>
      <c r="J355" s="229"/>
      <c r="K355" s="225"/>
      <c r="L355" s="229"/>
      <c r="M355" s="225"/>
      <c r="N355" s="229"/>
      <c r="O355" s="225"/>
    </row>
    <row r="356" spans="1:15" outlineLevel="1" x14ac:dyDescent="0.2">
      <c r="A356" s="237"/>
      <c r="B356" s="238"/>
      <c r="C356" s="239"/>
      <c r="D356" s="238"/>
      <c r="E356" s="240"/>
      <c r="F356" s="238"/>
      <c r="G356" s="238"/>
      <c r="H356" s="241"/>
      <c r="I356" s="245"/>
      <c r="J356" s="241"/>
      <c r="K356" s="246"/>
      <c r="L356" s="247"/>
      <c r="M356" s="163"/>
      <c r="N356" s="248"/>
      <c r="O356" s="246"/>
    </row>
    <row r="357" spans="1:15" ht="14.25" customHeight="1" x14ac:dyDescent="0.2">
      <c r="A357" s="395"/>
      <c r="B357" s="396"/>
      <c r="C357" s="396"/>
      <c r="D357" s="396"/>
      <c r="E357" s="396"/>
      <c r="F357" s="396"/>
      <c r="G357" s="396"/>
      <c r="H357" s="396"/>
      <c r="I357" s="396"/>
      <c r="J357" s="396"/>
      <c r="K357" s="396"/>
      <c r="L357" s="396"/>
      <c r="M357" s="396"/>
      <c r="N357" s="396"/>
      <c r="O357" s="397"/>
    </row>
    <row r="358" spans="1:15" ht="40.5" customHeight="1" x14ac:dyDescent="0.2">
      <c r="A358" s="392" t="s">
        <v>1291</v>
      </c>
      <c r="B358" s="393"/>
      <c r="C358" s="393"/>
      <c r="D358" s="393"/>
      <c r="E358" s="393"/>
      <c r="F358" s="393"/>
      <c r="G358" s="393"/>
      <c r="H358" s="393"/>
      <c r="I358" s="393"/>
      <c r="J358" s="393"/>
      <c r="K358" s="393"/>
      <c r="L358" s="393"/>
      <c r="M358" s="393"/>
      <c r="N358" s="393"/>
      <c r="O358" s="394"/>
    </row>
    <row r="359" spans="1:15" ht="40.5" customHeight="1" outlineLevel="1" x14ac:dyDescent="0.2">
      <c r="A359" s="227" t="s">
        <v>53</v>
      </c>
      <c r="B359" s="230" t="s">
        <v>51</v>
      </c>
      <c r="C359" s="234" t="s">
        <v>24</v>
      </c>
      <c r="D359" s="228" t="s">
        <v>22</v>
      </c>
      <c r="E359" s="230" t="s">
        <v>19</v>
      </c>
      <c r="F359" s="227" t="s">
        <v>7</v>
      </c>
      <c r="G359" s="227" t="s">
        <v>20</v>
      </c>
      <c r="H359" s="232" t="s">
        <v>194</v>
      </c>
      <c r="I359" s="232" t="s">
        <v>195</v>
      </c>
      <c r="J359" s="227" t="s">
        <v>196</v>
      </c>
      <c r="K359" s="227" t="s">
        <v>542</v>
      </c>
      <c r="L359" s="228" t="s">
        <v>21</v>
      </c>
      <c r="M359" s="227" t="s">
        <v>198</v>
      </c>
      <c r="N359" s="227" t="s">
        <v>199</v>
      </c>
      <c r="O359" s="228" t="s">
        <v>200</v>
      </c>
    </row>
    <row r="360" spans="1:15" ht="14.25" customHeight="1" outlineLevel="1" x14ac:dyDescent="0.2">
      <c r="A360" s="398" t="s">
        <v>1144</v>
      </c>
      <c r="B360" s="399"/>
      <c r="C360" s="399"/>
      <c r="D360" s="399"/>
      <c r="E360" s="399"/>
      <c r="F360" s="399"/>
      <c r="G360" s="399"/>
      <c r="H360" s="399"/>
      <c r="I360" s="399"/>
      <c r="J360" s="399"/>
      <c r="K360" s="399"/>
      <c r="L360" s="399"/>
      <c r="M360" s="399"/>
      <c r="N360" s="399"/>
      <c r="O360" s="400"/>
    </row>
    <row r="361" spans="1:15" outlineLevel="2" x14ac:dyDescent="0.2">
      <c r="A361" s="225" t="s">
        <v>1217</v>
      </c>
      <c r="B361" s="229" t="s">
        <v>559</v>
      </c>
      <c r="C361" s="231" t="s">
        <v>559</v>
      </c>
      <c r="D361" s="226" t="s">
        <v>1218</v>
      </c>
      <c r="E361" s="229">
        <v>880711</v>
      </c>
      <c r="F361" s="225" t="s">
        <v>1219</v>
      </c>
      <c r="G361" s="225">
        <v>2012</v>
      </c>
      <c r="H361" s="233">
        <v>2</v>
      </c>
      <c r="I361" s="235">
        <f>(H361/1000)*K361</f>
        <v>4.1760000000000002</v>
      </c>
      <c r="J361" s="225" t="s">
        <v>197</v>
      </c>
      <c r="K361" s="225">
        <f>IF(J361="R410A",2088,"jiné chladivo")</f>
        <v>2088</v>
      </c>
      <c r="L361" s="226"/>
      <c r="M361" s="235" t="str">
        <f>IF(I361&gt;2.39,"ne","ano")</f>
        <v>ne</v>
      </c>
      <c r="N361" s="236" t="str">
        <f>IF(I361&gt;23.95,"ne",(IF(I361&gt;2.39,"ano","ne")))</f>
        <v>ano</v>
      </c>
      <c r="O361" s="225" t="str">
        <f>IF(I361&gt;23.95,"ano","ne")</f>
        <v>ne</v>
      </c>
    </row>
    <row r="362" spans="1:15" outlineLevel="2" x14ac:dyDescent="0.2">
      <c r="A362" s="225" t="s">
        <v>1220</v>
      </c>
      <c r="B362" s="229" t="s">
        <v>1221</v>
      </c>
      <c r="C362" s="231" t="s">
        <v>559</v>
      </c>
      <c r="D362" s="226" t="s">
        <v>1222</v>
      </c>
      <c r="E362" s="229"/>
      <c r="F362" s="225" t="s">
        <v>538</v>
      </c>
      <c r="G362" s="225">
        <v>2012</v>
      </c>
      <c r="H362" s="233">
        <v>1.7</v>
      </c>
      <c r="I362" s="235">
        <f>(H362/1000)*K362</f>
        <v>3.5495999999999999</v>
      </c>
      <c r="J362" s="225" t="s">
        <v>197</v>
      </c>
      <c r="K362" s="225">
        <f>IF(J362="R410A",2088,"jiné chladivo")</f>
        <v>2088</v>
      </c>
      <c r="L362" s="226"/>
      <c r="M362" s="235" t="str">
        <f>IF(I362&gt;2.39,"ne","ano")</f>
        <v>ne</v>
      </c>
      <c r="N362" s="236" t="str">
        <f>IF(I362&gt;23.95,"ne",(IF(I362&gt;2.39,"ano","ne")))</f>
        <v>ano</v>
      </c>
      <c r="O362" s="225" t="str">
        <f>IF(I362&gt;23.95,"ano","ne")</f>
        <v>ne</v>
      </c>
    </row>
    <row r="363" spans="1:15" outlineLevel="1" x14ac:dyDescent="0.2">
      <c r="A363" s="244"/>
      <c r="B363" s="238"/>
      <c r="C363" s="239"/>
      <c r="D363" s="238"/>
      <c r="E363" s="240"/>
      <c r="F363" s="238"/>
      <c r="G363" s="238"/>
      <c r="H363" s="241"/>
      <c r="I363" s="241"/>
      <c r="J363" s="241"/>
      <c r="K363" s="241"/>
      <c r="L363" s="241"/>
      <c r="M363" s="241"/>
      <c r="N363" s="241"/>
      <c r="O363" s="241"/>
    </row>
    <row r="364" spans="1:15" outlineLevel="1" x14ac:dyDescent="0.2">
      <c r="A364" s="398" t="s">
        <v>1071</v>
      </c>
      <c r="B364" s="399"/>
      <c r="C364" s="399"/>
      <c r="D364" s="399"/>
      <c r="E364" s="399"/>
      <c r="F364" s="399"/>
      <c r="G364" s="399"/>
      <c r="H364" s="399"/>
      <c r="I364" s="399"/>
      <c r="J364" s="399"/>
      <c r="K364" s="399"/>
      <c r="L364" s="399"/>
      <c r="M364" s="399"/>
      <c r="N364" s="399"/>
      <c r="O364" s="400"/>
    </row>
    <row r="365" spans="1:15" ht="14.25" customHeight="1" outlineLevel="2" x14ac:dyDescent="0.2">
      <c r="A365" s="279" t="s">
        <v>1223</v>
      </c>
      <c r="B365" s="280" t="s">
        <v>1224</v>
      </c>
      <c r="C365" s="187" t="s">
        <v>1292</v>
      </c>
      <c r="D365" s="226" t="s">
        <v>1225</v>
      </c>
      <c r="E365" s="229" t="s">
        <v>1226</v>
      </c>
      <c r="F365" s="225" t="s">
        <v>1219</v>
      </c>
      <c r="G365" s="229">
        <v>2012</v>
      </c>
      <c r="H365" s="229"/>
      <c r="I365" s="225"/>
      <c r="J365" s="229"/>
      <c r="K365" s="225"/>
      <c r="L365" s="229"/>
      <c r="M365" s="225"/>
      <c r="N365" s="229"/>
      <c r="O365" s="225"/>
    </row>
    <row r="366" spans="1:15" ht="14.25" customHeight="1" outlineLevel="2" x14ac:dyDescent="0.2">
      <c r="A366" s="279" t="s">
        <v>1214</v>
      </c>
      <c r="B366" s="280" t="s">
        <v>1215</v>
      </c>
      <c r="C366" s="187" t="s">
        <v>1209</v>
      </c>
      <c r="D366" s="226" t="s">
        <v>1216</v>
      </c>
      <c r="E366" s="229"/>
      <c r="F366" s="225" t="s">
        <v>538</v>
      </c>
      <c r="G366" s="229">
        <v>2012</v>
      </c>
      <c r="H366" s="229"/>
      <c r="I366" s="225"/>
      <c r="J366" s="229"/>
      <c r="K366" s="225"/>
      <c r="L366" s="229"/>
      <c r="M366" s="225"/>
      <c r="N366" s="229"/>
      <c r="O366" s="225"/>
    </row>
    <row r="367" spans="1:15" outlineLevel="1" x14ac:dyDescent="0.2">
      <c r="A367" s="237"/>
      <c r="B367" s="238"/>
      <c r="C367" s="239"/>
      <c r="D367" s="238"/>
      <c r="E367" s="240"/>
      <c r="F367" s="238"/>
      <c r="G367" s="238"/>
      <c r="H367" s="241"/>
      <c r="I367" s="245"/>
      <c r="J367" s="241"/>
      <c r="K367" s="246"/>
      <c r="L367" s="247"/>
      <c r="M367" s="163"/>
      <c r="N367" s="248"/>
      <c r="O367" s="246"/>
    </row>
    <row r="368" spans="1:15" ht="14.25" customHeight="1" x14ac:dyDescent="0.2">
      <c r="A368" s="395"/>
      <c r="B368" s="396"/>
      <c r="C368" s="396"/>
      <c r="D368" s="396"/>
      <c r="E368" s="396"/>
      <c r="F368" s="396"/>
      <c r="G368" s="396"/>
      <c r="H368" s="396"/>
      <c r="I368" s="396"/>
      <c r="J368" s="396"/>
      <c r="K368" s="396"/>
      <c r="L368" s="396"/>
      <c r="M368" s="396"/>
      <c r="N368" s="396"/>
      <c r="O368" s="397"/>
    </row>
    <row r="369" spans="1:15" ht="40.5" customHeight="1" x14ac:dyDescent="0.2">
      <c r="A369" s="392" t="s">
        <v>1293</v>
      </c>
      <c r="B369" s="393"/>
      <c r="C369" s="393"/>
      <c r="D369" s="393"/>
      <c r="E369" s="393"/>
      <c r="F369" s="393"/>
      <c r="G369" s="393"/>
      <c r="H369" s="393"/>
      <c r="I369" s="393"/>
      <c r="J369" s="393"/>
      <c r="K369" s="393"/>
      <c r="L369" s="393"/>
      <c r="M369" s="393"/>
      <c r="N369" s="393"/>
      <c r="O369" s="394"/>
    </row>
    <row r="370" spans="1:15" ht="40.5" customHeight="1" outlineLevel="1" x14ac:dyDescent="0.2">
      <c r="A370" s="227" t="s">
        <v>53</v>
      </c>
      <c r="B370" s="230" t="s">
        <v>51</v>
      </c>
      <c r="C370" s="234" t="s">
        <v>24</v>
      </c>
      <c r="D370" s="228" t="s">
        <v>22</v>
      </c>
      <c r="E370" s="230" t="s">
        <v>19</v>
      </c>
      <c r="F370" s="227" t="s">
        <v>7</v>
      </c>
      <c r="G370" s="227" t="s">
        <v>20</v>
      </c>
      <c r="H370" s="232" t="s">
        <v>194</v>
      </c>
      <c r="I370" s="232" t="s">
        <v>195</v>
      </c>
      <c r="J370" s="227" t="s">
        <v>196</v>
      </c>
      <c r="K370" s="227" t="s">
        <v>542</v>
      </c>
      <c r="L370" s="228" t="s">
        <v>21</v>
      </c>
      <c r="M370" s="227" t="s">
        <v>198</v>
      </c>
      <c r="N370" s="227" t="s">
        <v>199</v>
      </c>
      <c r="O370" s="228" t="s">
        <v>200</v>
      </c>
    </row>
    <row r="371" spans="1:15" ht="14.25" customHeight="1" outlineLevel="1" x14ac:dyDescent="0.2">
      <c r="A371" s="398" t="s">
        <v>1144</v>
      </c>
      <c r="B371" s="399"/>
      <c r="C371" s="399"/>
      <c r="D371" s="399"/>
      <c r="E371" s="399"/>
      <c r="F371" s="399"/>
      <c r="G371" s="399"/>
      <c r="H371" s="399"/>
      <c r="I371" s="399"/>
      <c r="J371" s="399"/>
      <c r="K371" s="399"/>
      <c r="L371" s="399"/>
      <c r="M371" s="399"/>
      <c r="N371" s="399"/>
      <c r="O371" s="400"/>
    </row>
    <row r="372" spans="1:15" outlineLevel="2" x14ac:dyDescent="0.2">
      <c r="A372" s="225" t="s">
        <v>1228</v>
      </c>
      <c r="B372" s="229" t="s">
        <v>1229</v>
      </c>
      <c r="C372" s="231" t="s">
        <v>559</v>
      </c>
      <c r="D372" s="226" t="s">
        <v>1230</v>
      </c>
      <c r="E372" s="229" t="s">
        <v>1231</v>
      </c>
      <c r="F372" s="225" t="s">
        <v>538</v>
      </c>
      <c r="G372" s="225">
        <v>2012</v>
      </c>
      <c r="H372" s="233">
        <v>1.7</v>
      </c>
      <c r="I372" s="235">
        <f>(H372/1000)*K372</f>
        <v>3.5495999999999999</v>
      </c>
      <c r="J372" s="225" t="s">
        <v>197</v>
      </c>
      <c r="K372" s="225">
        <f>IF(J372="R410A",2088,"jiné chladivo")</f>
        <v>2088</v>
      </c>
      <c r="L372" s="226"/>
      <c r="M372" s="235" t="str">
        <f>IF(I372&gt;2.39,"ne","ano")</f>
        <v>ne</v>
      </c>
      <c r="N372" s="236" t="str">
        <f>IF(I372&gt;23.95,"ne",(IF(I372&gt;2.39,"ano","ne")))</f>
        <v>ano</v>
      </c>
      <c r="O372" s="225" t="str">
        <f>IF(I372&gt;23.95,"ano","ne")</f>
        <v>ne</v>
      </c>
    </row>
    <row r="373" spans="1:15" outlineLevel="2" x14ac:dyDescent="0.2">
      <c r="A373" s="225" t="s">
        <v>1232</v>
      </c>
      <c r="B373" s="229" t="s">
        <v>1233</v>
      </c>
      <c r="C373" s="231" t="s">
        <v>559</v>
      </c>
      <c r="D373" s="226" t="s">
        <v>1230</v>
      </c>
      <c r="E373" s="229" t="s">
        <v>1234</v>
      </c>
      <c r="F373" s="225" t="s">
        <v>538</v>
      </c>
      <c r="G373" s="225">
        <v>2012</v>
      </c>
      <c r="H373" s="233">
        <v>1.7</v>
      </c>
      <c r="I373" s="235">
        <f>(H373/1000)*K373</f>
        <v>3.5495999999999999</v>
      </c>
      <c r="J373" s="225" t="s">
        <v>197</v>
      </c>
      <c r="K373" s="225">
        <f>IF(J373="R410A",2088,"jiné chladivo")</f>
        <v>2088</v>
      </c>
      <c r="L373" s="226"/>
      <c r="M373" s="235" t="str">
        <f>IF(I373&gt;2.39,"ne","ano")</f>
        <v>ne</v>
      </c>
      <c r="N373" s="236" t="str">
        <f>IF(I373&gt;23.95,"ne",(IF(I373&gt;2.39,"ano","ne")))</f>
        <v>ano</v>
      </c>
      <c r="O373" s="225" t="str">
        <f>IF(I373&gt;23.95,"ano","ne")</f>
        <v>ne</v>
      </c>
    </row>
    <row r="374" spans="1:15" outlineLevel="2" x14ac:dyDescent="0.2">
      <c r="A374" s="225" t="s">
        <v>1235</v>
      </c>
      <c r="B374" s="229" t="s">
        <v>1236</v>
      </c>
      <c r="C374" s="231" t="s">
        <v>559</v>
      </c>
      <c r="D374" s="226" t="s">
        <v>1230</v>
      </c>
      <c r="E374" s="229" t="s">
        <v>1237</v>
      </c>
      <c r="F374" s="225" t="s">
        <v>538</v>
      </c>
      <c r="G374" s="225">
        <v>2012</v>
      </c>
      <c r="H374" s="233">
        <v>1.7</v>
      </c>
      <c r="I374" s="235">
        <f t="shared" ref="I374" si="20">(H374/1000)*K374</f>
        <v>3.5495999999999999</v>
      </c>
      <c r="J374" s="225" t="s">
        <v>197</v>
      </c>
      <c r="K374" s="225">
        <f t="shared" ref="K374" si="21">IF(J374="R410A",2088,"jiné chladivo")</f>
        <v>2088</v>
      </c>
      <c r="L374" s="226"/>
      <c r="M374" s="235" t="str">
        <f t="shared" ref="M374" si="22">IF(I374&gt;2.39,"ne","ano")</f>
        <v>ne</v>
      </c>
      <c r="N374" s="236" t="str">
        <f t="shared" ref="N374" si="23">IF(I374&gt;23.95,"ne",(IF(I374&gt;2.39,"ano","ne")))</f>
        <v>ano</v>
      </c>
      <c r="O374" s="225" t="str">
        <f t="shared" ref="O374" si="24">IF(I374&gt;23.95,"ano","ne")</f>
        <v>ne</v>
      </c>
    </row>
    <row r="375" spans="1:15" outlineLevel="1" x14ac:dyDescent="0.2">
      <c r="A375" s="244"/>
      <c r="B375" s="238"/>
      <c r="C375" s="239"/>
      <c r="D375" s="238"/>
      <c r="E375" s="240"/>
      <c r="F375" s="238"/>
      <c r="G375" s="238"/>
      <c r="H375" s="241"/>
      <c r="I375" s="241"/>
      <c r="J375" s="241"/>
      <c r="K375" s="241"/>
      <c r="L375" s="241"/>
      <c r="M375" s="241"/>
      <c r="N375" s="241"/>
      <c r="O375" s="241"/>
    </row>
    <row r="376" spans="1:15" outlineLevel="1" x14ac:dyDescent="0.2">
      <c r="A376" s="398" t="s">
        <v>1071</v>
      </c>
      <c r="B376" s="399"/>
      <c r="C376" s="399"/>
      <c r="D376" s="399"/>
      <c r="E376" s="399"/>
      <c r="F376" s="399"/>
      <c r="G376" s="399"/>
      <c r="H376" s="399"/>
      <c r="I376" s="399"/>
      <c r="J376" s="399"/>
      <c r="K376" s="399"/>
      <c r="L376" s="399"/>
      <c r="M376" s="399"/>
      <c r="N376" s="399"/>
      <c r="O376" s="400"/>
    </row>
    <row r="377" spans="1:15" ht="14.25" customHeight="1" outlineLevel="2" x14ac:dyDescent="0.2">
      <c r="A377" s="279" t="s">
        <v>1241</v>
      </c>
      <c r="B377" s="280" t="s">
        <v>1242</v>
      </c>
      <c r="C377" s="187" t="s">
        <v>1243</v>
      </c>
      <c r="D377" s="226" t="s">
        <v>1244</v>
      </c>
      <c r="E377" s="229" t="s">
        <v>1245</v>
      </c>
      <c r="F377" s="225" t="s">
        <v>538</v>
      </c>
      <c r="G377" s="229">
        <v>2012</v>
      </c>
      <c r="H377" s="229"/>
      <c r="I377" s="225"/>
      <c r="J377" s="229"/>
      <c r="K377" s="225"/>
      <c r="L377" s="229"/>
      <c r="M377" s="225"/>
      <c r="N377" s="229"/>
      <c r="O377" s="225"/>
    </row>
    <row r="378" spans="1:15" ht="14.25" customHeight="1" outlineLevel="2" x14ac:dyDescent="0.2">
      <c r="A378" s="279" t="s">
        <v>1246</v>
      </c>
      <c r="B378" s="280" t="s">
        <v>953</v>
      </c>
      <c r="C378" s="187" t="s">
        <v>1243</v>
      </c>
      <c r="D378" s="226" t="s">
        <v>1244</v>
      </c>
      <c r="E378" s="229" t="s">
        <v>1247</v>
      </c>
      <c r="F378" s="225" t="s">
        <v>538</v>
      </c>
      <c r="G378" s="229">
        <v>2012</v>
      </c>
      <c r="H378" s="229"/>
      <c r="I378" s="225"/>
      <c r="J378" s="229"/>
      <c r="K378" s="225"/>
      <c r="L378" s="229"/>
      <c r="M378" s="225"/>
      <c r="N378" s="229"/>
      <c r="O378" s="225"/>
    </row>
    <row r="379" spans="1:15" ht="14.25" customHeight="1" outlineLevel="2" x14ac:dyDescent="0.2">
      <c r="A379" s="225" t="s">
        <v>1248</v>
      </c>
      <c r="B379" s="229" t="s">
        <v>938</v>
      </c>
      <c r="C379" s="231" t="s">
        <v>1243</v>
      </c>
      <c r="D379" s="226" t="s">
        <v>1244</v>
      </c>
      <c r="E379" s="229" t="s">
        <v>1249</v>
      </c>
      <c r="F379" s="225" t="s">
        <v>538</v>
      </c>
      <c r="G379" s="225">
        <v>2012</v>
      </c>
      <c r="H379" s="229"/>
      <c r="I379" s="225"/>
      <c r="J379" s="229"/>
      <c r="K379" s="225"/>
      <c r="L379" s="229"/>
      <c r="M379" s="225"/>
      <c r="N379" s="229"/>
      <c r="O379" s="225"/>
    </row>
    <row r="380" spans="1:15" outlineLevel="1" x14ac:dyDescent="0.2">
      <c r="A380" s="237"/>
      <c r="B380" s="238"/>
      <c r="C380" s="239"/>
      <c r="D380" s="238"/>
      <c r="E380" s="240"/>
      <c r="F380" s="238"/>
      <c r="G380" s="238"/>
      <c r="H380" s="241"/>
      <c r="I380" s="245"/>
      <c r="J380" s="241"/>
      <c r="K380" s="246"/>
      <c r="L380" s="247"/>
      <c r="M380" s="163"/>
      <c r="N380" s="248"/>
      <c r="O380" s="246"/>
    </row>
    <row r="381" spans="1:15" ht="14.25" customHeight="1" x14ac:dyDescent="0.2">
      <c r="A381" s="395"/>
      <c r="B381" s="396"/>
      <c r="C381" s="396"/>
      <c r="D381" s="396"/>
      <c r="E381" s="396"/>
      <c r="F381" s="396"/>
      <c r="G381" s="396"/>
      <c r="H381" s="396"/>
      <c r="I381" s="396"/>
      <c r="J381" s="396"/>
      <c r="K381" s="396"/>
      <c r="L381" s="396"/>
      <c r="M381" s="396"/>
      <c r="N381" s="396"/>
      <c r="O381" s="397"/>
    </row>
    <row r="382" spans="1:15" ht="40.5" customHeight="1" x14ac:dyDescent="0.2">
      <c r="A382" s="392" t="s">
        <v>1294</v>
      </c>
      <c r="B382" s="393"/>
      <c r="C382" s="393"/>
      <c r="D382" s="393"/>
      <c r="E382" s="393"/>
      <c r="F382" s="393"/>
      <c r="G382" s="393"/>
      <c r="H382" s="393"/>
      <c r="I382" s="393"/>
      <c r="J382" s="393"/>
      <c r="K382" s="393"/>
      <c r="L382" s="393"/>
      <c r="M382" s="393"/>
      <c r="N382" s="393"/>
      <c r="O382" s="394"/>
    </row>
    <row r="383" spans="1:15" ht="40.5" customHeight="1" outlineLevel="1" x14ac:dyDescent="0.2">
      <c r="A383" s="227" t="s">
        <v>53</v>
      </c>
      <c r="B383" s="230" t="s">
        <v>51</v>
      </c>
      <c r="C383" s="234" t="s">
        <v>24</v>
      </c>
      <c r="D383" s="228" t="s">
        <v>22</v>
      </c>
      <c r="E383" s="230" t="s">
        <v>19</v>
      </c>
      <c r="F383" s="227" t="s">
        <v>7</v>
      </c>
      <c r="G383" s="227" t="s">
        <v>20</v>
      </c>
      <c r="H383" s="232" t="s">
        <v>194</v>
      </c>
      <c r="I383" s="232" t="s">
        <v>195</v>
      </c>
      <c r="J383" s="227" t="s">
        <v>196</v>
      </c>
      <c r="K383" s="227" t="s">
        <v>542</v>
      </c>
      <c r="L383" s="228" t="s">
        <v>21</v>
      </c>
      <c r="M383" s="227" t="s">
        <v>198</v>
      </c>
      <c r="N383" s="227" t="s">
        <v>199</v>
      </c>
      <c r="O383" s="228" t="s">
        <v>200</v>
      </c>
    </row>
    <row r="384" spans="1:15" ht="14.25" customHeight="1" outlineLevel="1" x14ac:dyDescent="0.2">
      <c r="A384" s="398" t="s">
        <v>1144</v>
      </c>
      <c r="B384" s="399"/>
      <c r="C384" s="399"/>
      <c r="D384" s="399"/>
      <c r="E384" s="399"/>
      <c r="F384" s="399"/>
      <c r="G384" s="399"/>
      <c r="H384" s="399"/>
      <c r="I384" s="399"/>
      <c r="J384" s="399"/>
      <c r="K384" s="399"/>
      <c r="L384" s="399"/>
      <c r="M384" s="399"/>
      <c r="N384" s="399"/>
      <c r="O384" s="400"/>
    </row>
    <row r="385" spans="1:15" outlineLevel="2" x14ac:dyDescent="0.2">
      <c r="A385" s="225" t="s">
        <v>1220</v>
      </c>
      <c r="B385" s="229" t="s">
        <v>1262</v>
      </c>
      <c r="C385" s="231" t="s">
        <v>559</v>
      </c>
      <c r="D385" s="226" t="s">
        <v>1222</v>
      </c>
      <c r="E385" s="229" t="s">
        <v>982</v>
      </c>
      <c r="F385" s="225" t="s">
        <v>538</v>
      </c>
      <c r="G385" s="225">
        <v>2012</v>
      </c>
      <c r="H385" s="233">
        <v>1.7</v>
      </c>
      <c r="I385" s="235">
        <f>(H385/1000)*K385</f>
        <v>3.5495999999999999</v>
      </c>
      <c r="J385" s="225" t="s">
        <v>197</v>
      </c>
      <c r="K385" s="225">
        <f>IF(J385="R410A",2088,"jiné chladivo")</f>
        <v>2088</v>
      </c>
      <c r="L385" s="226"/>
      <c r="M385" s="235" t="str">
        <f>IF(I385&gt;2.39,"ne","ano")</f>
        <v>ne</v>
      </c>
      <c r="N385" s="236" t="str">
        <f>IF(I385&gt;23.95,"ne",(IF(I385&gt;2.39,"ano","ne")))</f>
        <v>ano</v>
      </c>
      <c r="O385" s="225" t="str">
        <f>IF(I385&gt;23.95,"ano","ne")</f>
        <v>ne</v>
      </c>
    </row>
    <row r="386" spans="1:15" outlineLevel="2" x14ac:dyDescent="0.2">
      <c r="A386" s="225" t="s">
        <v>1296</v>
      </c>
      <c r="B386" s="229" t="s">
        <v>1262</v>
      </c>
      <c r="C386" s="231" t="s">
        <v>559</v>
      </c>
      <c r="D386" s="226" t="s">
        <v>1218</v>
      </c>
      <c r="E386" s="229"/>
      <c r="F386" s="225" t="s">
        <v>1264</v>
      </c>
      <c r="G386" s="225">
        <v>2012</v>
      </c>
      <c r="H386" s="233">
        <v>2</v>
      </c>
      <c r="I386" s="235">
        <f>(H386/1000)*K386</f>
        <v>4.1760000000000002</v>
      </c>
      <c r="J386" s="225" t="s">
        <v>197</v>
      </c>
      <c r="K386" s="225">
        <f>IF(J386="R410A",2088,"jiné chladivo")</f>
        <v>2088</v>
      </c>
      <c r="L386" s="226"/>
      <c r="M386" s="235" t="str">
        <f>IF(I386&gt;2.39,"ne","ano")</f>
        <v>ne</v>
      </c>
      <c r="N386" s="236" t="str">
        <f>IF(I386&gt;23.95,"ne",(IF(I386&gt;2.39,"ano","ne")))</f>
        <v>ano</v>
      </c>
      <c r="O386" s="225" t="str">
        <f>IF(I386&gt;23.95,"ano","ne")</f>
        <v>ne</v>
      </c>
    </row>
    <row r="387" spans="1:15" outlineLevel="2" x14ac:dyDescent="0.2">
      <c r="A387" s="225" t="s">
        <v>1295</v>
      </c>
      <c r="B387" s="229" t="s">
        <v>1262</v>
      </c>
      <c r="C387" s="231" t="s">
        <v>559</v>
      </c>
      <c r="D387" s="226" t="s">
        <v>1227</v>
      </c>
      <c r="E387" s="229"/>
      <c r="F387" s="225" t="s">
        <v>538</v>
      </c>
      <c r="G387" s="225">
        <v>2015</v>
      </c>
      <c r="H387" s="233">
        <v>4</v>
      </c>
      <c r="I387" s="235">
        <f>(H387/1000)*K387</f>
        <v>8.3520000000000003</v>
      </c>
      <c r="J387" s="225" t="s">
        <v>197</v>
      </c>
      <c r="K387" s="225">
        <f>IF(J387="R410A",2088,"jiné chladivo")</f>
        <v>2088</v>
      </c>
      <c r="L387" s="226"/>
      <c r="M387" s="235" t="str">
        <f>IF(I387&gt;2.39,"ne","ano")</f>
        <v>ne</v>
      </c>
      <c r="N387" s="236" t="str">
        <f>IF(I387&gt;23.95,"ne",(IF(I387&gt;2.39,"ano","ne")))</f>
        <v>ano</v>
      </c>
      <c r="O387" s="225" t="str">
        <f>IF(I387&gt;23.95,"ano","ne")</f>
        <v>ne</v>
      </c>
    </row>
    <row r="388" spans="1:15" outlineLevel="1" x14ac:dyDescent="0.2">
      <c r="A388" s="244"/>
      <c r="B388" s="238"/>
      <c r="C388" s="239"/>
      <c r="D388" s="238"/>
      <c r="E388" s="240"/>
      <c r="F388" s="238"/>
      <c r="G388" s="238"/>
      <c r="H388" s="241"/>
      <c r="I388" s="241"/>
      <c r="J388" s="241"/>
      <c r="K388" s="241"/>
      <c r="L388" s="241"/>
      <c r="M388" s="241"/>
      <c r="N388" s="241"/>
      <c r="O388" s="241"/>
    </row>
    <row r="389" spans="1:15" outlineLevel="1" x14ac:dyDescent="0.2">
      <c r="A389" s="398" t="s">
        <v>1071</v>
      </c>
      <c r="B389" s="399"/>
      <c r="C389" s="399"/>
      <c r="D389" s="399"/>
      <c r="E389" s="399"/>
      <c r="F389" s="399"/>
      <c r="G389" s="399"/>
      <c r="H389" s="399"/>
      <c r="I389" s="399"/>
      <c r="J389" s="399"/>
      <c r="K389" s="399"/>
      <c r="L389" s="399"/>
      <c r="M389" s="399"/>
      <c r="N389" s="399"/>
      <c r="O389" s="400"/>
    </row>
    <row r="390" spans="1:15" ht="14.25" customHeight="1" outlineLevel="2" x14ac:dyDescent="0.2">
      <c r="A390" s="279" t="s">
        <v>1214</v>
      </c>
      <c r="B390" s="280" t="s">
        <v>1263</v>
      </c>
      <c r="C390" s="187" t="s">
        <v>1209</v>
      </c>
      <c r="D390" s="226" t="s">
        <v>1216</v>
      </c>
      <c r="E390" s="229" t="s">
        <v>982</v>
      </c>
      <c r="F390" s="225" t="s">
        <v>538</v>
      </c>
      <c r="G390" s="229">
        <v>2012</v>
      </c>
      <c r="H390" s="229"/>
      <c r="I390" s="225"/>
      <c r="J390" s="229"/>
      <c r="K390" s="225"/>
      <c r="L390" s="229"/>
      <c r="M390" s="225"/>
      <c r="N390" s="229"/>
      <c r="O390" s="225"/>
    </row>
    <row r="391" spans="1:15" ht="14.25" customHeight="1" outlineLevel="2" x14ac:dyDescent="0.2">
      <c r="A391" s="279" t="s">
        <v>1297</v>
      </c>
      <c r="B391" s="280" t="s">
        <v>719</v>
      </c>
      <c r="C391" s="187" t="s">
        <v>1292</v>
      </c>
      <c r="D391" s="226" t="s">
        <v>1225</v>
      </c>
      <c r="E391" s="229"/>
      <c r="F391" s="225" t="s">
        <v>1264</v>
      </c>
      <c r="G391" s="229">
        <v>2012</v>
      </c>
      <c r="H391" s="229"/>
      <c r="I391" s="225"/>
      <c r="J391" s="229"/>
      <c r="K391" s="225"/>
      <c r="L391" s="229"/>
      <c r="M391" s="225"/>
      <c r="N391" s="229"/>
      <c r="O391" s="225"/>
    </row>
    <row r="392" spans="1:15" ht="14.25" customHeight="1" outlineLevel="2" x14ac:dyDescent="0.2">
      <c r="A392" s="225" t="s">
        <v>1254</v>
      </c>
      <c r="B392" s="229" t="s">
        <v>1298</v>
      </c>
      <c r="C392" s="231" t="s">
        <v>1095</v>
      </c>
      <c r="D392" s="226" t="s">
        <v>1305</v>
      </c>
      <c r="E392" s="229" t="s">
        <v>1306</v>
      </c>
      <c r="F392" s="225" t="s">
        <v>538</v>
      </c>
      <c r="G392" s="225">
        <v>2016</v>
      </c>
      <c r="H392" s="229"/>
      <c r="I392" s="225"/>
      <c r="J392" s="229"/>
      <c r="K392" s="225"/>
      <c r="L392" s="229"/>
      <c r="M392" s="225"/>
      <c r="N392" s="229"/>
      <c r="O392" s="225"/>
    </row>
    <row r="393" spans="1:15" ht="14.25" customHeight="1" outlineLevel="2" x14ac:dyDescent="0.2">
      <c r="A393" s="225" t="s">
        <v>1260</v>
      </c>
      <c r="B393" s="229" t="s">
        <v>1298</v>
      </c>
      <c r="C393" s="281" t="s">
        <v>1095</v>
      </c>
      <c r="D393" s="226" t="s">
        <v>1305</v>
      </c>
      <c r="E393" s="229" t="s">
        <v>1307</v>
      </c>
      <c r="F393" s="225" t="s">
        <v>538</v>
      </c>
      <c r="G393" s="225">
        <v>2016</v>
      </c>
      <c r="H393" s="229"/>
      <c r="I393" s="225"/>
      <c r="J393" s="229"/>
      <c r="K393" s="225"/>
      <c r="L393" s="229"/>
      <c r="M393" s="225"/>
      <c r="N393" s="229"/>
      <c r="O393" s="225"/>
    </row>
    <row r="394" spans="1:15" outlineLevel="1" x14ac:dyDescent="0.2">
      <c r="A394" s="237"/>
      <c r="B394" s="238"/>
      <c r="C394" s="239"/>
      <c r="D394" s="238"/>
      <c r="E394" s="240"/>
      <c r="F394" s="238"/>
      <c r="G394" s="238"/>
      <c r="H394" s="241"/>
      <c r="I394" s="245"/>
      <c r="J394" s="241"/>
      <c r="K394" s="246"/>
      <c r="L394" s="247"/>
      <c r="M394" s="163"/>
      <c r="N394" s="248"/>
      <c r="O394" s="246"/>
    </row>
    <row r="395" spans="1:15" ht="14.25" customHeight="1" x14ac:dyDescent="0.2">
      <c r="A395" s="395"/>
      <c r="B395" s="396"/>
      <c r="C395" s="396"/>
      <c r="D395" s="396"/>
      <c r="E395" s="396"/>
      <c r="F395" s="396"/>
      <c r="G395" s="396"/>
      <c r="H395" s="396"/>
      <c r="I395" s="396"/>
      <c r="J395" s="396"/>
      <c r="K395" s="396"/>
      <c r="L395" s="396"/>
      <c r="M395" s="396"/>
      <c r="N395" s="396"/>
      <c r="O395" s="397"/>
    </row>
    <row r="396" spans="1:15" ht="40.5" customHeight="1" x14ac:dyDescent="0.2">
      <c r="A396" s="392" t="s">
        <v>1308</v>
      </c>
      <c r="B396" s="393"/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4"/>
    </row>
    <row r="397" spans="1:15" ht="40.5" customHeight="1" outlineLevel="1" x14ac:dyDescent="0.2">
      <c r="A397" s="227" t="s">
        <v>53</v>
      </c>
      <c r="B397" s="230" t="s">
        <v>51</v>
      </c>
      <c r="C397" s="234" t="s">
        <v>24</v>
      </c>
      <c r="D397" s="228" t="s">
        <v>22</v>
      </c>
      <c r="E397" s="230" t="s">
        <v>19</v>
      </c>
      <c r="F397" s="227" t="s">
        <v>7</v>
      </c>
      <c r="G397" s="227" t="s">
        <v>20</v>
      </c>
      <c r="H397" s="232" t="s">
        <v>194</v>
      </c>
      <c r="I397" s="232" t="s">
        <v>195</v>
      </c>
      <c r="J397" s="227" t="s">
        <v>196</v>
      </c>
      <c r="K397" s="227" t="s">
        <v>542</v>
      </c>
      <c r="L397" s="228" t="s">
        <v>21</v>
      </c>
      <c r="M397" s="227" t="s">
        <v>198</v>
      </c>
      <c r="N397" s="227" t="s">
        <v>199</v>
      </c>
      <c r="O397" s="228" t="s">
        <v>200</v>
      </c>
    </row>
    <row r="398" spans="1:15" ht="14.25" customHeight="1" outlineLevel="1" x14ac:dyDescent="0.2">
      <c r="A398" s="398" t="s">
        <v>1144</v>
      </c>
      <c r="B398" s="399"/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400"/>
    </row>
    <row r="399" spans="1:15" outlineLevel="2" x14ac:dyDescent="0.2">
      <c r="A399" s="225" t="s">
        <v>1250</v>
      </c>
      <c r="B399" s="229" t="s">
        <v>1251</v>
      </c>
      <c r="C399" s="231" t="s">
        <v>1252</v>
      </c>
      <c r="D399" s="226" t="s">
        <v>1253</v>
      </c>
      <c r="E399" s="229">
        <v>2201056</v>
      </c>
      <c r="F399" s="225" t="s">
        <v>538</v>
      </c>
      <c r="G399" s="225">
        <v>2012</v>
      </c>
      <c r="H399" s="233">
        <v>4</v>
      </c>
      <c r="I399" s="235">
        <f>(H399/1000)*K399</f>
        <v>8.3520000000000003</v>
      </c>
      <c r="J399" s="225" t="s">
        <v>197</v>
      </c>
      <c r="K399" s="225">
        <f>IF(J399="R410A",2088,"jiné chladivo")</f>
        <v>2088</v>
      </c>
      <c r="L399" s="226"/>
      <c r="M399" s="235" t="str">
        <f>IF(I399&gt;2.39,"ne","ano")</f>
        <v>ne</v>
      </c>
      <c r="N399" s="236" t="str">
        <f>IF(I399&gt;23.95,"ne",(IF(I399&gt;2.39,"ano","ne")))</f>
        <v>ano</v>
      </c>
      <c r="O399" s="225" t="str">
        <f>IF(I399&gt;23.95,"ano","ne")</f>
        <v>ne</v>
      </c>
    </row>
    <row r="400" spans="1:15" outlineLevel="2" x14ac:dyDescent="0.2">
      <c r="A400" s="225" t="s">
        <v>1254</v>
      </c>
      <c r="B400" s="229" t="s">
        <v>1251</v>
      </c>
      <c r="C400" s="231" t="s">
        <v>1252</v>
      </c>
      <c r="D400" s="226" t="s">
        <v>1253</v>
      </c>
      <c r="E400" s="229">
        <v>2201062</v>
      </c>
      <c r="F400" s="225" t="s">
        <v>538</v>
      </c>
      <c r="G400" s="225">
        <v>2012</v>
      </c>
      <c r="H400" s="233">
        <v>4</v>
      </c>
      <c r="I400" s="235">
        <f>(H400/1000)*K400</f>
        <v>8.3520000000000003</v>
      </c>
      <c r="J400" s="225" t="s">
        <v>197</v>
      </c>
      <c r="K400" s="225">
        <f>IF(J400="R410A",2088,"jiné chladivo")</f>
        <v>2088</v>
      </c>
      <c r="L400" s="226"/>
      <c r="M400" s="235" t="str">
        <f>IF(I400&gt;2.39,"ne","ano")</f>
        <v>ne</v>
      </c>
      <c r="N400" s="236" t="str">
        <f>IF(I400&gt;23.95,"ne",(IF(I400&gt;2.39,"ano","ne")))</f>
        <v>ano</v>
      </c>
      <c r="O400" s="225" t="str">
        <f>IF(I400&gt;23.95,"ano","ne")</f>
        <v>ne</v>
      </c>
    </row>
    <row r="401" spans="1:15" outlineLevel="1" x14ac:dyDescent="0.2">
      <c r="A401" s="244"/>
      <c r="B401" s="238"/>
      <c r="C401" s="239"/>
      <c r="D401" s="238"/>
      <c r="E401" s="240"/>
      <c r="F401" s="238"/>
      <c r="G401" s="238"/>
      <c r="H401" s="241"/>
      <c r="I401" s="241"/>
      <c r="J401" s="241"/>
      <c r="K401" s="241"/>
      <c r="L401" s="241"/>
      <c r="M401" s="241"/>
      <c r="N401" s="241"/>
      <c r="O401" s="241"/>
    </row>
    <row r="402" spans="1:15" outlineLevel="1" x14ac:dyDescent="0.2">
      <c r="A402" s="398" t="s">
        <v>1071</v>
      </c>
      <c r="B402" s="399"/>
      <c r="C402" s="399"/>
      <c r="D402" s="399"/>
      <c r="E402" s="399"/>
      <c r="F402" s="399"/>
      <c r="G402" s="399"/>
      <c r="H402" s="399"/>
      <c r="I402" s="399"/>
      <c r="J402" s="399"/>
      <c r="K402" s="399"/>
      <c r="L402" s="399"/>
      <c r="M402" s="399"/>
      <c r="N402" s="399"/>
      <c r="O402" s="400"/>
    </row>
    <row r="403" spans="1:15" ht="14.25" customHeight="1" outlineLevel="2" x14ac:dyDescent="0.2">
      <c r="A403" s="279" t="s">
        <v>1255</v>
      </c>
      <c r="B403" s="280" t="s">
        <v>1256</v>
      </c>
      <c r="C403" s="187" t="s">
        <v>1257</v>
      </c>
      <c r="D403" s="226" t="s">
        <v>1258</v>
      </c>
      <c r="E403" s="229" t="s">
        <v>1259</v>
      </c>
      <c r="F403" s="225" t="s">
        <v>538</v>
      </c>
      <c r="G403" s="229">
        <v>2012</v>
      </c>
      <c r="H403" s="229"/>
      <c r="I403" s="225"/>
      <c r="J403" s="229"/>
      <c r="K403" s="225"/>
      <c r="L403" s="229"/>
      <c r="M403" s="225"/>
      <c r="N403" s="229"/>
      <c r="O403" s="225"/>
    </row>
    <row r="404" spans="1:15" ht="14.25" customHeight="1" outlineLevel="2" x14ac:dyDescent="0.2">
      <c r="A404" s="279" t="s">
        <v>1260</v>
      </c>
      <c r="B404" s="280" t="s">
        <v>1256</v>
      </c>
      <c r="C404" s="187" t="s">
        <v>1257</v>
      </c>
      <c r="D404" s="226" t="s">
        <v>1258</v>
      </c>
      <c r="E404" s="229" t="s">
        <v>1261</v>
      </c>
      <c r="F404" s="225" t="s">
        <v>538</v>
      </c>
      <c r="G404" s="229">
        <v>2012</v>
      </c>
      <c r="H404" s="229"/>
      <c r="I404" s="225"/>
      <c r="J404" s="229"/>
      <c r="K404" s="225"/>
      <c r="L404" s="229"/>
      <c r="M404" s="225"/>
      <c r="N404" s="229"/>
      <c r="O404" s="225"/>
    </row>
    <row r="405" spans="1:15" outlineLevel="1" x14ac:dyDescent="0.2">
      <c r="A405" s="237"/>
      <c r="B405" s="238"/>
      <c r="C405" s="239"/>
      <c r="D405" s="238"/>
      <c r="E405" s="240"/>
      <c r="F405" s="238"/>
      <c r="G405" s="238"/>
      <c r="H405" s="241"/>
      <c r="I405" s="245"/>
      <c r="J405" s="241"/>
      <c r="K405" s="246"/>
      <c r="L405" s="247"/>
      <c r="M405" s="163"/>
      <c r="N405" s="248"/>
      <c r="O405" s="246"/>
    </row>
    <row r="406" spans="1:15" ht="14.25" customHeight="1" x14ac:dyDescent="0.2">
      <c r="A406" s="395"/>
      <c r="B406" s="396"/>
      <c r="C406" s="396"/>
      <c r="D406" s="396"/>
      <c r="E406" s="396"/>
      <c r="F406" s="396"/>
      <c r="G406" s="396"/>
      <c r="H406" s="396"/>
      <c r="I406" s="396"/>
      <c r="J406" s="396"/>
      <c r="K406" s="396"/>
      <c r="L406" s="396"/>
      <c r="M406" s="396"/>
      <c r="N406" s="396"/>
      <c r="O406" s="397"/>
    </row>
    <row r="407" spans="1:15" ht="40.5" customHeight="1" x14ac:dyDescent="0.2">
      <c r="A407" s="392" t="s">
        <v>1309</v>
      </c>
      <c r="B407" s="393"/>
      <c r="C407" s="393"/>
      <c r="D407" s="393"/>
      <c r="E407" s="393"/>
      <c r="F407" s="393"/>
      <c r="G407" s="393"/>
      <c r="H407" s="393"/>
      <c r="I407" s="393"/>
      <c r="J407" s="393"/>
      <c r="K407" s="393"/>
      <c r="L407" s="393"/>
      <c r="M407" s="393"/>
      <c r="N407" s="393"/>
      <c r="O407" s="394"/>
    </row>
    <row r="408" spans="1:15" ht="40.5" customHeight="1" outlineLevel="1" x14ac:dyDescent="0.2">
      <c r="A408" s="227" t="s">
        <v>53</v>
      </c>
      <c r="B408" s="230" t="s">
        <v>51</v>
      </c>
      <c r="C408" s="234" t="s">
        <v>24</v>
      </c>
      <c r="D408" s="228" t="s">
        <v>22</v>
      </c>
      <c r="E408" s="230" t="s">
        <v>19</v>
      </c>
      <c r="F408" s="227" t="s">
        <v>7</v>
      </c>
      <c r="G408" s="227" t="s">
        <v>20</v>
      </c>
      <c r="H408" s="232" t="s">
        <v>194</v>
      </c>
      <c r="I408" s="232" t="s">
        <v>195</v>
      </c>
      <c r="J408" s="227" t="s">
        <v>196</v>
      </c>
      <c r="K408" s="227" t="s">
        <v>542</v>
      </c>
      <c r="L408" s="228" t="s">
        <v>21</v>
      </c>
      <c r="M408" s="227" t="s">
        <v>198</v>
      </c>
      <c r="N408" s="227" t="s">
        <v>199</v>
      </c>
      <c r="O408" s="228" t="s">
        <v>200</v>
      </c>
    </row>
    <row r="409" spans="1:15" ht="14.25" customHeight="1" outlineLevel="1" x14ac:dyDescent="0.2">
      <c r="A409" s="398" t="s">
        <v>1144</v>
      </c>
      <c r="B409" s="399"/>
      <c r="C409" s="399"/>
      <c r="D409" s="399"/>
      <c r="E409" s="399"/>
      <c r="F409" s="399"/>
      <c r="G409" s="399"/>
      <c r="H409" s="399"/>
      <c r="I409" s="399"/>
      <c r="J409" s="399"/>
      <c r="K409" s="399"/>
      <c r="L409" s="399"/>
      <c r="M409" s="399"/>
      <c r="N409" s="399"/>
      <c r="O409" s="400"/>
    </row>
    <row r="410" spans="1:15" outlineLevel="2" x14ac:dyDescent="0.2">
      <c r="A410" s="225" t="s">
        <v>10</v>
      </c>
      <c r="B410" s="229" t="s">
        <v>1310</v>
      </c>
      <c r="C410" s="226" t="s">
        <v>1311</v>
      </c>
      <c r="D410" s="187" t="s">
        <v>1313</v>
      </c>
      <c r="E410" s="285">
        <v>8272070000117</v>
      </c>
      <c r="F410" s="225" t="s">
        <v>992</v>
      </c>
      <c r="G410" s="286">
        <v>2016</v>
      </c>
      <c r="H410" s="235">
        <v>3.8</v>
      </c>
      <c r="I410" s="235">
        <f>(H410/1000)*K410</f>
        <v>7.9344000000000001</v>
      </c>
      <c r="J410" s="225" t="s">
        <v>197</v>
      </c>
      <c r="K410" s="225">
        <f>IF(J410="R410A",2088,"jiné chladivo")</f>
        <v>2088</v>
      </c>
      <c r="L410" s="226"/>
      <c r="M410" s="235" t="str">
        <f>IF(I410&gt;2.39,"ne","ano")</f>
        <v>ne</v>
      </c>
      <c r="N410" s="236" t="str">
        <f>IF(I410&gt;23.95,"ne",(IF(I410&gt;2.39,"ano","ne")))</f>
        <v>ano</v>
      </c>
      <c r="O410" s="225" t="str">
        <f>IF(I410&gt;23.95,"ano","ne")</f>
        <v>ne</v>
      </c>
    </row>
    <row r="411" spans="1:15" outlineLevel="2" x14ac:dyDescent="0.2">
      <c r="A411" s="225" t="s">
        <v>382</v>
      </c>
      <c r="B411" s="229" t="s">
        <v>1310</v>
      </c>
      <c r="C411" s="226" t="s">
        <v>1311</v>
      </c>
      <c r="D411" s="187" t="s">
        <v>1313</v>
      </c>
      <c r="E411" s="285">
        <v>8272030003550</v>
      </c>
      <c r="F411" s="225" t="s">
        <v>992</v>
      </c>
      <c r="G411" s="286">
        <v>2013</v>
      </c>
      <c r="H411" s="235">
        <v>3.8</v>
      </c>
      <c r="I411" s="235">
        <f>(H411/1000)*K411</f>
        <v>7.9344000000000001</v>
      </c>
      <c r="J411" s="225" t="s">
        <v>197</v>
      </c>
      <c r="K411" s="225">
        <f>IF(J411="R410A",2088,"jiné chladivo")</f>
        <v>2088</v>
      </c>
      <c r="L411" s="226"/>
      <c r="M411" s="235" t="str">
        <f>IF(I411&gt;2.39,"ne","ano")</f>
        <v>ne</v>
      </c>
      <c r="N411" s="236" t="str">
        <f>IF(I411&gt;23.95,"ne",(IF(I411&gt;2.39,"ano","ne")))</f>
        <v>ano</v>
      </c>
      <c r="O411" s="225" t="str">
        <f>IF(I411&gt;23.95,"ano","ne")</f>
        <v>ne</v>
      </c>
    </row>
    <row r="412" spans="1:15" outlineLevel="1" x14ac:dyDescent="0.2">
      <c r="A412" s="244"/>
      <c r="B412" s="238"/>
      <c r="C412" s="239"/>
      <c r="D412" s="238"/>
      <c r="E412" s="240"/>
      <c r="F412" s="238"/>
      <c r="G412" s="238"/>
      <c r="H412" s="241"/>
      <c r="I412" s="241"/>
      <c r="J412" s="241"/>
      <c r="K412" s="241"/>
      <c r="L412" s="241"/>
      <c r="M412" s="241"/>
      <c r="N412" s="241"/>
      <c r="O412" s="241"/>
    </row>
    <row r="413" spans="1:15" outlineLevel="1" x14ac:dyDescent="0.2">
      <c r="A413" s="398" t="s">
        <v>1071</v>
      </c>
      <c r="B413" s="399"/>
      <c r="C413" s="399"/>
      <c r="D413" s="399"/>
      <c r="E413" s="399"/>
      <c r="F413" s="399"/>
      <c r="G413" s="399"/>
      <c r="H413" s="399"/>
      <c r="I413" s="399"/>
      <c r="J413" s="399"/>
      <c r="K413" s="399"/>
      <c r="L413" s="399"/>
      <c r="M413" s="399"/>
      <c r="N413" s="399"/>
      <c r="O413" s="400"/>
    </row>
    <row r="414" spans="1:15" ht="14.25" customHeight="1" outlineLevel="2" x14ac:dyDescent="0.2">
      <c r="A414" s="279" t="s">
        <v>532</v>
      </c>
      <c r="B414" s="280" t="s">
        <v>1311</v>
      </c>
      <c r="C414" s="187" t="s">
        <v>1312</v>
      </c>
      <c r="D414" s="226" t="s">
        <v>1314</v>
      </c>
      <c r="E414" s="229" t="s">
        <v>1315</v>
      </c>
      <c r="F414" s="225" t="s">
        <v>538</v>
      </c>
      <c r="G414" s="286">
        <v>2014</v>
      </c>
      <c r="H414" s="229"/>
      <c r="I414" s="225"/>
      <c r="J414" s="229"/>
      <c r="K414" s="225"/>
      <c r="L414" s="229"/>
      <c r="M414" s="225"/>
      <c r="N414" s="229"/>
      <c r="O414" s="225"/>
    </row>
    <row r="415" spans="1:15" ht="14.25" customHeight="1" outlineLevel="2" x14ac:dyDescent="0.2">
      <c r="A415" s="279" t="s">
        <v>533</v>
      </c>
      <c r="B415" s="280" t="s">
        <v>1311</v>
      </c>
      <c r="C415" s="187" t="s">
        <v>1312</v>
      </c>
      <c r="D415" s="226" t="s">
        <v>1314</v>
      </c>
      <c r="E415" s="229" t="s">
        <v>1316</v>
      </c>
      <c r="F415" s="225" t="s">
        <v>538</v>
      </c>
      <c r="G415" s="286">
        <v>2014</v>
      </c>
      <c r="H415" s="229"/>
      <c r="I415" s="225"/>
      <c r="J415" s="229"/>
      <c r="K415" s="225"/>
      <c r="L415" s="229"/>
      <c r="M415" s="225"/>
      <c r="N415" s="229"/>
      <c r="O415" s="225"/>
    </row>
    <row r="416" spans="1:15" outlineLevel="1" x14ac:dyDescent="0.2">
      <c r="A416" s="237"/>
      <c r="B416" s="238"/>
      <c r="C416" s="239"/>
      <c r="D416" s="238"/>
      <c r="E416" s="240"/>
      <c r="F416" s="238"/>
      <c r="G416" s="238"/>
      <c r="H416" s="241"/>
      <c r="I416" s="245"/>
      <c r="J416" s="241"/>
      <c r="K416" s="246"/>
      <c r="L416" s="247"/>
      <c r="M416" s="163"/>
      <c r="N416" s="248"/>
      <c r="O416" s="246"/>
    </row>
    <row r="417" spans="1:15" ht="14.25" customHeight="1" x14ac:dyDescent="0.2">
      <c r="A417" s="395"/>
      <c r="B417" s="396"/>
      <c r="C417" s="396"/>
      <c r="D417" s="396"/>
      <c r="E417" s="396"/>
      <c r="F417" s="396"/>
      <c r="G417" s="396"/>
      <c r="H417" s="396"/>
      <c r="I417" s="396"/>
      <c r="J417" s="396"/>
      <c r="K417" s="396"/>
      <c r="L417" s="396"/>
      <c r="M417" s="396"/>
      <c r="N417" s="396"/>
      <c r="O417" s="397"/>
    </row>
    <row r="418" spans="1:15" ht="40.5" customHeight="1" x14ac:dyDescent="0.2">
      <c r="A418" s="392" t="s">
        <v>1317</v>
      </c>
      <c r="B418" s="393"/>
      <c r="C418" s="393"/>
      <c r="D418" s="393"/>
      <c r="E418" s="393"/>
      <c r="F418" s="393"/>
      <c r="G418" s="393"/>
      <c r="H418" s="393"/>
      <c r="I418" s="393"/>
      <c r="J418" s="393"/>
      <c r="K418" s="393"/>
      <c r="L418" s="393"/>
      <c r="M418" s="393"/>
      <c r="N418" s="393"/>
      <c r="O418" s="394"/>
    </row>
    <row r="419" spans="1:15" ht="40.5" customHeight="1" outlineLevel="1" x14ac:dyDescent="0.2">
      <c r="A419" s="227" t="s">
        <v>53</v>
      </c>
      <c r="B419" s="230" t="s">
        <v>51</v>
      </c>
      <c r="C419" s="234" t="s">
        <v>24</v>
      </c>
      <c r="D419" s="228" t="s">
        <v>22</v>
      </c>
      <c r="E419" s="230" t="s">
        <v>19</v>
      </c>
      <c r="F419" s="227" t="s">
        <v>7</v>
      </c>
      <c r="G419" s="227" t="s">
        <v>20</v>
      </c>
      <c r="H419" s="232" t="s">
        <v>194</v>
      </c>
      <c r="I419" s="232" t="s">
        <v>195</v>
      </c>
      <c r="J419" s="227" t="s">
        <v>196</v>
      </c>
      <c r="K419" s="227" t="s">
        <v>542</v>
      </c>
      <c r="L419" s="228" t="s">
        <v>21</v>
      </c>
      <c r="M419" s="227" t="s">
        <v>198</v>
      </c>
      <c r="N419" s="227" t="s">
        <v>199</v>
      </c>
      <c r="O419" s="228" t="s">
        <v>200</v>
      </c>
    </row>
    <row r="420" spans="1:15" ht="14.25" customHeight="1" outlineLevel="1" x14ac:dyDescent="0.2">
      <c r="A420" s="398" t="s">
        <v>1144</v>
      </c>
      <c r="B420" s="399"/>
      <c r="C420" s="399"/>
      <c r="D420" s="399"/>
      <c r="E420" s="399"/>
      <c r="F420" s="399"/>
      <c r="G420" s="399"/>
      <c r="H420" s="399"/>
      <c r="I420" s="399"/>
      <c r="J420" s="399"/>
      <c r="K420" s="399"/>
      <c r="L420" s="399"/>
      <c r="M420" s="399"/>
      <c r="N420" s="399"/>
      <c r="O420" s="400"/>
    </row>
    <row r="421" spans="1:15" outlineLevel="2" x14ac:dyDescent="0.2">
      <c r="A421" s="225" t="s">
        <v>1188</v>
      </c>
      <c r="B421" s="229" t="s">
        <v>1189</v>
      </c>
      <c r="C421" s="231" t="s">
        <v>982</v>
      </c>
      <c r="D421" s="226" t="s">
        <v>1190</v>
      </c>
      <c r="E421" s="229" t="s">
        <v>1191</v>
      </c>
      <c r="F421" s="225" t="s">
        <v>996</v>
      </c>
      <c r="G421" s="225"/>
      <c r="H421" s="233">
        <v>1.6</v>
      </c>
      <c r="I421" s="235">
        <f>(H421/1000)*K421</f>
        <v>3.3408000000000002</v>
      </c>
      <c r="J421" s="225" t="s">
        <v>197</v>
      </c>
      <c r="K421" s="225">
        <f>IF(J421="R410A",2088,"jiné chladivo")</f>
        <v>2088</v>
      </c>
      <c r="L421" s="226"/>
      <c r="M421" s="235" t="str">
        <f>IF(I421&gt;2.39,"ne","ano")</f>
        <v>ne</v>
      </c>
      <c r="N421" s="236" t="str">
        <f>IF(I421&gt;23.95,"ne",(IF(I421&gt;2.39,"ano","ne")))</f>
        <v>ano</v>
      </c>
      <c r="O421" s="225" t="str">
        <f>IF(I421&gt;23.95,"ano","ne")</f>
        <v>ne</v>
      </c>
    </row>
    <row r="422" spans="1:15" outlineLevel="2" x14ac:dyDescent="0.2">
      <c r="A422" s="225" t="s">
        <v>1192</v>
      </c>
      <c r="B422" s="229" t="s">
        <v>1189</v>
      </c>
      <c r="C422" s="231" t="s">
        <v>982</v>
      </c>
      <c r="D422" s="226" t="s">
        <v>1190</v>
      </c>
      <c r="E422" s="229" t="s">
        <v>1193</v>
      </c>
      <c r="F422" s="225" t="s">
        <v>996</v>
      </c>
      <c r="G422" s="225"/>
      <c r="H422" s="233">
        <v>1.6</v>
      </c>
      <c r="I422" s="235">
        <f>(H422/1000)*K422</f>
        <v>3.3408000000000002</v>
      </c>
      <c r="J422" s="225" t="s">
        <v>197</v>
      </c>
      <c r="K422" s="225">
        <f>IF(J422="R410A",2088,"jiné chladivo")</f>
        <v>2088</v>
      </c>
      <c r="L422" s="226"/>
      <c r="M422" s="235" t="str">
        <f>IF(I422&gt;2.39,"ne","ano")</f>
        <v>ne</v>
      </c>
      <c r="N422" s="236" t="str">
        <f>IF(I422&gt;23.95,"ne",(IF(I422&gt;2.39,"ano","ne")))</f>
        <v>ano</v>
      </c>
      <c r="O422" s="225" t="str">
        <f>IF(I422&gt;23.95,"ano","ne")</f>
        <v>ne</v>
      </c>
    </row>
    <row r="423" spans="1:15" outlineLevel="1" x14ac:dyDescent="0.2">
      <c r="A423" s="244"/>
      <c r="B423" s="238"/>
      <c r="C423" s="239"/>
      <c r="D423" s="238"/>
      <c r="E423" s="240"/>
      <c r="F423" s="238"/>
      <c r="G423" s="238"/>
      <c r="H423" s="241"/>
      <c r="I423" s="241"/>
      <c r="J423" s="241"/>
      <c r="K423" s="241"/>
      <c r="L423" s="241"/>
      <c r="M423" s="241"/>
      <c r="N423" s="241"/>
      <c r="O423" s="241"/>
    </row>
    <row r="424" spans="1:15" outlineLevel="1" x14ac:dyDescent="0.2">
      <c r="A424" s="398" t="s">
        <v>1071</v>
      </c>
      <c r="B424" s="399"/>
      <c r="C424" s="399"/>
      <c r="D424" s="399"/>
      <c r="E424" s="399"/>
      <c r="F424" s="399"/>
      <c r="G424" s="399"/>
      <c r="H424" s="399"/>
      <c r="I424" s="399"/>
      <c r="J424" s="399"/>
      <c r="K424" s="399"/>
      <c r="L424" s="399"/>
      <c r="M424" s="399"/>
      <c r="N424" s="399"/>
      <c r="O424" s="400"/>
    </row>
    <row r="425" spans="1:15" ht="14.25" customHeight="1" outlineLevel="2" x14ac:dyDescent="0.2">
      <c r="A425" s="279" t="s">
        <v>982</v>
      </c>
      <c r="B425" s="280" t="s">
        <v>1194</v>
      </c>
      <c r="C425" s="187" t="s">
        <v>982</v>
      </c>
      <c r="D425" s="226" t="s">
        <v>1195</v>
      </c>
      <c r="E425" s="229" t="s">
        <v>1196</v>
      </c>
      <c r="F425" s="225" t="s">
        <v>996</v>
      </c>
      <c r="G425" s="286"/>
      <c r="H425" s="229"/>
      <c r="I425" s="225"/>
      <c r="J425" s="229"/>
      <c r="K425" s="225"/>
      <c r="L425" s="229"/>
      <c r="M425" s="225"/>
      <c r="N425" s="229"/>
      <c r="O425" s="225"/>
    </row>
    <row r="426" spans="1:15" ht="14.25" customHeight="1" outlineLevel="2" x14ac:dyDescent="0.2">
      <c r="A426" s="279" t="s">
        <v>982</v>
      </c>
      <c r="B426" s="280" t="s">
        <v>1197</v>
      </c>
      <c r="C426" s="187" t="s">
        <v>982</v>
      </c>
      <c r="D426" s="226" t="s">
        <v>1195</v>
      </c>
      <c r="E426" s="229" t="s">
        <v>1198</v>
      </c>
      <c r="F426" s="225" t="s">
        <v>996</v>
      </c>
      <c r="G426" s="286"/>
      <c r="H426" s="229"/>
      <c r="I426" s="225"/>
      <c r="J426" s="229"/>
      <c r="K426" s="225"/>
      <c r="L426" s="229"/>
      <c r="M426" s="225"/>
      <c r="N426" s="229"/>
      <c r="O426" s="225"/>
    </row>
    <row r="427" spans="1:15" ht="14.25" customHeight="1" outlineLevel="2" x14ac:dyDescent="0.2">
      <c r="A427" s="279" t="s">
        <v>982</v>
      </c>
      <c r="B427" s="280" t="s">
        <v>1199</v>
      </c>
      <c r="C427" s="187" t="s">
        <v>982</v>
      </c>
      <c r="D427" s="226" t="s">
        <v>1195</v>
      </c>
      <c r="E427" s="229" t="s">
        <v>1200</v>
      </c>
      <c r="F427" s="225" t="s">
        <v>996</v>
      </c>
      <c r="G427" s="286"/>
      <c r="H427" s="229"/>
      <c r="I427" s="225"/>
      <c r="J427" s="229"/>
      <c r="K427" s="225"/>
      <c r="L427" s="229"/>
      <c r="M427" s="225"/>
      <c r="N427" s="229"/>
      <c r="O427" s="225"/>
    </row>
    <row r="428" spans="1:15" ht="14.25" customHeight="1" outlineLevel="2" x14ac:dyDescent="0.2">
      <c r="A428" s="279" t="s">
        <v>982</v>
      </c>
      <c r="B428" s="280" t="s">
        <v>1201</v>
      </c>
      <c r="C428" s="187" t="s">
        <v>982</v>
      </c>
      <c r="D428" s="226" t="s">
        <v>1195</v>
      </c>
      <c r="E428" s="229" t="s">
        <v>1202</v>
      </c>
      <c r="F428" s="225" t="s">
        <v>996</v>
      </c>
      <c r="G428" s="286"/>
      <c r="H428" s="229"/>
      <c r="I428" s="225"/>
      <c r="J428" s="229"/>
      <c r="K428" s="225"/>
      <c r="L428" s="229"/>
      <c r="M428" s="225"/>
      <c r="N428" s="229"/>
      <c r="O428" s="225"/>
    </row>
    <row r="429" spans="1:15" outlineLevel="1" x14ac:dyDescent="0.2">
      <c r="A429" s="237"/>
      <c r="B429" s="238"/>
      <c r="C429" s="239"/>
      <c r="D429" s="238"/>
      <c r="E429" s="240"/>
      <c r="F429" s="238"/>
      <c r="G429" s="238"/>
      <c r="H429" s="241"/>
      <c r="I429" s="245"/>
      <c r="J429" s="241"/>
      <c r="K429" s="246"/>
      <c r="L429" s="247"/>
      <c r="M429" s="163"/>
      <c r="N429" s="248"/>
      <c r="O429" s="246"/>
    </row>
    <row r="430" spans="1:15" ht="14.25" customHeight="1" x14ac:dyDescent="0.2">
      <c r="A430" s="395"/>
      <c r="B430" s="396"/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7"/>
    </row>
    <row r="431" spans="1:15" ht="40.5" customHeight="1" x14ac:dyDescent="0.2">
      <c r="A431" s="392" t="s">
        <v>1061</v>
      </c>
      <c r="B431" s="393"/>
      <c r="C431" s="393"/>
      <c r="D431" s="393"/>
      <c r="E431" s="393"/>
      <c r="F431" s="393"/>
      <c r="G431" s="393"/>
      <c r="H431" s="393"/>
      <c r="I431" s="393"/>
      <c r="J431" s="393"/>
      <c r="K431" s="393"/>
      <c r="L431" s="393"/>
      <c r="M431" s="393"/>
      <c r="N431" s="393"/>
      <c r="O431" s="393"/>
    </row>
    <row r="432" spans="1:15" ht="40.5" customHeight="1" outlineLevel="1" x14ac:dyDescent="0.2">
      <c r="A432" s="227" t="s">
        <v>53</v>
      </c>
      <c r="B432" s="230" t="s">
        <v>51</v>
      </c>
      <c r="C432" s="234" t="s">
        <v>24</v>
      </c>
      <c r="D432" s="228" t="s">
        <v>22</v>
      </c>
      <c r="E432" s="230" t="s">
        <v>19</v>
      </c>
      <c r="F432" s="227" t="s">
        <v>7</v>
      </c>
      <c r="G432" s="227" t="s">
        <v>20</v>
      </c>
      <c r="H432" s="232" t="s">
        <v>194</v>
      </c>
      <c r="I432" s="232" t="s">
        <v>195</v>
      </c>
      <c r="J432" s="227" t="s">
        <v>196</v>
      </c>
      <c r="K432" s="227" t="s">
        <v>542</v>
      </c>
      <c r="L432" s="228" t="s">
        <v>21</v>
      </c>
      <c r="M432" s="227" t="s">
        <v>198</v>
      </c>
      <c r="N432" s="227" t="s">
        <v>199</v>
      </c>
      <c r="O432" s="228" t="s">
        <v>200</v>
      </c>
    </row>
    <row r="433" spans="1:15" ht="14.25" customHeight="1" outlineLevel="1" x14ac:dyDescent="0.2">
      <c r="A433" s="398" t="s">
        <v>1323</v>
      </c>
      <c r="B433" s="399"/>
      <c r="C433" s="399"/>
      <c r="D433" s="399"/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400"/>
    </row>
    <row r="434" spans="1:15" outlineLevel="2" x14ac:dyDescent="0.2">
      <c r="A434" s="229" t="s">
        <v>55</v>
      </c>
      <c r="B434" s="229" t="s">
        <v>559</v>
      </c>
      <c r="C434" s="231" t="s">
        <v>559</v>
      </c>
      <c r="D434" s="226" t="s">
        <v>1065</v>
      </c>
      <c r="E434" s="229" t="s">
        <v>1062</v>
      </c>
      <c r="F434" s="225" t="s">
        <v>1064</v>
      </c>
      <c r="G434" s="225">
        <v>2013</v>
      </c>
      <c r="H434" s="233">
        <v>26.5</v>
      </c>
      <c r="I434" s="235">
        <f>(H434/1000)*K434</f>
        <v>55.332000000000001</v>
      </c>
      <c r="J434" s="225" t="s">
        <v>197</v>
      </c>
      <c r="K434" s="225">
        <f>IF(J434="R410A",2088,"jiné chladivo")</f>
        <v>2088</v>
      </c>
      <c r="L434" s="226"/>
      <c r="M434" s="235" t="str">
        <f>IF(I434&gt;2.39,"ne","ano")</f>
        <v>ne</v>
      </c>
      <c r="N434" s="236" t="str">
        <f>IF(I434&gt;23.95,"ne",(IF(I434&gt;2.39,"ano","ne")))</f>
        <v>ne</v>
      </c>
      <c r="O434" s="225" t="str">
        <f>IF(I434&gt;23.95,"ano","ne")</f>
        <v>ano</v>
      </c>
    </row>
    <row r="435" spans="1:15" outlineLevel="2" x14ac:dyDescent="0.2">
      <c r="A435" s="229" t="s">
        <v>56</v>
      </c>
      <c r="B435" s="229" t="s">
        <v>559</v>
      </c>
      <c r="C435" s="231" t="s">
        <v>559</v>
      </c>
      <c r="D435" s="226" t="s">
        <v>1065</v>
      </c>
      <c r="E435" s="229" t="s">
        <v>1063</v>
      </c>
      <c r="F435" s="225" t="s">
        <v>1064</v>
      </c>
      <c r="G435" s="225">
        <v>2013</v>
      </c>
      <c r="H435" s="233">
        <v>26.5</v>
      </c>
      <c r="I435" s="235">
        <f>(H435/1000)*K435</f>
        <v>55.332000000000001</v>
      </c>
      <c r="J435" s="225" t="s">
        <v>197</v>
      </c>
      <c r="K435" s="225">
        <f>IF(J435="R410A",2088,"jiné chladivo")</f>
        <v>2088</v>
      </c>
      <c r="L435" s="226"/>
      <c r="M435" s="235" t="str">
        <f>IF(I435&gt;2.39,"ne","ano")</f>
        <v>ne</v>
      </c>
      <c r="N435" s="236" t="str">
        <f>IF(I435&gt;23.95,"ne",(IF(I435&gt;2.39,"ano","ne")))</f>
        <v>ne</v>
      </c>
      <c r="O435" s="225" t="str">
        <f>IF(I435&gt;23.95,"ano","ne")</f>
        <v>ano</v>
      </c>
    </row>
    <row r="436" spans="1:15" outlineLevel="1" x14ac:dyDescent="0.2">
      <c r="A436" s="244"/>
      <c r="B436" s="238"/>
      <c r="C436" s="239"/>
      <c r="D436" s="238"/>
      <c r="E436" s="240"/>
      <c r="F436" s="238"/>
      <c r="G436" s="238"/>
      <c r="H436" s="241"/>
      <c r="I436" s="241"/>
      <c r="J436" s="241"/>
      <c r="K436" s="241"/>
      <c r="L436" s="241"/>
      <c r="M436" s="241"/>
      <c r="N436" s="241"/>
      <c r="O436" s="241"/>
    </row>
    <row r="437" spans="1:15" outlineLevel="1" x14ac:dyDescent="0.2">
      <c r="A437" s="398" t="s">
        <v>1324</v>
      </c>
      <c r="B437" s="399"/>
      <c r="C437" s="399"/>
      <c r="D437" s="399"/>
      <c r="E437" s="399"/>
      <c r="F437" s="399"/>
      <c r="G437" s="399"/>
      <c r="H437" s="399"/>
      <c r="I437" s="399"/>
      <c r="J437" s="399"/>
      <c r="K437" s="399"/>
      <c r="L437" s="399"/>
      <c r="M437" s="399"/>
      <c r="N437" s="399"/>
      <c r="O437" s="400"/>
    </row>
    <row r="438" spans="1:15" ht="14.25" customHeight="1" outlineLevel="2" x14ac:dyDescent="0.2">
      <c r="A438" s="229" t="s">
        <v>1066</v>
      </c>
      <c r="B438" s="229" t="s">
        <v>1070</v>
      </c>
      <c r="C438" s="231" t="s">
        <v>1068</v>
      </c>
      <c r="D438" s="226" t="s">
        <v>1069</v>
      </c>
      <c r="E438" s="229"/>
      <c r="F438" s="225" t="s">
        <v>1064</v>
      </c>
      <c r="G438" s="225">
        <v>2013</v>
      </c>
      <c r="H438" s="229"/>
      <c r="I438" s="225"/>
      <c r="J438" s="229"/>
      <c r="K438" s="225"/>
      <c r="L438" s="229"/>
      <c r="M438" s="225"/>
      <c r="N438" s="229"/>
      <c r="O438" s="225"/>
    </row>
    <row r="439" spans="1:15" ht="14.25" customHeight="1" outlineLevel="2" x14ac:dyDescent="0.2">
      <c r="A439" s="229" t="s">
        <v>1067</v>
      </c>
      <c r="B439" s="229" t="s">
        <v>1070</v>
      </c>
      <c r="C439" s="231" t="s">
        <v>1068</v>
      </c>
      <c r="D439" s="226" t="s">
        <v>1069</v>
      </c>
      <c r="E439" s="229"/>
      <c r="F439" s="225" t="s">
        <v>1064</v>
      </c>
      <c r="G439" s="225">
        <v>2013</v>
      </c>
      <c r="H439" s="229"/>
      <c r="I439" s="225"/>
      <c r="J439" s="229"/>
      <c r="K439" s="225"/>
      <c r="L439" s="229"/>
      <c r="M439" s="225"/>
      <c r="N439" s="229"/>
      <c r="O439" s="225"/>
    </row>
    <row r="440" spans="1:15" outlineLevel="1" x14ac:dyDescent="0.2">
      <c r="A440" s="237"/>
      <c r="B440" s="238"/>
      <c r="C440" s="239"/>
      <c r="D440" s="238"/>
      <c r="E440" s="240"/>
      <c r="F440" s="238"/>
      <c r="G440" s="238"/>
      <c r="H440" s="241"/>
      <c r="I440" s="245"/>
      <c r="J440" s="241"/>
      <c r="K440" s="246"/>
      <c r="L440" s="247"/>
      <c r="M440" s="163"/>
      <c r="N440" s="248"/>
      <c r="O440" s="246"/>
    </row>
    <row r="441" spans="1:15" ht="14.25" customHeight="1" x14ac:dyDescent="0.2">
      <c r="A441" s="395"/>
      <c r="B441" s="396"/>
      <c r="C441" s="396"/>
      <c r="D441" s="396"/>
      <c r="E441" s="396"/>
      <c r="F441" s="396"/>
      <c r="G441" s="396"/>
      <c r="H441" s="396"/>
      <c r="I441" s="396"/>
      <c r="J441" s="396"/>
      <c r="K441" s="396"/>
      <c r="L441" s="396"/>
      <c r="M441" s="396"/>
      <c r="N441" s="396"/>
      <c r="O441" s="397"/>
    </row>
    <row r="442" spans="1:15" ht="40.5" customHeight="1" x14ac:dyDescent="0.2">
      <c r="A442" s="392" t="s">
        <v>1318</v>
      </c>
      <c r="B442" s="393"/>
      <c r="C442" s="393"/>
      <c r="D442" s="393"/>
      <c r="E442" s="393"/>
      <c r="F442" s="393"/>
      <c r="G442" s="393"/>
      <c r="H442" s="393"/>
      <c r="I442" s="393"/>
      <c r="J442" s="393"/>
      <c r="K442" s="393"/>
      <c r="L442" s="393"/>
      <c r="M442" s="393"/>
      <c r="N442" s="393"/>
      <c r="O442" s="393"/>
    </row>
    <row r="443" spans="1:15" ht="40.5" customHeight="1" outlineLevel="1" x14ac:dyDescent="0.2">
      <c r="A443" s="227" t="s">
        <v>53</v>
      </c>
      <c r="B443" s="230" t="s">
        <v>51</v>
      </c>
      <c r="C443" s="234" t="s">
        <v>24</v>
      </c>
      <c r="D443" s="228" t="s">
        <v>22</v>
      </c>
      <c r="E443" s="230" t="s">
        <v>19</v>
      </c>
      <c r="F443" s="227" t="s">
        <v>7</v>
      </c>
      <c r="G443" s="227" t="s">
        <v>20</v>
      </c>
      <c r="H443" s="232" t="s">
        <v>194</v>
      </c>
      <c r="I443" s="232" t="s">
        <v>195</v>
      </c>
      <c r="J443" s="227" t="s">
        <v>196</v>
      </c>
      <c r="K443" s="227" t="s">
        <v>542</v>
      </c>
      <c r="L443" s="228" t="s">
        <v>21</v>
      </c>
      <c r="M443" s="227" t="s">
        <v>198</v>
      </c>
      <c r="N443" s="227" t="s">
        <v>199</v>
      </c>
      <c r="O443" s="228" t="s">
        <v>200</v>
      </c>
    </row>
    <row r="444" spans="1:15" outlineLevel="2" x14ac:dyDescent="0.2">
      <c r="A444" s="289" t="s">
        <v>1322</v>
      </c>
      <c r="B444" s="290" t="s">
        <v>1319</v>
      </c>
      <c r="C444" s="291" t="s">
        <v>559</v>
      </c>
      <c r="D444" s="287" t="s">
        <v>1320</v>
      </c>
      <c r="E444" s="288" t="s">
        <v>1321</v>
      </c>
      <c r="F444" s="287" t="s">
        <v>538</v>
      </c>
      <c r="G444" s="225">
        <v>2012</v>
      </c>
      <c r="H444" s="233">
        <v>15.2</v>
      </c>
      <c r="I444" s="235">
        <f>(H444/1000)*K444</f>
        <v>31.7376</v>
      </c>
      <c r="J444" s="225" t="s">
        <v>197</v>
      </c>
      <c r="K444" s="225">
        <f>IF(J444="R410A",2088,"jiné chladivo")</f>
        <v>2088</v>
      </c>
      <c r="L444" s="226"/>
      <c r="M444" s="235" t="str">
        <f>IF(I444&gt;2.39,"ne","ano")</f>
        <v>ne</v>
      </c>
      <c r="N444" s="236" t="str">
        <f>IF(I444&gt;23.95,"ne",(IF(I444&gt;2.39,"ano","ne")))</f>
        <v>ne</v>
      </c>
      <c r="O444" s="225" t="str">
        <f>IF(I444&gt;23.95,"ano","ne")</f>
        <v>ano</v>
      </c>
    </row>
    <row r="445" spans="1:15" ht="14.25" customHeight="1" x14ac:dyDescent="0.2">
      <c r="A445" s="395"/>
      <c r="B445" s="396"/>
      <c r="C445" s="396"/>
      <c r="D445" s="396"/>
      <c r="E445" s="396"/>
      <c r="F445" s="396"/>
      <c r="G445" s="396"/>
      <c r="H445" s="396"/>
      <c r="I445" s="396"/>
      <c r="J445" s="396"/>
      <c r="K445" s="396"/>
      <c r="L445" s="396"/>
      <c r="M445" s="396"/>
      <c r="N445" s="396"/>
      <c r="O445" s="397"/>
    </row>
    <row r="446" spans="1:15" ht="40.5" customHeight="1" x14ac:dyDescent="0.2">
      <c r="A446" s="392" t="s">
        <v>539</v>
      </c>
      <c r="B446" s="393"/>
      <c r="C446" s="393"/>
      <c r="D446" s="393"/>
      <c r="E446" s="393"/>
      <c r="F446" s="393"/>
      <c r="G446" s="393"/>
      <c r="H446" s="393"/>
      <c r="I446" s="393"/>
      <c r="J446" s="393"/>
      <c r="K446" s="393"/>
      <c r="L446" s="393"/>
      <c r="M446" s="393"/>
      <c r="N446" s="393"/>
      <c r="O446" s="394"/>
    </row>
    <row r="447" spans="1:15" ht="27" outlineLevel="1" x14ac:dyDescent="0.2">
      <c r="A447" s="5" t="s">
        <v>53</v>
      </c>
      <c r="B447" s="8" t="s">
        <v>51</v>
      </c>
      <c r="C447" s="103" t="s">
        <v>24</v>
      </c>
      <c r="D447" s="6" t="s">
        <v>22</v>
      </c>
      <c r="E447" s="8" t="s">
        <v>19</v>
      </c>
      <c r="F447" s="5" t="s">
        <v>7</v>
      </c>
      <c r="G447" s="5" t="s">
        <v>20</v>
      </c>
      <c r="H447" s="99" t="s">
        <v>194</v>
      </c>
      <c r="I447" s="99" t="s">
        <v>195</v>
      </c>
      <c r="J447" s="5" t="s">
        <v>196</v>
      </c>
      <c r="K447" s="5" t="s">
        <v>542</v>
      </c>
      <c r="L447" s="6" t="s">
        <v>21</v>
      </c>
      <c r="M447" s="227" t="s">
        <v>198</v>
      </c>
      <c r="N447" s="227" t="s">
        <v>199</v>
      </c>
      <c r="O447" s="228" t="s">
        <v>200</v>
      </c>
    </row>
    <row r="448" spans="1:15" outlineLevel="1" x14ac:dyDescent="0.2">
      <c r="A448" s="225" t="s">
        <v>532</v>
      </c>
      <c r="B448" s="229" t="s">
        <v>537</v>
      </c>
      <c r="C448" s="231" t="s">
        <v>52</v>
      </c>
      <c r="D448" s="226" t="s">
        <v>540</v>
      </c>
      <c r="E448" s="229" t="s">
        <v>541</v>
      </c>
      <c r="F448" s="225" t="s">
        <v>538</v>
      </c>
      <c r="G448" s="225">
        <v>2014</v>
      </c>
      <c r="H448" s="233">
        <v>7.7</v>
      </c>
      <c r="I448" s="235">
        <f>(H448/1000)*K448</f>
        <v>16.0776</v>
      </c>
      <c r="J448" s="225" t="s">
        <v>197</v>
      </c>
      <c r="K448" s="225">
        <f>IF(J448="R410A",2088,"jiné chladivo")</f>
        <v>2088</v>
      </c>
      <c r="L448" s="226"/>
      <c r="M448" s="235" t="str">
        <f>IF(I448&gt;2.39,"ne","ano")</f>
        <v>ne</v>
      </c>
      <c r="N448" s="236" t="str">
        <f>IF(I448&gt;23.95,"ne",(IF(I448&gt;2.39,"ano","ne")))</f>
        <v>ano</v>
      </c>
      <c r="O448" s="225" t="str">
        <f>IF(I448&gt;23.95,"ano","ne")</f>
        <v>ne</v>
      </c>
    </row>
    <row r="449" spans="1:15" outlineLevel="1" x14ac:dyDescent="0.2">
      <c r="A449" s="225" t="s">
        <v>533</v>
      </c>
      <c r="B449" s="229" t="s">
        <v>537</v>
      </c>
      <c r="C449" s="231" t="s">
        <v>52</v>
      </c>
      <c r="D449" s="226" t="s">
        <v>543</v>
      </c>
      <c r="E449" s="229" t="s">
        <v>544</v>
      </c>
      <c r="F449" s="225" t="s">
        <v>538</v>
      </c>
      <c r="G449" s="225">
        <v>2014</v>
      </c>
      <c r="H449" s="233">
        <v>4</v>
      </c>
      <c r="I449" s="235">
        <f t="shared" ref="I449:I452" si="25">(H449/1000)*K449</f>
        <v>8.3520000000000003</v>
      </c>
      <c r="J449" s="225" t="s">
        <v>197</v>
      </c>
      <c r="K449" s="225">
        <f t="shared" ref="K449:K452" si="26">IF(J449="R410A",2088,"jiné chladivo")</f>
        <v>2088</v>
      </c>
      <c r="L449" s="226"/>
      <c r="M449" s="235" t="str">
        <f t="shared" ref="M449:M452" si="27">IF(I449&gt;2.39,"ne","ano")</f>
        <v>ne</v>
      </c>
      <c r="N449" s="236" t="str">
        <f t="shared" ref="N449:N452" si="28">IF(I449&gt;23.95,"ne",(IF(I449&gt;2.39,"ano","ne")))</f>
        <v>ano</v>
      </c>
      <c r="O449" s="225" t="str">
        <f t="shared" ref="O449:O452" si="29">IF(I449&gt;23.95,"ano","ne")</f>
        <v>ne</v>
      </c>
    </row>
    <row r="450" spans="1:15" outlineLevel="1" x14ac:dyDescent="0.2">
      <c r="A450" s="225" t="s">
        <v>534</v>
      </c>
      <c r="B450" s="229" t="s">
        <v>537</v>
      </c>
      <c r="C450" s="231" t="s">
        <v>52</v>
      </c>
      <c r="D450" s="226" t="s">
        <v>545</v>
      </c>
      <c r="E450" s="229" t="s">
        <v>546</v>
      </c>
      <c r="F450" s="225" t="s">
        <v>538</v>
      </c>
      <c r="G450" s="225">
        <v>2014</v>
      </c>
      <c r="H450" s="233">
        <v>8.4</v>
      </c>
      <c r="I450" s="235">
        <f t="shared" si="25"/>
        <v>17.539200000000001</v>
      </c>
      <c r="J450" s="225" t="s">
        <v>197</v>
      </c>
      <c r="K450" s="225">
        <f t="shared" si="26"/>
        <v>2088</v>
      </c>
      <c r="L450" s="226"/>
      <c r="M450" s="235" t="str">
        <f t="shared" si="27"/>
        <v>ne</v>
      </c>
      <c r="N450" s="236" t="str">
        <f t="shared" si="28"/>
        <v>ano</v>
      </c>
      <c r="O450" s="225" t="str">
        <f t="shared" si="29"/>
        <v>ne</v>
      </c>
    </row>
    <row r="451" spans="1:15" outlineLevel="1" x14ac:dyDescent="0.2">
      <c r="A451" s="225" t="s">
        <v>535</v>
      </c>
      <c r="B451" s="229" t="s">
        <v>537</v>
      </c>
      <c r="C451" s="231" t="s">
        <v>52</v>
      </c>
      <c r="D451" s="226" t="s">
        <v>540</v>
      </c>
      <c r="E451" s="229" t="s">
        <v>547</v>
      </c>
      <c r="F451" s="225" t="s">
        <v>538</v>
      </c>
      <c r="G451" s="225">
        <v>2014</v>
      </c>
      <c r="H451" s="233">
        <v>7.7</v>
      </c>
      <c r="I451" s="235">
        <f t="shared" si="25"/>
        <v>16.0776</v>
      </c>
      <c r="J451" s="225" t="s">
        <v>197</v>
      </c>
      <c r="K451" s="225">
        <f t="shared" si="26"/>
        <v>2088</v>
      </c>
      <c r="L451" s="226"/>
      <c r="M451" s="235" t="str">
        <f t="shared" si="27"/>
        <v>ne</v>
      </c>
      <c r="N451" s="236" t="str">
        <f t="shared" si="28"/>
        <v>ano</v>
      </c>
      <c r="O451" s="225" t="str">
        <f t="shared" si="29"/>
        <v>ne</v>
      </c>
    </row>
    <row r="452" spans="1:15" outlineLevel="1" x14ac:dyDescent="0.2">
      <c r="A452" s="225" t="s">
        <v>536</v>
      </c>
      <c r="B452" s="229" t="s">
        <v>537</v>
      </c>
      <c r="C452" s="231" t="s">
        <v>52</v>
      </c>
      <c r="D452" s="226" t="s">
        <v>545</v>
      </c>
      <c r="E452" s="229" t="s">
        <v>548</v>
      </c>
      <c r="F452" s="225" t="s">
        <v>538</v>
      </c>
      <c r="G452" s="225">
        <v>2014</v>
      </c>
      <c r="H452" s="233">
        <v>8.4</v>
      </c>
      <c r="I452" s="235">
        <f t="shared" si="25"/>
        <v>17.539200000000001</v>
      </c>
      <c r="J452" s="225" t="s">
        <v>197</v>
      </c>
      <c r="K452" s="225">
        <f t="shared" si="26"/>
        <v>2088</v>
      </c>
      <c r="L452" s="226"/>
      <c r="M452" s="235" t="str">
        <f t="shared" si="27"/>
        <v>ne</v>
      </c>
      <c r="N452" s="236" t="str">
        <f t="shared" si="28"/>
        <v>ano</v>
      </c>
      <c r="O452" s="225" t="str">
        <f t="shared" si="29"/>
        <v>ne</v>
      </c>
    </row>
    <row r="453" spans="1:15" s="224" customFormat="1" outlineLevel="1" x14ac:dyDescent="0.2">
      <c r="A453" s="258"/>
      <c r="B453" s="294"/>
      <c r="C453" s="295"/>
      <c r="D453" s="296"/>
      <c r="E453" s="294"/>
      <c r="F453" s="297"/>
      <c r="G453" s="297"/>
      <c r="H453" s="298"/>
      <c r="I453" s="299"/>
      <c r="J453" s="297"/>
      <c r="K453" s="297"/>
      <c r="L453" s="296"/>
      <c r="M453" s="296"/>
      <c r="N453" s="300"/>
      <c r="O453" s="301"/>
    </row>
    <row r="454" spans="1:15" ht="41.25" customHeight="1" outlineLevel="1" x14ac:dyDescent="0.2">
      <c r="A454" s="392" t="s">
        <v>549</v>
      </c>
      <c r="B454" s="393"/>
      <c r="C454" s="393"/>
      <c r="D454" s="393"/>
      <c r="E454" s="393"/>
      <c r="F454" s="393"/>
      <c r="G454" s="393"/>
      <c r="H454" s="393"/>
      <c r="I454" s="393"/>
      <c r="J454" s="393"/>
      <c r="K454" s="393"/>
      <c r="L454" s="393"/>
      <c r="M454" s="393"/>
      <c r="N454" s="393"/>
      <c r="O454" s="394"/>
    </row>
    <row r="455" spans="1:15" ht="27" outlineLevel="1" x14ac:dyDescent="0.2">
      <c r="A455" s="227" t="s">
        <v>53</v>
      </c>
      <c r="B455" s="230" t="s">
        <v>51</v>
      </c>
      <c r="C455" s="234" t="s">
        <v>24</v>
      </c>
      <c r="D455" s="228" t="s">
        <v>22</v>
      </c>
      <c r="E455" s="230" t="s">
        <v>19</v>
      </c>
      <c r="F455" s="227" t="s">
        <v>7</v>
      </c>
      <c r="G455" s="227" t="s">
        <v>20</v>
      </c>
      <c r="H455" s="232" t="s">
        <v>194</v>
      </c>
      <c r="I455" s="232" t="s">
        <v>195</v>
      </c>
      <c r="J455" s="227" t="s">
        <v>196</v>
      </c>
      <c r="K455" s="227" t="s">
        <v>542</v>
      </c>
      <c r="L455" s="228" t="s">
        <v>21</v>
      </c>
      <c r="M455" s="227" t="s">
        <v>198</v>
      </c>
      <c r="N455" s="227" t="s">
        <v>199</v>
      </c>
      <c r="O455" s="228" t="s">
        <v>200</v>
      </c>
    </row>
    <row r="456" spans="1:15" outlineLevel="1" x14ac:dyDescent="0.2">
      <c r="A456" s="269" t="s">
        <v>555</v>
      </c>
      <c r="B456" s="275" t="s">
        <v>556</v>
      </c>
      <c r="C456" s="231" t="s">
        <v>52</v>
      </c>
      <c r="D456" s="269" t="s">
        <v>540</v>
      </c>
      <c r="E456" s="292" t="s">
        <v>551</v>
      </c>
      <c r="F456" s="273" t="s">
        <v>538</v>
      </c>
      <c r="G456" s="274">
        <v>2012</v>
      </c>
      <c r="H456" s="293">
        <v>7.94</v>
      </c>
      <c r="I456" s="235">
        <f t="shared" ref="I456" si="30">(H456/1000)*K456</f>
        <v>16.578720000000001</v>
      </c>
      <c r="J456" s="225" t="s">
        <v>197</v>
      </c>
      <c r="K456" s="225">
        <f t="shared" ref="K456" si="31">IF(J456="R410A",2088,"jiné chladivo")</f>
        <v>2088</v>
      </c>
      <c r="L456" s="226"/>
      <c r="M456" s="235" t="str">
        <f t="shared" ref="M456" si="32">IF(I456&gt;2.39,"ne","ano")</f>
        <v>ne</v>
      </c>
      <c r="N456" s="236" t="str">
        <f t="shared" ref="N456" si="33">IF(I456&gt;23.95,"ne",(IF(I456&gt;2.39,"ano","ne")))</f>
        <v>ano</v>
      </c>
      <c r="O456" s="225" t="str">
        <f t="shared" ref="O456" si="34">IF(I456&gt;23.95,"ano","ne")</f>
        <v>ne</v>
      </c>
    </row>
    <row r="457" spans="1:15" outlineLevel="1" x14ac:dyDescent="0.2">
      <c r="A457" s="269" t="s">
        <v>553</v>
      </c>
      <c r="B457" s="275" t="s">
        <v>556</v>
      </c>
      <c r="C457" s="231" t="s">
        <v>52</v>
      </c>
      <c r="D457" s="269" t="s">
        <v>540</v>
      </c>
      <c r="E457" s="292" t="s">
        <v>552</v>
      </c>
      <c r="F457" s="273" t="s">
        <v>538</v>
      </c>
      <c r="G457" s="274">
        <v>2012</v>
      </c>
      <c r="H457" s="293">
        <v>8.5500000000000007</v>
      </c>
      <c r="I457" s="235">
        <f>(H457/1000)*K457</f>
        <v>17.852399999999999</v>
      </c>
      <c r="J457" s="225" t="s">
        <v>197</v>
      </c>
      <c r="K457" s="225">
        <f>IF(J457="R410A",2088,"jiné chladivo")</f>
        <v>2088</v>
      </c>
      <c r="L457" s="226"/>
      <c r="M457" s="235" t="str">
        <f>IF(I457&gt;2.39,"ne","ano")</f>
        <v>ne</v>
      </c>
      <c r="N457" s="236" t="str">
        <f>IF(I457&gt;23.95,"ne",(IF(I457&gt;2.39,"ano","ne")))</f>
        <v>ano</v>
      </c>
      <c r="O457" s="225" t="str">
        <f>IF(I457&gt;23.95,"ano","ne")</f>
        <v>ne</v>
      </c>
    </row>
    <row r="458" spans="1:15" outlineLevel="1" x14ac:dyDescent="0.2">
      <c r="A458" s="269" t="s">
        <v>554</v>
      </c>
      <c r="B458" s="275" t="s">
        <v>556</v>
      </c>
      <c r="C458" s="231" t="s">
        <v>52</v>
      </c>
      <c r="D458" s="269" t="s">
        <v>540</v>
      </c>
      <c r="E458" s="292" t="s">
        <v>550</v>
      </c>
      <c r="F458" s="273" t="s">
        <v>538</v>
      </c>
      <c r="G458" s="274">
        <v>2012</v>
      </c>
      <c r="H458" s="293">
        <v>7.94</v>
      </c>
      <c r="I458" s="235">
        <f t="shared" ref="I458" si="35">(H458/1000)*K458</f>
        <v>16.578720000000001</v>
      </c>
      <c r="J458" s="225" t="s">
        <v>197</v>
      </c>
      <c r="K458" s="225">
        <f t="shared" ref="K458" si="36">IF(J458="R410A",2088,"jiné chladivo")</f>
        <v>2088</v>
      </c>
      <c r="L458" s="226"/>
      <c r="M458" s="235" t="str">
        <f t="shared" ref="M458" si="37">IF(I458&gt;2.39,"ne","ano")</f>
        <v>ne</v>
      </c>
      <c r="N458" s="236" t="str">
        <f t="shared" ref="N458" si="38">IF(I458&gt;23.95,"ne",(IF(I458&gt;2.39,"ano","ne")))</f>
        <v>ano</v>
      </c>
      <c r="O458" s="225" t="str">
        <f t="shared" ref="O458" si="39">IF(I458&gt;23.95,"ano","ne")</f>
        <v>ne</v>
      </c>
    </row>
    <row r="459" spans="1:15" outlineLevel="1" x14ac:dyDescent="0.2">
      <c r="A459" s="225"/>
      <c r="B459" s="229"/>
      <c r="C459" s="231"/>
      <c r="D459" s="226"/>
      <c r="E459" s="229"/>
      <c r="F459" s="225"/>
      <c r="G459" s="225"/>
      <c r="H459" s="233"/>
      <c r="I459" s="235"/>
      <c r="J459" s="225"/>
      <c r="K459" s="225"/>
      <c r="L459" s="226"/>
      <c r="M459" s="236"/>
      <c r="N459" s="225"/>
    </row>
    <row r="460" spans="1:15" ht="41.25" customHeight="1" outlineLevel="1" x14ac:dyDescent="0.2">
      <c r="A460" s="392" t="s">
        <v>572</v>
      </c>
      <c r="B460" s="393"/>
      <c r="C460" s="393"/>
      <c r="D460" s="393"/>
      <c r="E460" s="393"/>
      <c r="F460" s="393"/>
      <c r="G460" s="393"/>
      <c r="H460" s="393"/>
      <c r="I460" s="393"/>
      <c r="J460" s="393"/>
      <c r="K460" s="393"/>
      <c r="L460" s="393"/>
      <c r="M460" s="393"/>
      <c r="N460" s="393"/>
      <c r="O460" s="394"/>
    </row>
    <row r="461" spans="1:15" ht="27" outlineLevel="1" x14ac:dyDescent="0.2">
      <c r="A461" s="227" t="s">
        <v>53</v>
      </c>
      <c r="B461" s="230" t="s">
        <v>51</v>
      </c>
      <c r="C461" s="234" t="s">
        <v>24</v>
      </c>
      <c r="D461" s="228" t="s">
        <v>22</v>
      </c>
      <c r="E461" s="230" t="s">
        <v>19</v>
      </c>
      <c r="F461" s="227" t="s">
        <v>7</v>
      </c>
      <c r="G461" s="227" t="s">
        <v>20</v>
      </c>
      <c r="H461" s="232" t="s">
        <v>194</v>
      </c>
      <c r="I461" s="232" t="s">
        <v>195</v>
      </c>
      <c r="J461" s="227" t="s">
        <v>196</v>
      </c>
      <c r="K461" s="227" t="s">
        <v>542</v>
      </c>
      <c r="L461" s="228" t="s">
        <v>21</v>
      </c>
      <c r="M461" s="227" t="s">
        <v>198</v>
      </c>
      <c r="N461" s="227" t="s">
        <v>199</v>
      </c>
      <c r="O461" s="228" t="s">
        <v>200</v>
      </c>
    </row>
    <row r="462" spans="1:15" outlineLevel="1" x14ac:dyDescent="0.2">
      <c r="A462" s="269" t="s">
        <v>569</v>
      </c>
      <c r="B462" s="275" t="s">
        <v>558</v>
      </c>
      <c r="C462" s="231" t="s">
        <v>52</v>
      </c>
      <c r="D462" s="275" t="s">
        <v>540</v>
      </c>
      <c r="E462" s="292" t="s">
        <v>560</v>
      </c>
      <c r="F462" s="273" t="s">
        <v>538</v>
      </c>
      <c r="G462" s="274">
        <v>2012</v>
      </c>
      <c r="H462" s="273">
        <v>8.3800000000000008</v>
      </c>
      <c r="I462" s="233">
        <f>(H462/1000)*K462</f>
        <v>17.497440000000001</v>
      </c>
      <c r="J462" s="225" t="s">
        <v>197</v>
      </c>
      <c r="K462" s="225">
        <f>IF(J462="R410A",2088,"jiné chladivo")</f>
        <v>2088</v>
      </c>
      <c r="L462" s="226"/>
      <c r="M462" s="233" t="str">
        <f>IF(I462&gt;2.39,"ne","ano")</f>
        <v>ne</v>
      </c>
      <c r="N462" s="225" t="str">
        <f>IF(I462&gt;23.95,"ne",(IF(I462&gt;2.39,"ano","ne")))</f>
        <v>ano</v>
      </c>
      <c r="O462" s="225" t="str">
        <f>IF(I462&gt;23.95,"ano","ne")</f>
        <v>ne</v>
      </c>
    </row>
    <row r="463" spans="1:15" outlineLevel="1" x14ac:dyDescent="0.2">
      <c r="A463" s="269" t="s">
        <v>570</v>
      </c>
      <c r="B463" s="275" t="s">
        <v>561</v>
      </c>
      <c r="C463" s="231" t="s">
        <v>52</v>
      </c>
      <c r="D463" s="275" t="s">
        <v>540</v>
      </c>
      <c r="E463" s="292" t="s">
        <v>562</v>
      </c>
      <c r="F463" s="273" t="s">
        <v>538</v>
      </c>
      <c r="G463" s="274">
        <v>2012</v>
      </c>
      <c r="H463" s="273">
        <v>8.5</v>
      </c>
      <c r="I463" s="233">
        <f t="shared" ref="I463:I466" si="40">(H463/1000)*K463</f>
        <v>17.748000000000001</v>
      </c>
      <c r="J463" s="225" t="s">
        <v>197</v>
      </c>
      <c r="K463" s="225">
        <f t="shared" ref="K463:K466" si="41">IF(J463="R410A",2088,"jiné chladivo")</f>
        <v>2088</v>
      </c>
      <c r="L463" s="226"/>
      <c r="M463" s="233" t="str">
        <f t="shared" ref="M463:M466" si="42">IF(I463&gt;2.39,"ne","ano")</f>
        <v>ne</v>
      </c>
      <c r="N463" s="225" t="str">
        <f t="shared" ref="N463:N466" si="43">IF(I463&gt;23.95,"ne",(IF(I463&gt;2.39,"ano","ne")))</f>
        <v>ano</v>
      </c>
      <c r="O463" s="225" t="str">
        <f t="shared" ref="O463:O466" si="44">IF(I463&gt;23.95,"ano","ne")</f>
        <v>ne</v>
      </c>
    </row>
    <row r="464" spans="1:15" outlineLevel="1" x14ac:dyDescent="0.2">
      <c r="A464" s="269" t="s">
        <v>555</v>
      </c>
      <c r="B464" s="275" t="s">
        <v>563</v>
      </c>
      <c r="C464" s="231" t="s">
        <v>52</v>
      </c>
      <c r="D464" s="275" t="s">
        <v>545</v>
      </c>
      <c r="E464" s="292" t="s">
        <v>564</v>
      </c>
      <c r="F464" s="273" t="s">
        <v>538</v>
      </c>
      <c r="G464" s="274">
        <v>2012</v>
      </c>
      <c r="H464" s="273">
        <v>8.93</v>
      </c>
      <c r="I464" s="233">
        <f t="shared" si="40"/>
        <v>18.64584</v>
      </c>
      <c r="J464" s="225" t="s">
        <v>197</v>
      </c>
      <c r="K464" s="225">
        <f t="shared" si="41"/>
        <v>2088</v>
      </c>
      <c r="L464" s="226"/>
      <c r="M464" s="233" t="str">
        <f t="shared" si="42"/>
        <v>ne</v>
      </c>
      <c r="N464" s="225" t="str">
        <f t="shared" si="43"/>
        <v>ano</v>
      </c>
      <c r="O464" s="225" t="str">
        <f t="shared" si="44"/>
        <v>ne</v>
      </c>
    </row>
    <row r="465" spans="1:15" outlineLevel="1" x14ac:dyDescent="0.2">
      <c r="A465" s="269" t="s">
        <v>553</v>
      </c>
      <c r="B465" s="275" t="s">
        <v>565</v>
      </c>
      <c r="C465" s="231" t="s">
        <v>52</v>
      </c>
      <c r="D465" s="275" t="s">
        <v>545</v>
      </c>
      <c r="E465" s="292" t="s">
        <v>566</v>
      </c>
      <c r="F465" s="273" t="s">
        <v>538</v>
      </c>
      <c r="G465" s="274">
        <v>2012</v>
      </c>
      <c r="H465" s="273">
        <v>8.8699999999999992</v>
      </c>
      <c r="I465" s="233">
        <f>(H465/1000)*K465</f>
        <v>18.52056</v>
      </c>
      <c r="J465" s="225" t="s">
        <v>197</v>
      </c>
      <c r="K465" s="225">
        <f>IF(J465="R410A",2088,"jiné chladivo")</f>
        <v>2088</v>
      </c>
      <c r="L465" s="226"/>
      <c r="M465" s="233" t="str">
        <f t="shared" si="42"/>
        <v>ne</v>
      </c>
      <c r="N465" s="225" t="str">
        <f t="shared" si="43"/>
        <v>ano</v>
      </c>
      <c r="O465" s="225" t="str">
        <f t="shared" si="44"/>
        <v>ne</v>
      </c>
    </row>
    <row r="466" spans="1:15" outlineLevel="1" x14ac:dyDescent="0.2">
      <c r="A466" s="269" t="s">
        <v>571</v>
      </c>
      <c r="B466" s="275" t="s">
        <v>567</v>
      </c>
      <c r="C466" s="231" t="s">
        <v>52</v>
      </c>
      <c r="D466" s="275" t="s">
        <v>540</v>
      </c>
      <c r="E466" s="292" t="s">
        <v>568</v>
      </c>
      <c r="F466" s="273" t="s">
        <v>538</v>
      </c>
      <c r="G466" s="274">
        <v>2012</v>
      </c>
      <c r="H466" s="273">
        <v>8.11</v>
      </c>
      <c r="I466" s="233">
        <f t="shared" si="40"/>
        <v>16.933679999999999</v>
      </c>
      <c r="J466" s="225" t="s">
        <v>197</v>
      </c>
      <c r="K466" s="225">
        <f t="shared" si="41"/>
        <v>2088</v>
      </c>
      <c r="L466" s="226"/>
      <c r="M466" s="233" t="str">
        <f t="shared" si="42"/>
        <v>ne</v>
      </c>
      <c r="N466" s="225" t="str">
        <f t="shared" si="43"/>
        <v>ano</v>
      </c>
      <c r="O466" s="225" t="str">
        <f t="shared" si="44"/>
        <v>ne</v>
      </c>
    </row>
    <row r="467" spans="1:15" outlineLevel="1" x14ac:dyDescent="0.2">
      <c r="A467" s="225" t="s">
        <v>1325</v>
      </c>
      <c r="B467" s="187" t="s">
        <v>1238</v>
      </c>
      <c r="C467" s="231" t="s">
        <v>559</v>
      </c>
      <c r="D467" s="226" t="s">
        <v>1239</v>
      </c>
      <c r="E467" s="229" t="s">
        <v>1240</v>
      </c>
      <c r="F467" s="225" t="s">
        <v>1051</v>
      </c>
      <c r="G467" s="225">
        <v>2012</v>
      </c>
      <c r="H467" s="233">
        <v>2.1</v>
      </c>
      <c r="I467" s="233">
        <f t="shared" ref="I467" si="45">(H467/1000)*K467</f>
        <v>4.3848000000000003</v>
      </c>
      <c r="J467" s="225" t="s">
        <v>197</v>
      </c>
      <c r="K467" s="225">
        <f t="shared" ref="K467" si="46">IF(J467="R410A",2088,"jiné chladivo")</f>
        <v>2088</v>
      </c>
      <c r="L467" s="226"/>
      <c r="M467" s="233" t="str">
        <f t="shared" ref="M467" si="47">IF(I467&gt;2.39,"ne","ano")</f>
        <v>ne</v>
      </c>
      <c r="N467" s="225" t="str">
        <f t="shared" ref="N467" si="48">IF(I467&gt;23.95,"ne",(IF(I467&gt;2.39,"ano","ne")))</f>
        <v>ano</v>
      </c>
      <c r="O467" s="225" t="str">
        <f t="shared" ref="O467" si="49">IF(I467&gt;23.95,"ano","ne")</f>
        <v>ne</v>
      </c>
    </row>
    <row r="468" spans="1:15" outlineLevel="1" x14ac:dyDescent="0.2">
      <c r="A468" s="225"/>
      <c r="B468" s="229"/>
      <c r="C468" s="231"/>
      <c r="D468" s="226"/>
      <c r="E468" s="229"/>
      <c r="F468" s="225"/>
      <c r="G468" s="225"/>
      <c r="H468" s="233"/>
      <c r="I468" s="235"/>
      <c r="J468" s="225"/>
      <c r="K468" s="225"/>
      <c r="L468" s="226"/>
      <c r="M468" s="236"/>
      <c r="N468" s="225"/>
    </row>
    <row r="469" spans="1:15" ht="41.25" customHeight="1" outlineLevel="1" x14ac:dyDescent="0.2">
      <c r="A469" s="392" t="s">
        <v>557</v>
      </c>
      <c r="B469" s="393"/>
      <c r="C469" s="393"/>
      <c r="D469" s="393"/>
      <c r="E469" s="393"/>
      <c r="F469" s="393"/>
      <c r="G469" s="393"/>
      <c r="H469" s="393"/>
      <c r="I469" s="393"/>
      <c r="J469" s="393"/>
      <c r="K469" s="393"/>
      <c r="L469" s="393"/>
      <c r="M469" s="393"/>
      <c r="N469" s="393"/>
      <c r="O469" s="394"/>
    </row>
    <row r="470" spans="1:15" ht="27" outlineLevel="1" x14ac:dyDescent="0.2">
      <c r="A470" s="227" t="s">
        <v>53</v>
      </c>
      <c r="B470" s="230" t="s">
        <v>51</v>
      </c>
      <c r="C470" s="234" t="s">
        <v>24</v>
      </c>
      <c r="D470" s="228" t="s">
        <v>22</v>
      </c>
      <c r="E470" s="230" t="s">
        <v>19</v>
      </c>
      <c r="F470" s="227" t="s">
        <v>7</v>
      </c>
      <c r="G470" s="227" t="s">
        <v>20</v>
      </c>
      <c r="H470" s="232" t="s">
        <v>194</v>
      </c>
      <c r="I470" s="232" t="s">
        <v>195</v>
      </c>
      <c r="J470" s="227" t="s">
        <v>196</v>
      </c>
      <c r="K470" s="227" t="s">
        <v>542</v>
      </c>
      <c r="L470" s="228" t="s">
        <v>21</v>
      </c>
      <c r="M470" s="227" t="s">
        <v>198</v>
      </c>
      <c r="N470" s="227" t="s">
        <v>199</v>
      </c>
      <c r="O470" s="228" t="s">
        <v>200</v>
      </c>
    </row>
    <row r="471" spans="1:15" outlineLevel="1" x14ac:dyDescent="0.2">
      <c r="A471" s="226" t="s">
        <v>555</v>
      </c>
      <c r="B471" s="187" t="s">
        <v>573</v>
      </c>
      <c r="C471" s="231" t="s">
        <v>52</v>
      </c>
      <c r="D471" s="226" t="s">
        <v>545</v>
      </c>
      <c r="E471" s="229" t="s">
        <v>574</v>
      </c>
      <c r="F471" s="225" t="s">
        <v>538</v>
      </c>
      <c r="G471" s="225">
        <v>2012</v>
      </c>
      <c r="H471" s="233">
        <v>8.9</v>
      </c>
      <c r="I471" s="233">
        <f>(H471/1000)*K471</f>
        <v>18.583200000000001</v>
      </c>
      <c r="J471" s="225" t="s">
        <v>197</v>
      </c>
      <c r="K471" s="225">
        <f>IF(J471="R410A",2088,"jiné chladivo")</f>
        <v>2088</v>
      </c>
      <c r="L471" s="226"/>
      <c r="M471" s="233" t="str">
        <f>IF(I471&gt;2.39,"ne","ano")</f>
        <v>ne</v>
      </c>
      <c r="N471" s="225" t="str">
        <f>IF(I471&gt;23.95,"ne",(IF(I471&gt;2.39,"ano","ne")))</f>
        <v>ano</v>
      </c>
      <c r="O471" s="225" t="str">
        <f>IF(I471&gt;23.95,"ano","ne")</f>
        <v>ne</v>
      </c>
    </row>
    <row r="472" spans="1:15" outlineLevel="1" x14ac:dyDescent="0.2">
      <c r="A472" s="226" t="s">
        <v>553</v>
      </c>
      <c r="B472" s="187" t="s">
        <v>575</v>
      </c>
      <c r="C472" s="231" t="s">
        <v>52</v>
      </c>
      <c r="D472" s="226" t="s">
        <v>545</v>
      </c>
      <c r="E472" s="229" t="s">
        <v>576</v>
      </c>
      <c r="F472" s="225" t="s">
        <v>538</v>
      </c>
      <c r="G472" s="225">
        <v>2012</v>
      </c>
      <c r="H472" s="233">
        <v>8.9</v>
      </c>
      <c r="I472" s="233">
        <f t="shared" ref="I472:I473" si="50">(H472/1000)*K472</f>
        <v>18.583200000000001</v>
      </c>
      <c r="J472" s="225" t="s">
        <v>197</v>
      </c>
      <c r="K472" s="225">
        <f t="shared" ref="K472:K473" si="51">IF(J472="R410A",2088,"jiné chladivo")</f>
        <v>2088</v>
      </c>
      <c r="L472" s="226"/>
      <c r="M472" s="233" t="str">
        <f t="shared" ref="M472:M474" si="52">IF(I472&gt;2.39,"ne","ano")</f>
        <v>ne</v>
      </c>
      <c r="N472" s="225" t="str">
        <f t="shared" ref="N472:N474" si="53">IF(I472&gt;23.95,"ne",(IF(I472&gt;2.39,"ano","ne")))</f>
        <v>ano</v>
      </c>
      <c r="O472" s="225" t="str">
        <f t="shared" ref="O472:O474" si="54">IF(I472&gt;23.95,"ano","ne")</f>
        <v>ne</v>
      </c>
    </row>
    <row r="473" spans="1:15" outlineLevel="1" x14ac:dyDescent="0.2">
      <c r="A473" s="226" t="s">
        <v>582</v>
      </c>
      <c r="B473" s="187" t="s">
        <v>577</v>
      </c>
      <c r="C473" s="231" t="s">
        <v>52</v>
      </c>
      <c r="D473" s="226" t="s">
        <v>578</v>
      </c>
      <c r="E473" s="229" t="s">
        <v>579</v>
      </c>
      <c r="F473" s="225" t="s">
        <v>538</v>
      </c>
      <c r="G473" s="225">
        <v>2012</v>
      </c>
      <c r="H473" s="233">
        <v>4</v>
      </c>
      <c r="I473" s="233">
        <f t="shared" si="50"/>
        <v>8.3520000000000003</v>
      </c>
      <c r="J473" s="225" t="s">
        <v>197</v>
      </c>
      <c r="K473" s="225">
        <f t="shared" si="51"/>
        <v>2088</v>
      </c>
      <c r="L473" s="226"/>
      <c r="M473" s="233" t="str">
        <f t="shared" si="52"/>
        <v>ne</v>
      </c>
      <c r="N473" s="225" t="str">
        <f t="shared" si="53"/>
        <v>ano</v>
      </c>
      <c r="O473" s="225" t="str">
        <f t="shared" si="54"/>
        <v>ne</v>
      </c>
    </row>
    <row r="474" spans="1:15" outlineLevel="1" x14ac:dyDescent="0.2">
      <c r="A474" s="226" t="s">
        <v>583</v>
      </c>
      <c r="B474" s="187" t="s">
        <v>580</v>
      </c>
      <c r="C474" s="231" t="s">
        <v>52</v>
      </c>
      <c r="D474" s="226" t="s">
        <v>540</v>
      </c>
      <c r="E474" s="229" t="s">
        <v>581</v>
      </c>
      <c r="F474" s="225" t="s">
        <v>538</v>
      </c>
      <c r="G474" s="225">
        <v>2012</v>
      </c>
      <c r="H474" s="233">
        <v>7.7</v>
      </c>
      <c r="I474" s="233">
        <f>(H474/1000)*K474</f>
        <v>16.0776</v>
      </c>
      <c r="J474" s="225" t="s">
        <v>197</v>
      </c>
      <c r="K474" s="225">
        <f>IF(J474="R410A",2088,"jiné chladivo")</f>
        <v>2088</v>
      </c>
      <c r="L474" s="226"/>
      <c r="M474" s="233" t="str">
        <f t="shared" si="52"/>
        <v>ne</v>
      </c>
      <c r="N474" s="225" t="str">
        <f t="shared" si="53"/>
        <v>ano</v>
      </c>
      <c r="O474" s="225" t="str">
        <f t="shared" si="54"/>
        <v>ne</v>
      </c>
    </row>
    <row r="475" spans="1:15" outlineLevel="1" x14ac:dyDescent="0.2">
      <c r="A475" s="225"/>
      <c r="B475" s="229"/>
      <c r="C475" s="231"/>
      <c r="D475" s="226"/>
      <c r="E475" s="229"/>
      <c r="F475" s="225"/>
      <c r="G475" s="225"/>
      <c r="H475" s="233"/>
      <c r="I475" s="235"/>
      <c r="J475" s="225"/>
      <c r="K475" s="225"/>
      <c r="L475" s="226"/>
      <c r="M475" s="236"/>
      <c r="N475" s="225"/>
      <c r="O475" s="82"/>
    </row>
    <row r="476" spans="1:15" ht="41.25" customHeight="1" outlineLevel="1" x14ac:dyDescent="0.2">
      <c r="A476" s="392" t="s">
        <v>1326</v>
      </c>
      <c r="B476" s="393"/>
      <c r="C476" s="393"/>
      <c r="D476" s="393"/>
      <c r="E476" s="393"/>
      <c r="F476" s="393"/>
      <c r="G476" s="393"/>
      <c r="H476" s="393"/>
      <c r="I476" s="393"/>
      <c r="J476" s="393"/>
      <c r="K476" s="393"/>
      <c r="L476" s="393"/>
      <c r="M476" s="393"/>
      <c r="N476" s="393"/>
      <c r="O476" s="394"/>
    </row>
    <row r="477" spans="1:15" ht="27" outlineLevel="1" x14ac:dyDescent="0.2">
      <c r="A477" s="227" t="s">
        <v>53</v>
      </c>
      <c r="B477" s="230" t="s">
        <v>51</v>
      </c>
      <c r="C477" s="234" t="s">
        <v>24</v>
      </c>
      <c r="D477" s="228" t="s">
        <v>22</v>
      </c>
      <c r="E477" s="230" t="s">
        <v>19</v>
      </c>
      <c r="F477" s="227" t="s">
        <v>7</v>
      </c>
      <c r="G477" s="227" t="s">
        <v>20</v>
      </c>
      <c r="H477" s="232" t="s">
        <v>194</v>
      </c>
      <c r="I477" s="232" t="s">
        <v>195</v>
      </c>
      <c r="J477" s="227" t="s">
        <v>196</v>
      </c>
      <c r="K477" s="227" t="s">
        <v>542</v>
      </c>
      <c r="L477" s="228" t="s">
        <v>21</v>
      </c>
      <c r="M477" s="227" t="s">
        <v>198</v>
      </c>
      <c r="N477" s="227" t="s">
        <v>199</v>
      </c>
      <c r="O477" s="228" t="s">
        <v>200</v>
      </c>
    </row>
    <row r="478" spans="1:15" ht="14.25" customHeight="1" outlineLevel="1" x14ac:dyDescent="0.2">
      <c r="A478" s="398" t="s">
        <v>1160</v>
      </c>
      <c r="B478" s="399"/>
      <c r="C478" s="399"/>
      <c r="D478" s="399"/>
      <c r="E478" s="399"/>
      <c r="F478" s="399"/>
      <c r="G478" s="399"/>
      <c r="H478" s="399"/>
      <c r="I478" s="399"/>
      <c r="J478" s="399"/>
      <c r="K478" s="399"/>
      <c r="L478" s="399"/>
      <c r="M478" s="399"/>
      <c r="N478" s="399"/>
      <c r="O478" s="400"/>
    </row>
    <row r="479" spans="1:15" outlineLevel="1" x14ac:dyDescent="0.2">
      <c r="A479" s="225"/>
      <c r="B479" s="229" t="s">
        <v>1265</v>
      </c>
      <c r="C479" s="231" t="s">
        <v>1266</v>
      </c>
      <c r="D479" s="226" t="s">
        <v>1267</v>
      </c>
      <c r="E479" s="229" t="s">
        <v>1268</v>
      </c>
      <c r="F479" s="225" t="s">
        <v>1269</v>
      </c>
      <c r="G479" s="225">
        <v>2013</v>
      </c>
      <c r="H479" s="233">
        <v>11.2</v>
      </c>
      <c r="I479" s="235">
        <f>(H479/1000)*K479</f>
        <v>23.3856</v>
      </c>
      <c r="J479" s="225" t="s">
        <v>197</v>
      </c>
      <c r="K479" s="225">
        <f>IF(J479="R410A",2088,"jiné chladivo")</f>
        <v>2088</v>
      </c>
      <c r="L479" s="226"/>
      <c r="M479" s="235" t="str">
        <f>IF(I479&gt;2.39,"ne","ano")</f>
        <v>ne</v>
      </c>
      <c r="N479" s="236" t="str">
        <f>IF(I479&gt;23.95,"ne",(IF(I479&gt;2.39,"ano","ne")))</f>
        <v>ano</v>
      </c>
      <c r="O479" s="225" t="str">
        <f>IF(I479&gt;23.95,"ano","ne")</f>
        <v>ne</v>
      </c>
    </row>
    <row r="480" spans="1:15" ht="14.25" customHeight="1" outlineLevel="1" x14ac:dyDescent="0.2">
      <c r="A480" s="7"/>
      <c r="B480" s="7"/>
      <c r="C480" s="72"/>
      <c r="D480" s="3"/>
      <c r="E480" s="7"/>
      <c r="F480" s="2"/>
      <c r="G480" s="2"/>
      <c r="H480" s="100"/>
      <c r="I480" s="100"/>
      <c r="J480" s="2"/>
      <c r="K480" s="2"/>
      <c r="L480" s="80"/>
      <c r="M480" s="225"/>
      <c r="N480" s="2"/>
      <c r="O480" s="2"/>
    </row>
    <row r="482" spans="6:6" x14ac:dyDescent="0.2">
      <c r="F482" s="105"/>
    </row>
  </sheetData>
  <sortState ref="A276:T300">
    <sortCondition ref="A276:A300"/>
  </sortState>
  <mergeCells count="60">
    <mergeCell ref="A445:O445"/>
    <mergeCell ref="A437:O437"/>
    <mergeCell ref="A441:O441"/>
    <mergeCell ref="A442:O442"/>
    <mergeCell ref="A476:O476"/>
    <mergeCell ref="A446:O446"/>
    <mergeCell ref="A478:O478"/>
    <mergeCell ref="A469:O469"/>
    <mergeCell ref="A454:O454"/>
    <mergeCell ref="A460:O460"/>
    <mergeCell ref="A384:O384"/>
    <mergeCell ref="A389:O389"/>
    <mergeCell ref="A395:O395"/>
    <mergeCell ref="A396:O396"/>
    <mergeCell ref="A398:O398"/>
    <mergeCell ref="A402:O402"/>
    <mergeCell ref="A406:O406"/>
    <mergeCell ref="A407:O407"/>
    <mergeCell ref="A409:O409"/>
    <mergeCell ref="A413:O413"/>
    <mergeCell ref="A417:O417"/>
    <mergeCell ref="A418:O418"/>
    <mergeCell ref="A420:O420"/>
    <mergeCell ref="A424:O424"/>
    <mergeCell ref="A1:O1"/>
    <mergeCell ref="A59:O59"/>
    <mergeCell ref="A244:L244"/>
    <mergeCell ref="A113:O113"/>
    <mergeCell ref="A190:O190"/>
    <mergeCell ref="A275:O275"/>
    <mergeCell ref="A247:O247"/>
    <mergeCell ref="A304:O304"/>
    <mergeCell ref="A346:O346"/>
    <mergeCell ref="A358:O358"/>
    <mergeCell ref="A360:O360"/>
    <mergeCell ref="A364:O364"/>
    <mergeCell ref="A368:O368"/>
    <mergeCell ref="A353:O353"/>
    <mergeCell ref="A430:O430"/>
    <mergeCell ref="A431:O431"/>
    <mergeCell ref="A433:O433"/>
    <mergeCell ref="A315:O315"/>
    <mergeCell ref="A245:O245"/>
    <mergeCell ref="A324:O324"/>
    <mergeCell ref="A327:O327"/>
    <mergeCell ref="A332:O332"/>
    <mergeCell ref="A325:O325"/>
    <mergeCell ref="A303:L303"/>
    <mergeCell ref="A306:O306"/>
    <mergeCell ref="A340:O340"/>
    <mergeCell ref="A343:O343"/>
    <mergeCell ref="A338:O338"/>
    <mergeCell ref="A347:O347"/>
    <mergeCell ref="A349:O349"/>
    <mergeCell ref="A382:O382"/>
    <mergeCell ref="A357:O357"/>
    <mergeCell ref="A369:O369"/>
    <mergeCell ref="A371:O371"/>
    <mergeCell ref="A376:O376"/>
    <mergeCell ref="A381:O381"/>
  </mergeCells>
  <conditionalFormatting sqref="M448:M452 M456 M471:M474 M372:M374 M462:M467">
    <cfRule type="cellIs" dxfId="118" priority="261" operator="lessThan">
      <formula>5</formula>
    </cfRule>
  </conditionalFormatting>
  <conditionalFormatting sqref="N448:N453 N456 N471:N474 N372:N374 N462:N467">
    <cfRule type="cellIs" dxfId="117" priority="260" operator="between">
      <formula>5</formula>
      <formula>50</formula>
    </cfRule>
  </conditionalFormatting>
  <conditionalFormatting sqref="O448:O453 O456 O471:O474 O372:O374 O462:O467">
    <cfRule type="cellIs" dxfId="116" priority="259" operator="between">
      <formula>50</formula>
      <formula>500</formula>
    </cfRule>
  </conditionalFormatting>
  <conditionalFormatting sqref="N480">
    <cfRule type="cellIs" dxfId="115" priority="200" operator="between">
      <formula>5</formula>
      <formula>50</formula>
    </cfRule>
  </conditionalFormatting>
  <conditionalFormatting sqref="O480">
    <cfRule type="cellIs" dxfId="114" priority="199" operator="between">
      <formula>50</formula>
      <formula>500</formula>
    </cfRule>
  </conditionalFormatting>
  <conditionalFormatting sqref="O457">
    <cfRule type="cellIs" dxfId="113" priority="193" operator="between">
      <formula>50</formula>
      <formula>500</formula>
    </cfRule>
  </conditionalFormatting>
  <conditionalFormatting sqref="M457">
    <cfRule type="cellIs" dxfId="112" priority="195" operator="lessThan">
      <formula>5</formula>
    </cfRule>
  </conditionalFormatting>
  <conditionalFormatting sqref="N457">
    <cfRule type="cellIs" dxfId="111" priority="194" operator="between">
      <formula>5</formula>
      <formula>50</formula>
    </cfRule>
  </conditionalFormatting>
  <conditionalFormatting sqref="O458">
    <cfRule type="cellIs" dxfId="110" priority="190" operator="between">
      <formula>50</formula>
      <formula>500</formula>
    </cfRule>
  </conditionalFormatting>
  <conditionalFormatting sqref="M458">
    <cfRule type="cellIs" dxfId="109" priority="192" operator="lessThan">
      <formula>5</formula>
    </cfRule>
  </conditionalFormatting>
  <conditionalFormatting sqref="N458">
    <cfRule type="cellIs" dxfId="108" priority="191" operator="between">
      <formula>5</formula>
      <formula>50</formula>
    </cfRule>
  </conditionalFormatting>
  <conditionalFormatting sqref="M459">
    <cfRule type="cellIs" dxfId="107" priority="189" operator="between">
      <formula>5</formula>
      <formula>50</formula>
    </cfRule>
  </conditionalFormatting>
  <conditionalFormatting sqref="N459">
    <cfRule type="cellIs" dxfId="106" priority="188" operator="between">
      <formula>50</formula>
      <formula>500</formula>
    </cfRule>
  </conditionalFormatting>
  <conditionalFormatting sqref="O176">
    <cfRule type="cellIs" dxfId="105" priority="154" operator="between">
      <formula>50</formula>
      <formula>500</formula>
    </cfRule>
  </conditionalFormatting>
  <conditionalFormatting sqref="N176">
    <cfRule type="cellIs" dxfId="104" priority="155" operator="between">
      <formula>5</formula>
      <formula>50</formula>
    </cfRule>
  </conditionalFormatting>
  <conditionalFormatting sqref="M475">
    <cfRule type="cellIs" dxfId="103" priority="183" operator="between">
      <formula>5</formula>
      <formula>50</formula>
    </cfRule>
  </conditionalFormatting>
  <conditionalFormatting sqref="N475">
    <cfRule type="cellIs" dxfId="102" priority="182" operator="between">
      <formula>50</formula>
      <formula>500</formula>
    </cfRule>
  </conditionalFormatting>
  <conditionalFormatting sqref="M176">
    <cfRule type="cellIs" dxfId="101" priority="156" operator="lessThan">
      <formula>5</formula>
    </cfRule>
  </conditionalFormatting>
  <conditionalFormatting sqref="N58">
    <cfRule type="cellIs" dxfId="100" priority="177" operator="between">
      <formula>50</formula>
      <formula>500</formula>
    </cfRule>
  </conditionalFormatting>
  <conditionalFormatting sqref="M58">
    <cfRule type="cellIs" dxfId="99" priority="178" operator="between">
      <formula>5</formula>
      <formula>50</formula>
    </cfRule>
  </conditionalFormatting>
  <conditionalFormatting sqref="O61">
    <cfRule type="cellIs" dxfId="98" priority="174" operator="between">
      <formula>50</formula>
      <formula>500</formula>
    </cfRule>
  </conditionalFormatting>
  <conditionalFormatting sqref="O84">
    <cfRule type="cellIs" dxfId="97" priority="171" operator="between">
      <formula>50</formula>
      <formula>500</formula>
    </cfRule>
  </conditionalFormatting>
  <conditionalFormatting sqref="N112">
    <cfRule type="cellIs" dxfId="96" priority="169" operator="between">
      <formula>50</formula>
      <formula>500</formula>
    </cfRule>
  </conditionalFormatting>
  <conditionalFormatting sqref="N61">
    <cfRule type="cellIs" dxfId="95" priority="175" operator="between">
      <formula>5</formula>
      <formula>50</formula>
    </cfRule>
  </conditionalFormatting>
  <conditionalFormatting sqref="M61">
    <cfRule type="cellIs" dxfId="94" priority="176" operator="lessThan">
      <formula>5</formula>
    </cfRule>
  </conditionalFormatting>
  <conditionalFormatting sqref="O3">
    <cfRule type="cellIs" dxfId="93" priority="166" operator="between">
      <formula>50</formula>
      <formula>500</formula>
    </cfRule>
  </conditionalFormatting>
  <conditionalFormatting sqref="O126">
    <cfRule type="cellIs" dxfId="92" priority="160" operator="between">
      <formula>50</formula>
      <formula>500</formula>
    </cfRule>
  </conditionalFormatting>
  <conditionalFormatting sqref="N84">
    <cfRule type="cellIs" dxfId="91" priority="172" operator="between">
      <formula>5</formula>
      <formula>50</formula>
    </cfRule>
  </conditionalFormatting>
  <conditionalFormatting sqref="M84">
    <cfRule type="cellIs" dxfId="90" priority="173" operator="lessThan">
      <formula>5</formula>
    </cfRule>
  </conditionalFormatting>
  <conditionalFormatting sqref="O143">
    <cfRule type="cellIs" dxfId="89" priority="157" operator="between">
      <formula>50</formula>
      <formula>500</formula>
    </cfRule>
  </conditionalFormatting>
  <conditionalFormatting sqref="M112">
    <cfRule type="cellIs" dxfId="88" priority="170" operator="between">
      <formula>5</formula>
      <formula>50</formula>
    </cfRule>
  </conditionalFormatting>
  <conditionalFormatting sqref="N189">
    <cfRule type="cellIs" dxfId="87" priority="152" operator="between">
      <formula>50</formula>
      <formula>500</formula>
    </cfRule>
  </conditionalFormatting>
  <conditionalFormatting sqref="O192">
    <cfRule type="cellIs" dxfId="86" priority="149" operator="between">
      <formula>50</formula>
      <formula>500</formula>
    </cfRule>
  </conditionalFormatting>
  <conditionalFormatting sqref="O218">
    <cfRule type="cellIs" dxfId="85" priority="146" operator="between">
      <formula>50</formula>
      <formula>500</formula>
    </cfRule>
  </conditionalFormatting>
  <conditionalFormatting sqref="O248:O272 O274">
    <cfRule type="cellIs" dxfId="84" priority="141" operator="between">
      <formula>50</formula>
      <formula>500</formula>
    </cfRule>
  </conditionalFormatting>
  <conditionalFormatting sqref="N3">
    <cfRule type="cellIs" dxfId="83" priority="167" operator="between">
      <formula>5</formula>
      <formula>50</formula>
    </cfRule>
  </conditionalFormatting>
  <conditionalFormatting sqref="M3">
    <cfRule type="cellIs" dxfId="82" priority="168" operator="lessThan">
      <formula>5</formula>
    </cfRule>
  </conditionalFormatting>
  <conditionalFormatting sqref="O115">
    <cfRule type="cellIs" dxfId="81" priority="163" operator="between">
      <formula>50</formula>
      <formula>500</formula>
    </cfRule>
  </conditionalFormatting>
  <conditionalFormatting sqref="N115">
    <cfRule type="cellIs" dxfId="80" priority="164" operator="between">
      <formula>5</formula>
      <formula>50</formula>
    </cfRule>
  </conditionalFormatting>
  <conditionalFormatting sqref="M115">
    <cfRule type="cellIs" dxfId="79" priority="165" operator="lessThan">
      <formula>5</formula>
    </cfRule>
  </conditionalFormatting>
  <conditionalFormatting sqref="N126">
    <cfRule type="cellIs" dxfId="78" priority="161" operator="between">
      <formula>5</formula>
      <formula>50</formula>
    </cfRule>
  </conditionalFormatting>
  <conditionalFormatting sqref="M126">
    <cfRule type="cellIs" dxfId="77" priority="162" operator="lessThan">
      <formula>5</formula>
    </cfRule>
  </conditionalFormatting>
  <conditionalFormatting sqref="N143">
    <cfRule type="cellIs" dxfId="76" priority="158" operator="between">
      <formula>5</formula>
      <formula>50</formula>
    </cfRule>
  </conditionalFormatting>
  <conditionalFormatting sqref="M143">
    <cfRule type="cellIs" dxfId="75" priority="159" operator="lessThan">
      <formula>5</formula>
    </cfRule>
  </conditionalFormatting>
  <conditionalFormatting sqref="M189">
    <cfRule type="cellIs" dxfId="74" priority="153" operator="between">
      <formula>5</formula>
      <formula>50</formula>
    </cfRule>
  </conditionalFormatting>
  <conditionalFormatting sqref="N192">
    <cfRule type="cellIs" dxfId="73" priority="150" operator="between">
      <formula>5</formula>
      <formula>50</formula>
    </cfRule>
  </conditionalFormatting>
  <conditionalFormatting sqref="M192">
    <cfRule type="cellIs" dxfId="72" priority="151" operator="lessThan">
      <formula>5</formula>
    </cfRule>
  </conditionalFormatting>
  <conditionalFormatting sqref="N218">
    <cfRule type="cellIs" dxfId="71" priority="147" operator="between">
      <formula>5</formula>
      <formula>50</formula>
    </cfRule>
  </conditionalFormatting>
  <conditionalFormatting sqref="M218">
    <cfRule type="cellIs" dxfId="70" priority="148" operator="lessThan">
      <formula>5</formula>
    </cfRule>
  </conditionalFormatting>
  <conditionalFormatting sqref="N243">
    <cfRule type="cellIs" dxfId="69" priority="144" operator="between">
      <formula>50</formula>
      <formula>500</formula>
    </cfRule>
  </conditionalFormatting>
  <conditionalFormatting sqref="M243">
    <cfRule type="cellIs" dxfId="68" priority="145" operator="between">
      <formula>5</formula>
      <formula>50</formula>
    </cfRule>
  </conditionalFormatting>
  <conditionalFormatting sqref="N248:N272 N274">
    <cfRule type="cellIs" dxfId="67" priority="142" operator="between">
      <formula>5</formula>
      <formula>50</formula>
    </cfRule>
  </conditionalFormatting>
  <conditionalFormatting sqref="M248:M272">
    <cfRule type="cellIs" dxfId="66" priority="143" operator="lessThan">
      <formula>5</formula>
    </cfRule>
  </conditionalFormatting>
  <conditionalFormatting sqref="M480">
    <cfRule type="cellIs" dxfId="65" priority="140" operator="between">
      <formula>5</formula>
      <formula>50</formula>
    </cfRule>
  </conditionalFormatting>
  <conditionalFormatting sqref="O302">
    <cfRule type="cellIs" dxfId="64" priority="134" operator="between">
      <formula>50</formula>
      <formula>500</formula>
    </cfRule>
  </conditionalFormatting>
  <conditionalFormatting sqref="N302">
    <cfRule type="cellIs" dxfId="63" priority="135" operator="between">
      <formula>5</formula>
      <formula>50</formula>
    </cfRule>
  </conditionalFormatting>
  <conditionalFormatting sqref="O273">
    <cfRule type="cellIs" dxfId="62" priority="131" operator="between">
      <formula>50</formula>
      <formula>500</formula>
    </cfRule>
  </conditionalFormatting>
  <conditionalFormatting sqref="N273">
    <cfRule type="cellIs" dxfId="61" priority="132" operator="between">
      <formula>5</formula>
      <formula>50</formula>
    </cfRule>
  </conditionalFormatting>
  <conditionalFormatting sqref="M273">
    <cfRule type="cellIs" dxfId="60" priority="133" operator="lessThan">
      <formula>5</formula>
    </cfRule>
  </conditionalFormatting>
  <conditionalFormatting sqref="M468">
    <cfRule type="cellIs" dxfId="59" priority="100" operator="between">
      <formula>5</formula>
      <formula>50</formula>
    </cfRule>
  </conditionalFormatting>
  <conditionalFormatting sqref="N468">
    <cfRule type="cellIs" dxfId="58" priority="99" operator="between">
      <formula>50</formula>
      <formula>500</formula>
    </cfRule>
  </conditionalFormatting>
  <conditionalFormatting sqref="O479">
    <cfRule type="cellIs" dxfId="57" priority="90" operator="between">
      <formula>50</formula>
      <formula>500</formula>
    </cfRule>
  </conditionalFormatting>
  <conditionalFormatting sqref="M479">
    <cfRule type="cellIs" dxfId="56" priority="92" operator="lessThan">
      <formula>5</formula>
    </cfRule>
  </conditionalFormatting>
  <conditionalFormatting sqref="N479">
    <cfRule type="cellIs" dxfId="55" priority="91" operator="between">
      <formula>5</formula>
      <formula>50</formula>
    </cfRule>
  </conditionalFormatting>
  <conditionalFormatting sqref="O336">
    <cfRule type="cellIs" dxfId="54" priority="64" operator="between">
      <formula>50</formula>
      <formula>500</formula>
    </cfRule>
  </conditionalFormatting>
  <conditionalFormatting sqref="O307:O313">
    <cfRule type="cellIs" dxfId="53" priority="66" operator="between">
      <formula>50</formula>
      <formula>500</formula>
    </cfRule>
  </conditionalFormatting>
  <conditionalFormatting sqref="N336">
    <cfRule type="cellIs" dxfId="52" priority="65" operator="between">
      <formula>5</formula>
      <formula>50</formula>
    </cfRule>
  </conditionalFormatting>
  <conditionalFormatting sqref="O328:O330">
    <cfRule type="cellIs" dxfId="51" priority="58" operator="between">
      <formula>50</formula>
      <formula>500</formula>
    </cfRule>
  </conditionalFormatting>
  <conditionalFormatting sqref="N307:N313">
    <cfRule type="cellIs" dxfId="50" priority="67" operator="between">
      <formula>5</formula>
      <formula>50</formula>
    </cfRule>
  </conditionalFormatting>
  <conditionalFormatting sqref="M307:M313">
    <cfRule type="cellIs" dxfId="49" priority="68" operator="lessThan">
      <formula>5</formula>
    </cfRule>
  </conditionalFormatting>
  <conditionalFormatting sqref="O323">
    <cfRule type="cellIs" dxfId="48" priority="72" operator="between">
      <formula>50</formula>
      <formula>500</formula>
    </cfRule>
  </conditionalFormatting>
  <conditionalFormatting sqref="N323">
    <cfRule type="cellIs" dxfId="47" priority="73" operator="between">
      <formula>5</formula>
      <formula>50</formula>
    </cfRule>
  </conditionalFormatting>
  <conditionalFormatting sqref="M328:M330">
    <cfRule type="cellIs" dxfId="46" priority="60" operator="lessThan">
      <formula>5</formula>
    </cfRule>
  </conditionalFormatting>
  <conditionalFormatting sqref="N328:N330">
    <cfRule type="cellIs" dxfId="45" priority="59" operator="between">
      <formula>5</formula>
      <formula>50</formula>
    </cfRule>
  </conditionalFormatting>
  <conditionalFormatting sqref="O345">
    <cfRule type="cellIs" dxfId="44" priority="48" operator="between">
      <formula>50</formula>
      <formula>500</formula>
    </cfRule>
  </conditionalFormatting>
  <conditionalFormatting sqref="O350:O351">
    <cfRule type="cellIs" dxfId="43" priority="50" operator="between">
      <formula>50</formula>
      <formula>500</formula>
    </cfRule>
  </conditionalFormatting>
  <conditionalFormatting sqref="O341">
    <cfRule type="cellIs" dxfId="42" priority="45" operator="between">
      <formula>50</formula>
      <formula>500</formula>
    </cfRule>
  </conditionalFormatting>
  <conditionalFormatting sqref="N345">
    <cfRule type="cellIs" dxfId="41" priority="49" operator="between">
      <formula>5</formula>
      <formula>50</formula>
    </cfRule>
  </conditionalFormatting>
  <conditionalFormatting sqref="O356">
    <cfRule type="cellIs" dxfId="40" priority="56" operator="between">
      <formula>50</formula>
      <formula>500</formula>
    </cfRule>
  </conditionalFormatting>
  <conditionalFormatting sqref="N356">
    <cfRule type="cellIs" dxfId="39" priority="57" operator="between">
      <formula>5</formula>
      <formula>50</formula>
    </cfRule>
  </conditionalFormatting>
  <conditionalFormatting sqref="M350:M351">
    <cfRule type="cellIs" dxfId="38" priority="52" operator="lessThan">
      <formula>5</formula>
    </cfRule>
  </conditionalFormatting>
  <conditionalFormatting sqref="N350:N351">
    <cfRule type="cellIs" dxfId="37" priority="51" operator="between">
      <formula>5</formula>
      <formula>50</formula>
    </cfRule>
  </conditionalFormatting>
  <conditionalFormatting sqref="O380">
    <cfRule type="cellIs" dxfId="36" priority="38" operator="between">
      <formula>50</formula>
      <formula>500</formula>
    </cfRule>
  </conditionalFormatting>
  <conditionalFormatting sqref="N380">
    <cfRule type="cellIs" dxfId="35" priority="39" operator="between">
      <formula>5</formula>
      <formula>50</formula>
    </cfRule>
  </conditionalFormatting>
  <conditionalFormatting sqref="M341">
    <cfRule type="cellIs" dxfId="34" priority="47" operator="lessThan">
      <formula>5</formula>
    </cfRule>
  </conditionalFormatting>
  <conditionalFormatting sqref="N341">
    <cfRule type="cellIs" dxfId="33" priority="46" operator="between">
      <formula>5</formula>
      <formula>50</formula>
    </cfRule>
  </conditionalFormatting>
  <conditionalFormatting sqref="O361:O362">
    <cfRule type="cellIs" dxfId="32" priority="40" operator="between">
      <formula>50</formula>
      <formula>500</formula>
    </cfRule>
  </conditionalFormatting>
  <conditionalFormatting sqref="O367">
    <cfRule type="cellIs" dxfId="31" priority="43" operator="between">
      <formula>50</formula>
      <formula>500</formula>
    </cfRule>
  </conditionalFormatting>
  <conditionalFormatting sqref="N367">
    <cfRule type="cellIs" dxfId="30" priority="44" operator="between">
      <formula>5</formula>
      <formula>50</formula>
    </cfRule>
  </conditionalFormatting>
  <conditionalFormatting sqref="M361:M362">
    <cfRule type="cellIs" dxfId="29" priority="42" operator="lessThan">
      <formula>5</formula>
    </cfRule>
  </conditionalFormatting>
  <conditionalFormatting sqref="N361:N362">
    <cfRule type="cellIs" dxfId="28" priority="41" operator="between">
      <formula>5</formula>
      <formula>50</formula>
    </cfRule>
  </conditionalFormatting>
  <conditionalFormatting sqref="O394">
    <cfRule type="cellIs" dxfId="27" priority="30" operator="between">
      <formula>50</formula>
      <formula>500</formula>
    </cfRule>
  </conditionalFormatting>
  <conditionalFormatting sqref="M385:M387">
    <cfRule type="cellIs" dxfId="26" priority="34" operator="lessThan">
      <formula>5</formula>
    </cfRule>
  </conditionalFormatting>
  <conditionalFormatting sqref="N385:N387">
    <cfRule type="cellIs" dxfId="25" priority="33" operator="between">
      <formula>5</formula>
      <formula>50</formula>
    </cfRule>
  </conditionalFormatting>
  <conditionalFormatting sqref="O385:O387">
    <cfRule type="cellIs" dxfId="24" priority="32" operator="between">
      <formula>50</formula>
      <formula>500</formula>
    </cfRule>
  </conditionalFormatting>
  <conditionalFormatting sqref="N394">
    <cfRule type="cellIs" dxfId="23" priority="31" operator="between">
      <formula>5</formula>
      <formula>50</formula>
    </cfRule>
  </conditionalFormatting>
  <conditionalFormatting sqref="O405">
    <cfRule type="cellIs" dxfId="22" priority="25" operator="between">
      <formula>50</formula>
      <formula>500</formula>
    </cfRule>
  </conditionalFormatting>
  <conditionalFormatting sqref="O416">
    <cfRule type="cellIs" dxfId="21" priority="20" operator="between">
      <formula>50</formula>
      <formula>500</formula>
    </cfRule>
  </conditionalFormatting>
  <conditionalFormatting sqref="O429">
    <cfRule type="cellIs" dxfId="20" priority="15" operator="between">
      <formula>50</formula>
      <formula>500</formula>
    </cfRule>
  </conditionalFormatting>
  <conditionalFormatting sqref="M399:M400">
    <cfRule type="cellIs" dxfId="19" priority="29" operator="lessThan">
      <formula>5</formula>
    </cfRule>
  </conditionalFormatting>
  <conditionalFormatting sqref="N399:N400">
    <cfRule type="cellIs" dxfId="18" priority="28" operator="between">
      <formula>5</formula>
      <formula>50</formula>
    </cfRule>
  </conditionalFormatting>
  <conditionalFormatting sqref="O399:O400">
    <cfRule type="cellIs" dxfId="17" priority="27" operator="between">
      <formula>50</formula>
      <formula>500</formula>
    </cfRule>
  </conditionalFormatting>
  <conditionalFormatting sqref="N405">
    <cfRule type="cellIs" dxfId="16" priority="26" operator="between">
      <formula>5</formula>
      <formula>50</formula>
    </cfRule>
  </conditionalFormatting>
  <conditionalFormatting sqref="O440">
    <cfRule type="cellIs" dxfId="15" priority="6" operator="between">
      <formula>50</formula>
      <formula>500</formula>
    </cfRule>
  </conditionalFormatting>
  <conditionalFormatting sqref="M410:M411">
    <cfRule type="cellIs" dxfId="14" priority="24" operator="lessThan">
      <formula>5</formula>
    </cfRule>
  </conditionalFormatting>
  <conditionalFormatting sqref="N410:N411">
    <cfRule type="cellIs" dxfId="13" priority="23" operator="between">
      <formula>5</formula>
      <formula>50</formula>
    </cfRule>
  </conditionalFormatting>
  <conditionalFormatting sqref="O410:O411">
    <cfRule type="cellIs" dxfId="12" priority="22" operator="between">
      <formula>50</formula>
      <formula>500</formula>
    </cfRule>
  </conditionalFormatting>
  <conditionalFormatting sqref="N416">
    <cfRule type="cellIs" dxfId="11" priority="21" operator="between">
      <formula>5</formula>
      <formula>50</formula>
    </cfRule>
  </conditionalFormatting>
  <conditionalFormatting sqref="M421:M422">
    <cfRule type="cellIs" dxfId="10" priority="19" operator="lessThan">
      <formula>5</formula>
    </cfRule>
  </conditionalFormatting>
  <conditionalFormatting sqref="N421:N422">
    <cfRule type="cellIs" dxfId="9" priority="18" operator="between">
      <formula>5</formula>
      <formula>50</formula>
    </cfRule>
  </conditionalFormatting>
  <conditionalFormatting sqref="O421:O422">
    <cfRule type="cellIs" dxfId="8" priority="17" operator="between">
      <formula>50</formula>
      <formula>500</formula>
    </cfRule>
  </conditionalFormatting>
  <conditionalFormatting sqref="N429">
    <cfRule type="cellIs" dxfId="7" priority="16" operator="between">
      <formula>5</formula>
      <formula>50</formula>
    </cfRule>
  </conditionalFormatting>
  <conditionalFormatting sqref="M434:M435">
    <cfRule type="cellIs" dxfId="6" priority="10" operator="lessThan">
      <formula>5</formula>
    </cfRule>
  </conditionalFormatting>
  <conditionalFormatting sqref="N434:N435">
    <cfRule type="cellIs" dxfId="5" priority="9" operator="between">
      <formula>5</formula>
      <formula>50</formula>
    </cfRule>
  </conditionalFormatting>
  <conditionalFormatting sqref="O434:O435">
    <cfRule type="cellIs" dxfId="4" priority="8" operator="between">
      <formula>50</formula>
      <formula>500</formula>
    </cfRule>
  </conditionalFormatting>
  <conditionalFormatting sqref="N440">
    <cfRule type="cellIs" dxfId="3" priority="7" operator="between">
      <formula>5</formula>
      <formula>50</formula>
    </cfRule>
  </conditionalFormatting>
  <conditionalFormatting sqref="M444">
    <cfRule type="cellIs" dxfId="2" priority="5" operator="lessThan">
      <formula>5</formula>
    </cfRule>
  </conditionalFormatting>
  <conditionalFormatting sqref="N444">
    <cfRule type="cellIs" dxfId="1" priority="4" operator="between">
      <formula>5</formula>
      <formula>50</formula>
    </cfRule>
  </conditionalFormatting>
  <conditionalFormatting sqref="O444">
    <cfRule type="cellIs" dxfId="0" priority="3" operator="between">
      <formula>50</formula>
      <formula>500</formula>
    </cfRule>
  </conditionalFormatting>
  <pageMargins left="0.70866141732283472" right="0.86614173228346458" top="0.59055118110236227" bottom="0.59055118110236227" header="0.31496062992125984" footer="0.31496062992125984"/>
  <pageSetup paperSize="8" scale="77" fitToHeight="0" orientation="landscape" horizontalDpi="4294967293" verticalDpi="4294967293" r:id="rId1"/>
  <headerFooter>
    <oddHeader>&amp;L&amp;"Arial,Tučné"Revize, kontroly, servis a opravy zařízení klimatizace a vzduchotechniky&amp;"Arial,Obyčejné"
Přírodovědecká fakulta - aerál Envelopa</oddHeader>
    <oddFooter>&amp;R&amp;"Arial,Obyčejné"&amp;A</oddFooter>
  </headerFooter>
  <rowBreaks count="1" manualBreakCount="1">
    <brk id="243" max="16383" man="1"/>
  </rowBreaks>
  <ignoredErrors>
    <ignoredError sqref="E448:E452 E473:E474 E61:E63 E84:E85 E126:E127 E143:E144 E414:E415 E434:E43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82"/>
  <sheetViews>
    <sheetView view="pageBreakPreview" topLeftCell="A7" zoomScaleNormal="100" zoomScaleSheetLayoutView="100" workbookViewId="0">
      <selection activeCell="U70" sqref="U70"/>
    </sheetView>
  </sheetViews>
  <sheetFormatPr defaultColWidth="4.28515625" defaultRowHeight="14.25" x14ac:dyDescent="0.2"/>
  <cols>
    <col min="1" max="1" width="10.7109375" style="41" customWidth="1"/>
    <col min="2" max="2" width="20.7109375" style="41" customWidth="1"/>
    <col min="3" max="8" width="13.28515625" style="41" customWidth="1"/>
    <col min="9" max="9" width="23.140625" style="41" customWidth="1"/>
    <col min="10" max="16384" width="4.28515625" style="41"/>
  </cols>
  <sheetData>
    <row r="1" spans="1:20" ht="40.5" customHeight="1" x14ac:dyDescent="0.2">
      <c r="A1" s="377" t="s">
        <v>501</v>
      </c>
      <c r="B1" s="378"/>
      <c r="C1" s="378"/>
      <c r="D1" s="378"/>
      <c r="E1" s="378"/>
      <c r="F1" s="378"/>
      <c r="G1" s="378"/>
      <c r="H1" s="378"/>
      <c r="I1" s="378"/>
    </row>
    <row r="2" spans="1:20" s="71" customFormat="1" ht="28.35" customHeight="1" x14ac:dyDescent="0.2">
      <c r="A2" s="12" t="s">
        <v>61</v>
      </c>
      <c r="B2" s="12" t="s">
        <v>3</v>
      </c>
      <c r="C2" s="12" t="s">
        <v>64</v>
      </c>
      <c r="D2" s="13" t="s">
        <v>65</v>
      </c>
      <c r="E2" s="12" t="s">
        <v>7</v>
      </c>
      <c r="F2" s="12" t="s">
        <v>19</v>
      </c>
      <c r="G2" s="12" t="s">
        <v>62</v>
      </c>
      <c r="H2" s="12" t="s">
        <v>63</v>
      </c>
      <c r="I2" s="63" t="s">
        <v>21</v>
      </c>
      <c r="J2" s="64"/>
      <c r="K2" s="64"/>
      <c r="L2" s="64"/>
      <c r="M2" s="64"/>
      <c r="N2" s="64"/>
      <c r="O2" s="65"/>
      <c r="P2" s="65"/>
      <c r="Q2" s="65"/>
      <c r="R2" s="65"/>
      <c r="S2" s="65"/>
      <c r="T2" s="65"/>
    </row>
    <row r="3" spans="1:20" x14ac:dyDescent="0.2">
      <c r="A3" s="10">
        <v>1</v>
      </c>
      <c r="B3" s="222">
        <v>42736</v>
      </c>
      <c r="C3" s="223" t="s">
        <v>505</v>
      </c>
      <c r="D3" s="194" t="s">
        <v>486</v>
      </c>
      <c r="E3" s="10" t="s">
        <v>502</v>
      </c>
      <c r="F3" s="66" t="s">
        <v>503</v>
      </c>
      <c r="G3" s="66" t="s">
        <v>66</v>
      </c>
      <c r="H3" s="66" t="s">
        <v>67</v>
      </c>
      <c r="I3" s="67" t="s">
        <v>504</v>
      </c>
    </row>
    <row r="4" spans="1:20" x14ac:dyDescent="0.2">
      <c r="A4" s="10">
        <v>2</v>
      </c>
      <c r="B4" s="222">
        <v>42767</v>
      </c>
      <c r="C4" s="223" t="s">
        <v>506</v>
      </c>
      <c r="D4" s="194" t="s">
        <v>486</v>
      </c>
      <c r="E4" s="10" t="s">
        <v>502</v>
      </c>
      <c r="F4" s="66" t="s">
        <v>507</v>
      </c>
      <c r="G4" s="66" t="s">
        <v>66</v>
      </c>
      <c r="H4" s="66" t="s">
        <v>67</v>
      </c>
      <c r="I4" s="67" t="s">
        <v>504</v>
      </c>
    </row>
    <row r="5" spans="1:20" x14ac:dyDescent="0.2">
      <c r="A5" s="10">
        <v>3</v>
      </c>
      <c r="B5" s="222">
        <v>42740</v>
      </c>
      <c r="C5" s="223" t="s">
        <v>508</v>
      </c>
      <c r="D5" s="194" t="s">
        <v>494</v>
      </c>
      <c r="E5" s="10" t="s">
        <v>502</v>
      </c>
      <c r="F5" s="66" t="s">
        <v>509</v>
      </c>
      <c r="G5" s="66" t="s">
        <v>66</v>
      </c>
      <c r="H5" s="66" t="s">
        <v>67</v>
      </c>
      <c r="I5" s="67" t="s">
        <v>504</v>
      </c>
    </row>
    <row r="6" spans="1:20" x14ac:dyDescent="0.2">
      <c r="A6" s="10">
        <v>4</v>
      </c>
      <c r="B6" s="222">
        <v>42771</v>
      </c>
      <c r="C6" s="223" t="s">
        <v>508</v>
      </c>
      <c r="D6" s="194" t="s">
        <v>494</v>
      </c>
      <c r="E6" s="10" t="s">
        <v>502</v>
      </c>
      <c r="F6" s="66" t="s">
        <v>512</v>
      </c>
      <c r="G6" s="66" t="s">
        <v>66</v>
      </c>
      <c r="H6" s="66" t="s">
        <v>67</v>
      </c>
      <c r="I6" s="67" t="s">
        <v>504</v>
      </c>
    </row>
    <row r="7" spans="1:20" x14ac:dyDescent="0.2">
      <c r="A7" s="10">
        <v>5</v>
      </c>
      <c r="B7" s="222">
        <v>42799</v>
      </c>
      <c r="C7" s="223" t="s">
        <v>513</v>
      </c>
      <c r="D7" s="194" t="s">
        <v>494</v>
      </c>
      <c r="E7" s="10" t="s">
        <v>502</v>
      </c>
      <c r="F7" s="66" t="s">
        <v>514</v>
      </c>
      <c r="G7" s="66" t="s">
        <v>66</v>
      </c>
      <c r="H7" s="66" t="s">
        <v>67</v>
      </c>
      <c r="I7" s="67" t="s">
        <v>504</v>
      </c>
    </row>
    <row r="8" spans="1:20" x14ac:dyDescent="0.2">
      <c r="A8" s="10">
        <v>6</v>
      </c>
      <c r="B8" s="222">
        <v>42830</v>
      </c>
      <c r="C8" s="223" t="s">
        <v>513</v>
      </c>
      <c r="D8" s="194" t="s">
        <v>486</v>
      </c>
      <c r="E8" s="10" t="s">
        <v>502</v>
      </c>
      <c r="F8" s="66" t="s">
        <v>515</v>
      </c>
      <c r="G8" s="66" t="s">
        <v>66</v>
      </c>
      <c r="H8" s="66" t="s">
        <v>67</v>
      </c>
      <c r="I8" s="67" t="s">
        <v>504</v>
      </c>
    </row>
    <row r="9" spans="1:20" x14ac:dyDescent="0.2">
      <c r="A9" s="10">
        <v>7</v>
      </c>
      <c r="B9" s="222">
        <v>42860</v>
      </c>
      <c r="C9" s="223" t="s">
        <v>517</v>
      </c>
      <c r="D9" s="194" t="s">
        <v>494</v>
      </c>
      <c r="E9" s="10" t="s">
        <v>502</v>
      </c>
      <c r="F9" s="66" t="s">
        <v>511</v>
      </c>
      <c r="G9" s="66" t="s">
        <v>66</v>
      </c>
      <c r="H9" s="66" t="s">
        <v>67</v>
      </c>
      <c r="I9" s="67" t="s">
        <v>504</v>
      </c>
    </row>
    <row r="10" spans="1:20" x14ac:dyDescent="0.2">
      <c r="A10" s="10">
        <v>8</v>
      </c>
      <c r="B10" s="222">
        <v>42891</v>
      </c>
      <c r="C10" s="223" t="s">
        <v>517</v>
      </c>
      <c r="D10" s="194" t="s">
        <v>518</v>
      </c>
      <c r="E10" s="10" t="s">
        <v>502</v>
      </c>
      <c r="F10" s="66" t="s">
        <v>516</v>
      </c>
      <c r="G10" s="66" t="s">
        <v>66</v>
      </c>
      <c r="H10" s="66" t="s">
        <v>67</v>
      </c>
      <c r="I10" s="67" t="s">
        <v>504</v>
      </c>
    </row>
    <row r="11" spans="1:20" x14ac:dyDescent="0.2">
      <c r="A11" s="10">
        <v>9</v>
      </c>
      <c r="B11" s="222">
        <v>42921</v>
      </c>
      <c r="C11" s="223" t="s">
        <v>519</v>
      </c>
      <c r="D11" s="194" t="s">
        <v>494</v>
      </c>
      <c r="E11" s="10" t="s">
        <v>502</v>
      </c>
      <c r="F11" s="66" t="s">
        <v>510</v>
      </c>
      <c r="G11" s="66" t="s">
        <v>66</v>
      </c>
      <c r="H11" s="66" t="s">
        <v>67</v>
      </c>
      <c r="I11" s="67" t="s">
        <v>504</v>
      </c>
    </row>
    <row r="12" spans="1:20" x14ac:dyDescent="0.2">
      <c r="A12" s="10">
        <v>10</v>
      </c>
      <c r="B12" s="222">
        <v>42952</v>
      </c>
      <c r="C12" s="223" t="s">
        <v>519</v>
      </c>
      <c r="D12" s="194" t="s">
        <v>518</v>
      </c>
      <c r="E12" s="10" t="s">
        <v>502</v>
      </c>
      <c r="F12" s="66" t="s">
        <v>520</v>
      </c>
      <c r="G12" s="66" t="s">
        <v>66</v>
      </c>
      <c r="H12" s="66" t="s">
        <v>67</v>
      </c>
      <c r="I12" s="67" t="s">
        <v>504</v>
      </c>
    </row>
    <row r="13" spans="1:20" x14ac:dyDescent="0.2">
      <c r="A13" s="10">
        <v>11</v>
      </c>
      <c r="B13" s="222">
        <v>42739</v>
      </c>
      <c r="C13" s="223" t="s">
        <v>521</v>
      </c>
      <c r="D13" s="194" t="s">
        <v>522</v>
      </c>
      <c r="E13" s="10" t="s">
        <v>502</v>
      </c>
      <c r="F13" s="66" t="s">
        <v>523</v>
      </c>
      <c r="G13" s="66" t="s">
        <v>66</v>
      </c>
      <c r="H13" s="66" t="s">
        <v>67</v>
      </c>
      <c r="I13" s="67" t="s">
        <v>525</v>
      </c>
    </row>
    <row r="14" spans="1:20" x14ac:dyDescent="0.2">
      <c r="A14" s="10">
        <v>12</v>
      </c>
      <c r="B14" s="222">
        <v>42739</v>
      </c>
      <c r="C14" s="223" t="s">
        <v>521</v>
      </c>
      <c r="D14" s="194" t="s">
        <v>522</v>
      </c>
      <c r="E14" s="10" t="s">
        <v>502</v>
      </c>
      <c r="F14" s="66" t="s">
        <v>524</v>
      </c>
      <c r="G14" s="66" t="s">
        <v>66</v>
      </c>
      <c r="H14" s="66" t="s">
        <v>67</v>
      </c>
      <c r="I14" s="67" t="s">
        <v>525</v>
      </c>
    </row>
    <row r="15" spans="1:20" x14ac:dyDescent="0.2">
      <c r="A15" s="10">
        <v>13</v>
      </c>
      <c r="B15" s="222">
        <v>42739</v>
      </c>
      <c r="C15" s="223" t="s">
        <v>521</v>
      </c>
      <c r="D15" s="194" t="s">
        <v>522</v>
      </c>
      <c r="E15" s="10" t="s">
        <v>502</v>
      </c>
      <c r="F15" s="66" t="s">
        <v>526</v>
      </c>
      <c r="G15" s="66" t="s">
        <v>66</v>
      </c>
      <c r="H15" s="66" t="s">
        <v>67</v>
      </c>
      <c r="I15" s="67" t="s">
        <v>525</v>
      </c>
    </row>
    <row r="16" spans="1:20" x14ac:dyDescent="0.2">
      <c r="A16" s="10">
        <v>14</v>
      </c>
      <c r="B16" s="222">
        <v>42739</v>
      </c>
      <c r="C16" s="223" t="s">
        <v>521</v>
      </c>
      <c r="D16" s="194" t="s">
        <v>522</v>
      </c>
      <c r="E16" s="10" t="s">
        <v>502</v>
      </c>
      <c r="F16" s="66" t="s">
        <v>527</v>
      </c>
      <c r="G16" s="66" t="s">
        <v>66</v>
      </c>
      <c r="H16" s="66" t="s">
        <v>67</v>
      </c>
      <c r="I16" s="67" t="s">
        <v>525</v>
      </c>
    </row>
    <row r="17" spans="1:20" x14ac:dyDescent="0.2">
      <c r="A17" s="10">
        <v>15</v>
      </c>
      <c r="B17" s="222">
        <v>43105</v>
      </c>
      <c r="C17" s="223" t="s">
        <v>521</v>
      </c>
      <c r="D17" s="194" t="s">
        <v>522</v>
      </c>
      <c r="E17" s="10" t="s">
        <v>502</v>
      </c>
      <c r="F17" s="66" t="s">
        <v>528</v>
      </c>
      <c r="G17" s="66" t="s">
        <v>66</v>
      </c>
      <c r="H17" s="66" t="s">
        <v>67</v>
      </c>
      <c r="I17" s="67" t="s">
        <v>525</v>
      </c>
    </row>
    <row r="18" spans="1:20" ht="40.5" customHeight="1" x14ac:dyDescent="0.2">
      <c r="A18" s="377" t="s">
        <v>427</v>
      </c>
      <c r="B18" s="378"/>
      <c r="C18" s="378"/>
      <c r="D18" s="378"/>
      <c r="E18" s="378"/>
      <c r="F18" s="378"/>
      <c r="G18" s="378"/>
      <c r="H18" s="378"/>
      <c r="I18" s="378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s="71" customFormat="1" ht="28.35" customHeight="1" x14ac:dyDescent="0.2">
      <c r="A19" s="12" t="s">
        <v>61</v>
      </c>
      <c r="B19" s="12" t="s">
        <v>3</v>
      </c>
      <c r="C19" s="12" t="s">
        <v>64</v>
      </c>
      <c r="D19" s="13" t="s">
        <v>65</v>
      </c>
      <c r="E19" s="12" t="s">
        <v>7</v>
      </c>
      <c r="F19" s="12" t="s">
        <v>19</v>
      </c>
      <c r="G19" s="12" t="s">
        <v>62</v>
      </c>
      <c r="H19" s="12" t="s">
        <v>63</v>
      </c>
      <c r="I19" s="63" t="s">
        <v>21</v>
      </c>
      <c r="J19" s="64"/>
      <c r="K19" s="64"/>
      <c r="L19" s="64"/>
      <c r="M19" s="64"/>
      <c r="N19" s="64"/>
      <c r="O19" s="65"/>
      <c r="P19" s="65"/>
      <c r="Q19" s="65"/>
      <c r="R19" s="65"/>
      <c r="S19" s="65"/>
      <c r="T19" s="65"/>
    </row>
    <row r="20" spans="1:20" x14ac:dyDescent="0.2">
      <c r="A20" s="10">
        <v>1</v>
      </c>
      <c r="B20" s="9" t="s">
        <v>429</v>
      </c>
      <c r="C20" s="186">
        <v>45658</v>
      </c>
      <c r="D20" s="38" t="s">
        <v>430</v>
      </c>
      <c r="E20" s="10" t="s">
        <v>428</v>
      </c>
      <c r="F20" s="66"/>
      <c r="G20" s="66" t="s">
        <v>66</v>
      </c>
      <c r="H20" s="66" t="s">
        <v>67</v>
      </c>
      <c r="I20" s="67" t="s">
        <v>432</v>
      </c>
      <c r="J20" s="68"/>
      <c r="K20" s="68"/>
      <c r="L20" s="68"/>
      <c r="M20" s="68"/>
      <c r="N20" s="68"/>
      <c r="O20" s="69"/>
      <c r="P20" s="69"/>
      <c r="Q20" s="69"/>
      <c r="R20" s="69"/>
      <c r="S20" s="69"/>
      <c r="T20" s="69"/>
    </row>
    <row r="21" spans="1:20" x14ac:dyDescent="0.2">
      <c r="A21" s="10">
        <v>2</v>
      </c>
      <c r="B21" s="9" t="s">
        <v>431</v>
      </c>
      <c r="C21" s="186">
        <v>14977</v>
      </c>
      <c r="D21" s="38" t="s">
        <v>70</v>
      </c>
      <c r="E21" s="10" t="s">
        <v>428</v>
      </c>
      <c r="F21" s="66"/>
      <c r="G21" s="66" t="s">
        <v>66</v>
      </c>
      <c r="H21" s="66" t="s">
        <v>67</v>
      </c>
      <c r="I21" s="67" t="s">
        <v>432</v>
      </c>
    </row>
    <row r="22" spans="1:20" x14ac:dyDescent="0.2">
      <c r="A22" s="10">
        <v>3</v>
      </c>
      <c r="B22" s="9" t="s">
        <v>433</v>
      </c>
      <c r="C22" s="186">
        <v>13881</v>
      </c>
      <c r="D22" s="38" t="s">
        <v>70</v>
      </c>
      <c r="E22" s="10" t="s">
        <v>428</v>
      </c>
      <c r="F22" s="66"/>
      <c r="G22" s="66" t="s">
        <v>66</v>
      </c>
      <c r="H22" s="66" t="s">
        <v>67</v>
      </c>
      <c r="I22" s="67" t="s">
        <v>432</v>
      </c>
    </row>
    <row r="23" spans="1:20" x14ac:dyDescent="0.2">
      <c r="A23" s="10">
        <v>4</v>
      </c>
      <c r="B23" s="9" t="s">
        <v>434</v>
      </c>
      <c r="C23" s="38" t="s">
        <v>435</v>
      </c>
      <c r="D23" s="38" t="s">
        <v>436</v>
      </c>
      <c r="E23" s="10" t="s">
        <v>428</v>
      </c>
      <c r="F23" s="66"/>
      <c r="G23" s="66" t="s">
        <v>66</v>
      </c>
      <c r="H23" s="66" t="s">
        <v>67</v>
      </c>
      <c r="I23" s="67" t="s">
        <v>437</v>
      </c>
    </row>
    <row r="24" spans="1:20" x14ac:dyDescent="0.2">
      <c r="A24" s="10">
        <v>5</v>
      </c>
      <c r="B24" s="9" t="s">
        <v>438</v>
      </c>
      <c r="C24" s="186">
        <v>45323</v>
      </c>
      <c r="D24" s="38" t="s">
        <v>71</v>
      </c>
      <c r="E24" s="10" t="s">
        <v>428</v>
      </c>
      <c r="F24" s="66"/>
      <c r="G24" s="66" t="s">
        <v>66</v>
      </c>
      <c r="H24" s="66" t="s">
        <v>67</v>
      </c>
      <c r="I24" s="67" t="s">
        <v>432</v>
      </c>
    </row>
    <row r="25" spans="1:20" x14ac:dyDescent="0.2">
      <c r="A25" s="10">
        <v>6</v>
      </c>
      <c r="B25" s="9" t="s">
        <v>439</v>
      </c>
      <c r="C25" s="186">
        <v>44958</v>
      </c>
      <c r="D25" s="38" t="s">
        <v>436</v>
      </c>
      <c r="E25" s="10" t="s">
        <v>428</v>
      </c>
      <c r="F25" s="66"/>
      <c r="G25" s="66" t="s">
        <v>66</v>
      </c>
      <c r="H25" s="66" t="s">
        <v>67</v>
      </c>
      <c r="I25" s="67" t="s">
        <v>437</v>
      </c>
    </row>
    <row r="26" spans="1:20" x14ac:dyDescent="0.2">
      <c r="A26" s="10">
        <v>7</v>
      </c>
      <c r="B26" s="9" t="s">
        <v>440</v>
      </c>
      <c r="C26" s="186">
        <v>44593</v>
      </c>
      <c r="D26" s="38" t="s">
        <v>436</v>
      </c>
      <c r="E26" s="10" t="s">
        <v>428</v>
      </c>
      <c r="F26" s="66"/>
      <c r="G26" s="66" t="s">
        <v>66</v>
      </c>
      <c r="H26" s="66" t="s">
        <v>67</v>
      </c>
      <c r="I26" s="67" t="s">
        <v>437</v>
      </c>
    </row>
    <row r="27" spans="1:20" ht="40.5" customHeight="1" x14ac:dyDescent="0.2">
      <c r="A27" s="377" t="s">
        <v>441</v>
      </c>
      <c r="B27" s="378"/>
      <c r="C27" s="378"/>
      <c r="D27" s="378"/>
      <c r="E27" s="378"/>
      <c r="F27" s="378"/>
      <c r="G27" s="378"/>
      <c r="H27" s="378"/>
      <c r="I27" s="378"/>
    </row>
    <row r="28" spans="1:20" x14ac:dyDescent="0.2">
      <c r="A28" s="10">
        <v>1</v>
      </c>
      <c r="B28" s="9" t="s">
        <v>443</v>
      </c>
      <c r="C28" s="70">
        <v>105</v>
      </c>
      <c r="D28" s="38" t="s">
        <v>444</v>
      </c>
      <c r="E28" s="10" t="s">
        <v>428</v>
      </c>
      <c r="F28" s="66"/>
      <c r="G28" s="66" t="s">
        <v>66</v>
      </c>
      <c r="H28" s="66" t="s">
        <v>67</v>
      </c>
      <c r="I28" s="67" t="s">
        <v>432</v>
      </c>
    </row>
    <row r="29" spans="1:20" x14ac:dyDescent="0.2">
      <c r="A29" s="10">
        <v>2</v>
      </c>
      <c r="B29" s="9" t="s">
        <v>445</v>
      </c>
      <c r="C29" s="70">
        <v>105</v>
      </c>
      <c r="D29" s="38" t="s">
        <v>444</v>
      </c>
      <c r="E29" s="10" t="s">
        <v>428</v>
      </c>
      <c r="F29" s="66"/>
      <c r="G29" s="66" t="s">
        <v>66</v>
      </c>
      <c r="H29" s="66" t="s">
        <v>67</v>
      </c>
      <c r="I29" s="67" t="s">
        <v>432</v>
      </c>
    </row>
    <row r="30" spans="1:20" x14ac:dyDescent="0.2">
      <c r="A30" s="10">
        <v>3</v>
      </c>
      <c r="B30" s="9" t="s">
        <v>446</v>
      </c>
      <c r="C30" s="70">
        <v>105</v>
      </c>
      <c r="D30" s="38" t="s">
        <v>447</v>
      </c>
      <c r="E30" s="10" t="s">
        <v>428</v>
      </c>
      <c r="F30" s="66"/>
      <c r="G30" s="66" t="s">
        <v>66</v>
      </c>
      <c r="H30" s="66" t="s">
        <v>67</v>
      </c>
      <c r="I30" s="67" t="s">
        <v>432</v>
      </c>
    </row>
    <row r="31" spans="1:20" x14ac:dyDescent="0.2">
      <c r="A31" s="10">
        <v>4</v>
      </c>
      <c r="B31" s="9" t="s">
        <v>448</v>
      </c>
      <c r="C31" s="70">
        <v>105</v>
      </c>
      <c r="D31" s="38" t="s">
        <v>69</v>
      </c>
      <c r="E31" s="10" t="s">
        <v>428</v>
      </c>
      <c r="F31" s="66"/>
      <c r="G31" s="66" t="s">
        <v>66</v>
      </c>
      <c r="H31" s="66" t="s">
        <v>67</v>
      </c>
      <c r="I31" s="67" t="s">
        <v>432</v>
      </c>
    </row>
    <row r="32" spans="1:20" x14ac:dyDescent="0.2">
      <c r="A32" s="10">
        <v>5</v>
      </c>
      <c r="B32" s="9" t="s">
        <v>440</v>
      </c>
      <c r="C32" s="70">
        <v>105</v>
      </c>
      <c r="D32" s="38" t="s">
        <v>69</v>
      </c>
      <c r="E32" s="10" t="s">
        <v>428</v>
      </c>
      <c r="F32" s="66"/>
      <c r="G32" s="66" t="s">
        <v>66</v>
      </c>
      <c r="H32" s="66" t="s">
        <v>67</v>
      </c>
      <c r="I32" s="67" t="s">
        <v>432</v>
      </c>
    </row>
    <row r="33" spans="1:9" x14ac:dyDescent="0.2">
      <c r="A33" s="10">
        <v>6</v>
      </c>
      <c r="B33" s="9" t="s">
        <v>449</v>
      </c>
      <c r="C33" s="70">
        <v>105</v>
      </c>
      <c r="D33" s="38" t="s">
        <v>447</v>
      </c>
      <c r="E33" s="10" t="s">
        <v>428</v>
      </c>
      <c r="F33" s="66"/>
      <c r="G33" s="66" t="s">
        <v>66</v>
      </c>
      <c r="H33" s="66" t="s">
        <v>67</v>
      </c>
      <c r="I33" s="67" t="s">
        <v>432</v>
      </c>
    </row>
    <row r="34" spans="1:9" x14ac:dyDescent="0.2">
      <c r="A34" s="10">
        <v>7</v>
      </c>
      <c r="B34" s="9" t="s">
        <v>450</v>
      </c>
      <c r="C34" s="70">
        <v>105</v>
      </c>
      <c r="D34" s="38" t="s">
        <v>444</v>
      </c>
      <c r="E34" s="10" t="s">
        <v>428</v>
      </c>
      <c r="F34" s="66"/>
      <c r="G34" s="66" t="s">
        <v>66</v>
      </c>
      <c r="H34" s="66" t="s">
        <v>67</v>
      </c>
      <c r="I34" s="67" t="s">
        <v>432</v>
      </c>
    </row>
    <row r="35" spans="1:9" x14ac:dyDescent="0.2">
      <c r="A35" s="10">
        <v>8</v>
      </c>
      <c r="B35" s="9" t="s">
        <v>451</v>
      </c>
      <c r="C35" s="70">
        <v>105</v>
      </c>
      <c r="D35" s="38" t="s">
        <v>444</v>
      </c>
      <c r="E35" s="10" t="s">
        <v>428</v>
      </c>
      <c r="F35" s="66"/>
      <c r="G35" s="66" t="s">
        <v>66</v>
      </c>
      <c r="H35" s="66" t="s">
        <v>67</v>
      </c>
      <c r="I35" s="67" t="s">
        <v>432</v>
      </c>
    </row>
    <row r="36" spans="1:9" x14ac:dyDescent="0.2">
      <c r="A36" s="10">
        <v>9</v>
      </c>
      <c r="B36" s="9" t="s">
        <v>452</v>
      </c>
      <c r="C36" s="70">
        <v>133</v>
      </c>
      <c r="D36" s="38" t="s">
        <v>453</v>
      </c>
      <c r="E36" s="10" t="s">
        <v>428</v>
      </c>
      <c r="F36" s="66"/>
      <c r="G36" s="66" t="s">
        <v>66</v>
      </c>
      <c r="H36" s="66" t="s">
        <v>67</v>
      </c>
      <c r="I36" s="67" t="s">
        <v>432</v>
      </c>
    </row>
    <row r="37" spans="1:9" x14ac:dyDescent="0.2">
      <c r="A37" s="10">
        <v>10</v>
      </c>
      <c r="B37" s="9" t="s">
        <v>454</v>
      </c>
      <c r="C37" s="70">
        <v>133</v>
      </c>
      <c r="D37" s="38" t="s">
        <v>453</v>
      </c>
      <c r="E37" s="10" t="s">
        <v>428</v>
      </c>
      <c r="F37" s="66"/>
      <c r="G37" s="66" t="s">
        <v>66</v>
      </c>
      <c r="H37" s="66" t="s">
        <v>67</v>
      </c>
      <c r="I37" s="67" t="s">
        <v>432</v>
      </c>
    </row>
    <row r="38" spans="1:9" x14ac:dyDescent="0.2">
      <c r="A38" s="10">
        <v>11</v>
      </c>
      <c r="B38" s="9" t="s">
        <v>429</v>
      </c>
      <c r="C38" s="70">
        <v>138</v>
      </c>
      <c r="D38" s="38" t="s">
        <v>455</v>
      </c>
      <c r="E38" s="10" t="s">
        <v>428</v>
      </c>
      <c r="F38" s="66"/>
      <c r="G38" s="66" t="s">
        <v>66</v>
      </c>
      <c r="H38" s="66" t="s">
        <v>67</v>
      </c>
      <c r="I38" s="67" t="s">
        <v>432</v>
      </c>
    </row>
    <row r="39" spans="1:9" x14ac:dyDescent="0.2">
      <c r="A39" s="10">
        <v>12</v>
      </c>
      <c r="B39" s="9" t="s">
        <v>456</v>
      </c>
      <c r="C39" s="70">
        <v>138</v>
      </c>
      <c r="D39" s="38" t="s">
        <v>455</v>
      </c>
      <c r="E39" s="10" t="s">
        <v>428</v>
      </c>
      <c r="F39" s="66"/>
      <c r="G39" s="66" t="s">
        <v>66</v>
      </c>
      <c r="H39" s="66" t="s">
        <v>67</v>
      </c>
      <c r="I39" s="67" t="s">
        <v>432</v>
      </c>
    </row>
    <row r="40" spans="1:9" x14ac:dyDescent="0.2">
      <c r="A40" s="10">
        <v>13</v>
      </c>
      <c r="B40" s="9" t="s">
        <v>457</v>
      </c>
      <c r="C40" s="70">
        <v>202</v>
      </c>
      <c r="D40" s="38" t="s">
        <v>458</v>
      </c>
      <c r="E40" s="10" t="s">
        <v>428</v>
      </c>
      <c r="F40" s="66"/>
      <c r="G40" s="66" t="s">
        <v>66</v>
      </c>
      <c r="H40" s="66" t="s">
        <v>67</v>
      </c>
      <c r="I40" s="67" t="s">
        <v>432</v>
      </c>
    </row>
    <row r="41" spans="1:9" x14ac:dyDescent="0.2">
      <c r="A41" s="10">
        <v>14</v>
      </c>
      <c r="B41" s="9" t="s">
        <v>459</v>
      </c>
      <c r="C41" s="70">
        <v>202</v>
      </c>
      <c r="D41" s="38" t="s">
        <v>458</v>
      </c>
      <c r="E41" s="10" t="s">
        <v>428</v>
      </c>
      <c r="F41" s="66"/>
      <c r="G41" s="66" t="s">
        <v>66</v>
      </c>
      <c r="H41" s="66" t="s">
        <v>67</v>
      </c>
      <c r="I41" s="67" t="s">
        <v>432</v>
      </c>
    </row>
    <row r="42" spans="1:9" x14ac:dyDescent="0.2">
      <c r="A42" s="10">
        <v>15</v>
      </c>
      <c r="B42" s="9" t="s">
        <v>442</v>
      </c>
      <c r="C42" s="70">
        <v>202</v>
      </c>
      <c r="D42" s="38" t="s">
        <v>458</v>
      </c>
      <c r="E42" s="10" t="s">
        <v>428</v>
      </c>
      <c r="F42" s="66"/>
      <c r="G42" s="66" t="s">
        <v>66</v>
      </c>
      <c r="H42" s="66" t="s">
        <v>67</v>
      </c>
      <c r="I42" s="67" t="s">
        <v>432</v>
      </c>
    </row>
    <row r="43" spans="1:9" x14ac:dyDescent="0.2">
      <c r="A43" s="10">
        <v>16</v>
      </c>
      <c r="B43" s="9" t="s">
        <v>460</v>
      </c>
      <c r="C43" s="70">
        <v>202</v>
      </c>
      <c r="D43" s="38" t="s">
        <v>458</v>
      </c>
      <c r="E43" s="10" t="s">
        <v>428</v>
      </c>
      <c r="F43" s="66"/>
      <c r="G43" s="66" t="s">
        <v>66</v>
      </c>
      <c r="H43" s="66" t="s">
        <v>67</v>
      </c>
      <c r="I43" s="67" t="s">
        <v>432</v>
      </c>
    </row>
    <row r="44" spans="1:9" x14ac:dyDescent="0.2">
      <c r="A44" s="10">
        <v>17</v>
      </c>
      <c r="B44" s="9" t="s">
        <v>461</v>
      </c>
      <c r="C44" s="70">
        <v>202</v>
      </c>
      <c r="D44" s="38" t="s">
        <v>458</v>
      </c>
      <c r="E44" s="10" t="s">
        <v>428</v>
      </c>
      <c r="F44" s="66"/>
      <c r="G44" s="66" t="s">
        <v>66</v>
      </c>
      <c r="H44" s="66" t="s">
        <v>67</v>
      </c>
      <c r="I44" s="67" t="s">
        <v>432</v>
      </c>
    </row>
    <row r="45" spans="1:9" x14ac:dyDescent="0.2">
      <c r="A45" s="10">
        <v>18</v>
      </c>
      <c r="B45" s="9" t="s">
        <v>462</v>
      </c>
      <c r="C45" s="38">
        <v>202</v>
      </c>
      <c r="D45" s="38" t="s">
        <v>458</v>
      </c>
      <c r="E45" s="10" t="s">
        <v>428</v>
      </c>
      <c r="F45" s="66"/>
      <c r="G45" s="66" t="s">
        <v>66</v>
      </c>
      <c r="H45" s="66" t="s">
        <v>67</v>
      </c>
      <c r="I45" s="67" t="s">
        <v>432</v>
      </c>
    </row>
    <row r="46" spans="1:9" x14ac:dyDescent="0.2">
      <c r="A46" s="10">
        <v>19</v>
      </c>
      <c r="B46" s="9" t="s">
        <v>463</v>
      </c>
      <c r="C46" s="38">
        <v>202</v>
      </c>
      <c r="D46" s="38" t="s">
        <v>458</v>
      </c>
      <c r="E46" s="10" t="s">
        <v>428</v>
      </c>
      <c r="F46" s="66"/>
      <c r="G46" s="66" t="s">
        <v>66</v>
      </c>
      <c r="H46" s="66" t="s">
        <v>67</v>
      </c>
      <c r="I46" s="67" t="s">
        <v>432</v>
      </c>
    </row>
    <row r="47" spans="1:9" x14ac:dyDescent="0.2">
      <c r="A47" s="10">
        <v>20</v>
      </c>
      <c r="B47" s="9" t="s">
        <v>464</v>
      </c>
      <c r="C47" s="38">
        <v>202</v>
      </c>
      <c r="D47" s="38" t="s">
        <v>458</v>
      </c>
      <c r="E47" s="10" t="s">
        <v>428</v>
      </c>
      <c r="F47" s="66"/>
      <c r="G47" s="66" t="s">
        <v>66</v>
      </c>
      <c r="H47" s="66" t="s">
        <v>67</v>
      </c>
      <c r="I47" s="67" t="s">
        <v>432</v>
      </c>
    </row>
    <row r="48" spans="1:9" x14ac:dyDescent="0.2">
      <c r="A48" s="10">
        <v>21</v>
      </c>
      <c r="B48" s="9" t="s">
        <v>465</v>
      </c>
      <c r="C48" s="38">
        <v>218</v>
      </c>
      <c r="D48" s="38" t="s">
        <v>466</v>
      </c>
      <c r="E48" s="10" t="s">
        <v>428</v>
      </c>
      <c r="F48" s="66"/>
      <c r="G48" s="66" t="s">
        <v>66</v>
      </c>
      <c r="H48" s="66" t="s">
        <v>67</v>
      </c>
      <c r="I48" s="67" t="s">
        <v>432</v>
      </c>
    </row>
    <row r="49" spans="1:9" x14ac:dyDescent="0.2">
      <c r="A49" s="10">
        <v>22</v>
      </c>
      <c r="B49" s="9" t="s">
        <v>467</v>
      </c>
      <c r="C49" s="38">
        <v>218</v>
      </c>
      <c r="D49" s="38" t="s">
        <v>70</v>
      </c>
      <c r="E49" s="10" t="s">
        <v>428</v>
      </c>
      <c r="F49" s="66"/>
      <c r="G49" s="66" t="s">
        <v>66</v>
      </c>
      <c r="H49" s="66" t="s">
        <v>67</v>
      </c>
      <c r="I49" s="67" t="s">
        <v>432</v>
      </c>
    </row>
    <row r="50" spans="1:9" x14ac:dyDescent="0.2">
      <c r="A50" s="10">
        <v>23</v>
      </c>
      <c r="B50" s="9" t="s">
        <v>434</v>
      </c>
      <c r="C50" s="38">
        <v>220</v>
      </c>
      <c r="D50" s="38" t="s">
        <v>444</v>
      </c>
      <c r="E50" s="10" t="s">
        <v>428</v>
      </c>
      <c r="F50" s="66"/>
      <c r="G50" s="66" t="s">
        <v>66</v>
      </c>
      <c r="H50" s="66" t="s">
        <v>67</v>
      </c>
      <c r="I50" s="67" t="s">
        <v>432</v>
      </c>
    </row>
    <row r="51" spans="1:9" x14ac:dyDescent="0.2">
      <c r="A51" s="10">
        <v>24</v>
      </c>
      <c r="B51" s="9" t="s">
        <v>468</v>
      </c>
      <c r="C51" s="38">
        <v>222</v>
      </c>
      <c r="D51" s="38" t="s">
        <v>455</v>
      </c>
      <c r="E51" s="10" t="s">
        <v>428</v>
      </c>
      <c r="F51" s="66"/>
      <c r="G51" s="66" t="s">
        <v>66</v>
      </c>
      <c r="H51" s="66" t="s">
        <v>67</v>
      </c>
      <c r="I51" s="67" t="s">
        <v>432</v>
      </c>
    </row>
    <row r="52" spans="1:9" x14ac:dyDescent="0.2">
      <c r="A52" s="10">
        <v>25</v>
      </c>
      <c r="B52" s="9" t="s">
        <v>469</v>
      </c>
      <c r="C52" s="38">
        <v>301</v>
      </c>
      <c r="D52" s="38" t="s">
        <v>68</v>
      </c>
      <c r="E52" s="10" t="s">
        <v>428</v>
      </c>
      <c r="F52" s="66"/>
      <c r="G52" s="66" t="s">
        <v>66</v>
      </c>
      <c r="H52" s="66" t="s">
        <v>67</v>
      </c>
      <c r="I52" s="67" t="s">
        <v>432</v>
      </c>
    </row>
    <row r="53" spans="1:9" x14ac:dyDescent="0.2">
      <c r="A53" s="10">
        <v>26</v>
      </c>
      <c r="B53" s="9" t="s">
        <v>470</v>
      </c>
      <c r="C53" s="38">
        <v>301</v>
      </c>
      <c r="D53" s="38" t="s">
        <v>68</v>
      </c>
      <c r="E53" s="10" t="s">
        <v>428</v>
      </c>
      <c r="F53" s="66"/>
      <c r="G53" s="66" t="s">
        <v>66</v>
      </c>
      <c r="H53" s="66" t="s">
        <v>67</v>
      </c>
      <c r="I53" s="67" t="s">
        <v>432</v>
      </c>
    </row>
    <row r="54" spans="1:9" x14ac:dyDescent="0.2">
      <c r="A54" s="10">
        <v>27</v>
      </c>
      <c r="B54" s="9" t="s">
        <v>471</v>
      </c>
      <c r="C54" s="38">
        <v>301</v>
      </c>
      <c r="D54" s="38" t="s">
        <v>472</v>
      </c>
      <c r="E54" s="10" t="s">
        <v>428</v>
      </c>
      <c r="F54" s="66"/>
      <c r="G54" s="66" t="s">
        <v>66</v>
      </c>
      <c r="H54" s="66" t="s">
        <v>67</v>
      </c>
      <c r="I54" s="67" t="s">
        <v>432</v>
      </c>
    </row>
    <row r="55" spans="1:9" x14ac:dyDescent="0.2">
      <c r="A55" s="10">
        <v>28</v>
      </c>
      <c r="B55" s="9" t="s">
        <v>473</v>
      </c>
      <c r="C55" s="38">
        <v>301</v>
      </c>
      <c r="D55" s="38" t="s">
        <v>472</v>
      </c>
      <c r="E55" s="10" t="s">
        <v>428</v>
      </c>
      <c r="F55" s="66"/>
      <c r="G55" s="66" t="s">
        <v>66</v>
      </c>
      <c r="H55" s="66" t="s">
        <v>67</v>
      </c>
      <c r="I55" s="67" t="s">
        <v>432</v>
      </c>
    </row>
    <row r="56" spans="1:9" x14ac:dyDescent="0.2">
      <c r="A56" s="10">
        <v>29</v>
      </c>
      <c r="B56" s="9" t="s">
        <v>474</v>
      </c>
      <c r="C56" s="38">
        <v>321</v>
      </c>
      <c r="D56" s="38" t="s">
        <v>455</v>
      </c>
      <c r="E56" s="10" t="s">
        <v>428</v>
      </c>
      <c r="F56" s="66"/>
      <c r="G56" s="66" t="s">
        <v>66</v>
      </c>
      <c r="H56" s="66" t="s">
        <v>67</v>
      </c>
      <c r="I56" s="67" t="s">
        <v>432</v>
      </c>
    </row>
    <row r="57" spans="1:9" x14ac:dyDescent="0.2">
      <c r="A57" s="10">
        <v>30</v>
      </c>
      <c r="B57" s="9" t="s">
        <v>475</v>
      </c>
      <c r="C57" s="38">
        <v>323</v>
      </c>
      <c r="D57" s="38" t="s">
        <v>436</v>
      </c>
      <c r="E57" s="10" t="s">
        <v>428</v>
      </c>
      <c r="F57" s="66"/>
      <c r="G57" s="66" t="s">
        <v>66</v>
      </c>
      <c r="H57" s="66" t="s">
        <v>67</v>
      </c>
      <c r="I57" s="67" t="s">
        <v>437</v>
      </c>
    </row>
    <row r="58" spans="1:9" x14ac:dyDescent="0.2">
      <c r="A58" s="10">
        <v>31</v>
      </c>
      <c r="B58" s="9" t="s">
        <v>476</v>
      </c>
      <c r="C58" s="38">
        <v>326</v>
      </c>
      <c r="D58" s="38" t="s">
        <v>477</v>
      </c>
      <c r="E58" s="10" t="s">
        <v>428</v>
      </c>
      <c r="F58" s="66"/>
      <c r="G58" s="66" t="s">
        <v>66</v>
      </c>
      <c r="H58" s="66" t="s">
        <v>67</v>
      </c>
      <c r="I58" s="67" t="s">
        <v>432</v>
      </c>
    </row>
    <row r="59" spans="1:9" x14ac:dyDescent="0.2">
      <c r="A59" s="10">
        <v>32</v>
      </c>
      <c r="B59" s="9" t="s">
        <v>478</v>
      </c>
      <c r="C59" s="38">
        <v>321</v>
      </c>
      <c r="D59" s="38" t="s">
        <v>479</v>
      </c>
      <c r="E59" s="10" t="s">
        <v>428</v>
      </c>
      <c r="F59" s="66"/>
      <c r="G59" s="66" t="s">
        <v>66</v>
      </c>
      <c r="H59" s="66" t="s">
        <v>67</v>
      </c>
      <c r="I59" s="67" t="s">
        <v>432</v>
      </c>
    </row>
    <row r="60" spans="1:9" x14ac:dyDescent="0.2">
      <c r="A60" s="10">
        <v>33</v>
      </c>
      <c r="B60" s="9" t="s">
        <v>480</v>
      </c>
      <c r="C60" s="38">
        <v>324</v>
      </c>
      <c r="D60" s="38" t="s">
        <v>68</v>
      </c>
      <c r="E60" s="10" t="s">
        <v>428</v>
      </c>
      <c r="F60" s="66"/>
      <c r="G60" s="66" t="s">
        <v>66</v>
      </c>
      <c r="H60" s="66" t="s">
        <v>67</v>
      </c>
      <c r="I60" s="67" t="s">
        <v>432</v>
      </c>
    </row>
    <row r="61" spans="1:9" x14ac:dyDescent="0.2">
      <c r="A61" s="10">
        <v>34</v>
      </c>
      <c r="B61" s="9" t="s">
        <v>481</v>
      </c>
      <c r="C61" s="38">
        <v>324</v>
      </c>
      <c r="D61" s="38" t="s">
        <v>477</v>
      </c>
      <c r="E61" s="10" t="s">
        <v>428</v>
      </c>
      <c r="F61" s="66"/>
      <c r="G61" s="66" t="s">
        <v>66</v>
      </c>
      <c r="H61" s="66" t="s">
        <v>67</v>
      </c>
      <c r="I61" s="67" t="s">
        <v>432</v>
      </c>
    </row>
    <row r="62" spans="1:9" ht="40.5" customHeight="1" x14ac:dyDescent="0.2">
      <c r="A62" s="377" t="s">
        <v>482</v>
      </c>
      <c r="B62" s="378"/>
      <c r="C62" s="378"/>
      <c r="D62" s="378"/>
      <c r="E62" s="378"/>
      <c r="F62" s="378"/>
      <c r="G62" s="378"/>
      <c r="H62" s="378"/>
      <c r="I62" s="378"/>
    </row>
    <row r="63" spans="1:9" x14ac:dyDescent="0.2">
      <c r="A63" s="10">
        <v>1</v>
      </c>
      <c r="B63" s="9" t="s">
        <v>442</v>
      </c>
      <c r="C63" s="38">
        <v>144</v>
      </c>
      <c r="D63" s="38" t="s">
        <v>436</v>
      </c>
      <c r="E63" s="10" t="s">
        <v>428</v>
      </c>
      <c r="F63" s="66"/>
      <c r="G63" s="66" t="s">
        <v>66</v>
      </c>
      <c r="H63" s="66" t="s">
        <v>67</v>
      </c>
      <c r="I63" s="67" t="s">
        <v>437</v>
      </c>
    </row>
    <row r="64" spans="1:9" x14ac:dyDescent="0.2">
      <c r="A64" s="10">
        <v>2</v>
      </c>
      <c r="B64" s="9" t="s">
        <v>483</v>
      </c>
      <c r="C64" s="38">
        <v>145</v>
      </c>
      <c r="D64" s="38" t="s">
        <v>436</v>
      </c>
      <c r="E64" s="10" t="s">
        <v>428</v>
      </c>
      <c r="F64" s="66"/>
      <c r="G64" s="66" t="s">
        <v>66</v>
      </c>
      <c r="H64" s="66" t="s">
        <v>67</v>
      </c>
      <c r="I64" s="67" t="s">
        <v>437</v>
      </c>
    </row>
    <row r="65" spans="1:9" x14ac:dyDescent="0.2">
      <c r="A65" s="10">
        <v>3</v>
      </c>
      <c r="B65" s="9" t="s">
        <v>484</v>
      </c>
      <c r="C65" s="38">
        <v>118</v>
      </c>
      <c r="D65" s="38" t="s">
        <v>486</v>
      </c>
      <c r="E65" s="10" t="s">
        <v>428</v>
      </c>
      <c r="F65" s="66"/>
      <c r="G65" s="66" t="s">
        <v>66</v>
      </c>
      <c r="H65" s="66" t="s">
        <v>67</v>
      </c>
      <c r="I65" s="67" t="s">
        <v>499</v>
      </c>
    </row>
    <row r="66" spans="1:9" x14ac:dyDescent="0.2">
      <c r="A66" s="10">
        <v>4</v>
      </c>
      <c r="B66" s="9" t="s">
        <v>485</v>
      </c>
      <c r="C66" s="38">
        <v>118</v>
      </c>
      <c r="D66" s="38" t="s">
        <v>486</v>
      </c>
      <c r="E66" s="10" t="s">
        <v>428</v>
      </c>
      <c r="F66" s="66"/>
      <c r="G66" s="66" t="s">
        <v>66</v>
      </c>
      <c r="H66" s="66" t="s">
        <v>67</v>
      </c>
      <c r="I66" s="67" t="s">
        <v>499</v>
      </c>
    </row>
    <row r="67" spans="1:9" x14ac:dyDescent="0.2">
      <c r="A67" s="10">
        <v>5</v>
      </c>
      <c r="B67" s="221">
        <v>41275</v>
      </c>
      <c r="C67" s="38">
        <v>143</v>
      </c>
      <c r="D67" s="38" t="s">
        <v>487</v>
      </c>
      <c r="E67" s="10" t="s">
        <v>428</v>
      </c>
      <c r="F67" s="66"/>
      <c r="G67" s="66" t="s">
        <v>66</v>
      </c>
      <c r="H67" s="66" t="s">
        <v>67</v>
      </c>
      <c r="I67" s="67" t="s">
        <v>432</v>
      </c>
    </row>
    <row r="68" spans="1:9" x14ac:dyDescent="0.2">
      <c r="A68" s="10">
        <v>6</v>
      </c>
      <c r="B68" s="9" t="s">
        <v>488</v>
      </c>
      <c r="C68" s="38">
        <v>143</v>
      </c>
      <c r="D68" s="38" t="s">
        <v>436</v>
      </c>
      <c r="E68" s="10" t="s">
        <v>428</v>
      </c>
      <c r="F68" s="66"/>
      <c r="G68" s="66" t="s">
        <v>66</v>
      </c>
      <c r="H68" s="66" t="s">
        <v>67</v>
      </c>
      <c r="I68" s="67" t="s">
        <v>437</v>
      </c>
    </row>
    <row r="69" spans="1:9" x14ac:dyDescent="0.2">
      <c r="A69" s="10">
        <v>7</v>
      </c>
      <c r="B69" s="9" t="s">
        <v>489</v>
      </c>
      <c r="C69" s="38">
        <v>228</v>
      </c>
      <c r="D69" s="38" t="s">
        <v>490</v>
      </c>
      <c r="E69" s="10" t="s">
        <v>428</v>
      </c>
      <c r="F69" s="66"/>
      <c r="G69" s="66" t="s">
        <v>66</v>
      </c>
      <c r="H69" s="66" t="s">
        <v>67</v>
      </c>
      <c r="I69" s="67" t="s">
        <v>432</v>
      </c>
    </row>
    <row r="70" spans="1:9" x14ac:dyDescent="0.2">
      <c r="A70" s="10">
        <v>8</v>
      </c>
      <c r="B70" s="9" t="s">
        <v>491</v>
      </c>
      <c r="C70" s="38">
        <v>228</v>
      </c>
      <c r="D70" s="38" t="s">
        <v>490</v>
      </c>
      <c r="E70" s="10" t="s">
        <v>428</v>
      </c>
      <c r="F70" s="66"/>
      <c r="G70" s="66" t="s">
        <v>66</v>
      </c>
      <c r="H70" s="66" t="s">
        <v>67</v>
      </c>
      <c r="I70" s="67" t="s">
        <v>432</v>
      </c>
    </row>
    <row r="71" spans="1:9" x14ac:dyDescent="0.2">
      <c r="A71" s="10">
        <v>9</v>
      </c>
      <c r="B71" s="222">
        <v>43070</v>
      </c>
      <c r="C71" s="38">
        <v>228</v>
      </c>
      <c r="D71" s="38" t="s">
        <v>492</v>
      </c>
      <c r="E71" s="10" t="s">
        <v>428</v>
      </c>
      <c r="F71" s="66"/>
      <c r="G71" s="66" t="s">
        <v>66</v>
      </c>
      <c r="H71" s="66" t="s">
        <v>67</v>
      </c>
      <c r="I71" s="67" t="s">
        <v>432</v>
      </c>
    </row>
    <row r="72" spans="1:9" x14ac:dyDescent="0.2">
      <c r="A72" s="10">
        <v>10</v>
      </c>
      <c r="B72" s="222">
        <v>43040</v>
      </c>
      <c r="C72" s="38">
        <v>228</v>
      </c>
      <c r="D72" s="38" t="s">
        <v>493</v>
      </c>
      <c r="E72" s="10" t="s">
        <v>428</v>
      </c>
      <c r="F72" s="66"/>
      <c r="G72" s="66" t="s">
        <v>66</v>
      </c>
      <c r="H72" s="66" t="s">
        <v>67</v>
      </c>
      <c r="I72" s="67" t="s">
        <v>432</v>
      </c>
    </row>
    <row r="73" spans="1:9" x14ac:dyDescent="0.2">
      <c r="A73" s="10">
        <v>11</v>
      </c>
      <c r="B73" s="9" t="s">
        <v>464</v>
      </c>
      <c r="C73" s="38">
        <v>242</v>
      </c>
      <c r="D73" s="38" t="s">
        <v>436</v>
      </c>
      <c r="E73" s="10" t="s">
        <v>428</v>
      </c>
      <c r="F73" s="66"/>
      <c r="G73" s="66" t="s">
        <v>66</v>
      </c>
      <c r="H73" s="66" t="s">
        <v>67</v>
      </c>
      <c r="I73" s="67" t="s">
        <v>437</v>
      </c>
    </row>
    <row r="74" spans="1:9" x14ac:dyDescent="0.2">
      <c r="A74" s="10">
        <v>12</v>
      </c>
      <c r="B74" s="9" t="s">
        <v>465</v>
      </c>
      <c r="C74" s="38">
        <v>242</v>
      </c>
      <c r="D74" s="38" t="s">
        <v>494</v>
      </c>
      <c r="E74" s="10" t="s">
        <v>428</v>
      </c>
      <c r="F74" s="66"/>
      <c r="G74" s="66" t="s">
        <v>66</v>
      </c>
      <c r="H74" s="66" t="s">
        <v>67</v>
      </c>
      <c r="I74" s="67" t="s">
        <v>500</v>
      </c>
    </row>
    <row r="75" spans="1:9" x14ac:dyDescent="0.2">
      <c r="A75" s="10">
        <v>13</v>
      </c>
      <c r="B75" s="9" t="s">
        <v>495</v>
      </c>
      <c r="C75" s="38">
        <v>241</v>
      </c>
      <c r="D75" s="38" t="s">
        <v>436</v>
      </c>
      <c r="E75" s="10" t="s">
        <v>428</v>
      </c>
      <c r="F75" s="66"/>
      <c r="G75" s="66" t="s">
        <v>66</v>
      </c>
      <c r="H75" s="66" t="s">
        <v>67</v>
      </c>
      <c r="I75" s="67" t="s">
        <v>437</v>
      </c>
    </row>
    <row r="76" spans="1:9" x14ac:dyDescent="0.2">
      <c r="A76" s="10">
        <v>14</v>
      </c>
      <c r="B76" s="9" t="s">
        <v>496</v>
      </c>
      <c r="C76" s="38">
        <v>241</v>
      </c>
      <c r="D76" s="38" t="s">
        <v>494</v>
      </c>
      <c r="E76" s="10" t="s">
        <v>428</v>
      </c>
      <c r="F76" s="66"/>
      <c r="G76" s="66" t="s">
        <v>66</v>
      </c>
      <c r="H76" s="66" t="s">
        <v>67</v>
      </c>
      <c r="I76" s="67" t="s">
        <v>500</v>
      </c>
    </row>
    <row r="77" spans="1:9" x14ac:dyDescent="0.2">
      <c r="A77" s="10">
        <v>15</v>
      </c>
      <c r="B77" s="9" t="s">
        <v>449</v>
      </c>
      <c r="C77" s="38">
        <v>239</v>
      </c>
      <c r="D77" s="38" t="s">
        <v>486</v>
      </c>
      <c r="E77" s="10" t="s">
        <v>428</v>
      </c>
      <c r="F77" s="66"/>
      <c r="G77" s="66" t="s">
        <v>66</v>
      </c>
      <c r="H77" s="66" t="s">
        <v>67</v>
      </c>
      <c r="I77" s="67" t="s">
        <v>499</v>
      </c>
    </row>
    <row r="78" spans="1:9" x14ac:dyDescent="0.2">
      <c r="A78" s="10">
        <v>16</v>
      </c>
      <c r="B78" s="9" t="s">
        <v>497</v>
      </c>
      <c r="C78" s="38">
        <v>239</v>
      </c>
      <c r="D78" s="38" t="s">
        <v>486</v>
      </c>
      <c r="E78" s="10" t="s">
        <v>428</v>
      </c>
      <c r="F78" s="66"/>
      <c r="G78" s="66" t="s">
        <v>66</v>
      </c>
      <c r="H78" s="66" t="s">
        <v>67</v>
      </c>
      <c r="I78" s="67" t="s">
        <v>499</v>
      </c>
    </row>
    <row r="79" spans="1:9" x14ac:dyDescent="0.2">
      <c r="A79" s="10">
        <v>17</v>
      </c>
      <c r="B79" s="9" t="s">
        <v>498</v>
      </c>
      <c r="C79" s="38">
        <v>238</v>
      </c>
      <c r="D79" s="38" t="s">
        <v>436</v>
      </c>
      <c r="E79" s="10" t="s">
        <v>428</v>
      </c>
      <c r="F79" s="66"/>
      <c r="G79" s="66" t="s">
        <v>66</v>
      </c>
      <c r="H79" s="66" t="s">
        <v>67</v>
      </c>
      <c r="I79" s="67" t="s">
        <v>437</v>
      </c>
    </row>
    <row r="80" spans="1:9" x14ac:dyDescent="0.2">
      <c r="A80" s="10">
        <v>18</v>
      </c>
      <c r="B80" s="9" t="s">
        <v>461</v>
      </c>
      <c r="C80" s="38">
        <v>238</v>
      </c>
      <c r="D80" s="38" t="s">
        <v>494</v>
      </c>
      <c r="E80" s="10" t="s">
        <v>428</v>
      </c>
      <c r="F80" s="66"/>
      <c r="G80" s="66" t="s">
        <v>66</v>
      </c>
      <c r="H80" s="66" t="s">
        <v>67</v>
      </c>
      <c r="I80" s="67" t="s">
        <v>500</v>
      </c>
    </row>
    <row r="81" spans="1:9" x14ac:dyDescent="0.2">
      <c r="A81" s="10">
        <v>19</v>
      </c>
      <c r="B81" s="9" t="s">
        <v>473</v>
      </c>
      <c r="C81" s="38">
        <v>215</v>
      </c>
      <c r="D81" s="38" t="s">
        <v>436</v>
      </c>
      <c r="E81" s="10" t="s">
        <v>428</v>
      </c>
      <c r="F81" s="66"/>
      <c r="G81" s="66" t="s">
        <v>66</v>
      </c>
      <c r="H81" s="66" t="s">
        <v>67</v>
      </c>
      <c r="I81" s="67" t="s">
        <v>437</v>
      </c>
    </row>
    <row r="82" spans="1:9" x14ac:dyDescent="0.2">
      <c r="A82" s="10">
        <v>20</v>
      </c>
      <c r="B82" s="9" t="s">
        <v>471</v>
      </c>
      <c r="C82" s="38">
        <v>215</v>
      </c>
      <c r="D82" s="38" t="s">
        <v>436</v>
      </c>
      <c r="E82" s="10" t="s">
        <v>428</v>
      </c>
      <c r="F82" s="66"/>
      <c r="G82" s="66" t="s">
        <v>66</v>
      </c>
      <c r="H82" s="66" t="s">
        <v>67</v>
      </c>
      <c r="I82" s="67" t="s">
        <v>437</v>
      </c>
    </row>
  </sheetData>
  <mergeCells count="4">
    <mergeCell ref="A1:I1"/>
    <mergeCell ref="A18:I18"/>
    <mergeCell ref="A27:I27"/>
    <mergeCell ref="A62:I62"/>
  </mergeCells>
  <pageMargins left="0.70866141732283472" right="1.0236220472440944" top="0.78740157480314965" bottom="0.78740157480314965" header="0.31496062992125984" footer="0.31496062992125984"/>
  <pageSetup paperSize="9" scale="62" fitToHeight="0" orientation="portrait" r:id="rId1"/>
  <headerFooter>
    <oddHeader xml:space="preserve">&amp;L&amp;"Arial,Tučné"Revize, kontroly, servis a opravy zařízení klimatizace a vzduchotechniky
&amp;"Arial,Obyčejné"Přírodovědecká fakulta - areál Envelopa
</oddHeader>
    <oddFooter>&amp;R&amp;"Arial,Obyčejné"&amp;A</oddFooter>
  </headerFooter>
  <ignoredErrors>
    <ignoredError sqref="C3 C5:C1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28"/>
  <sheetViews>
    <sheetView showWhiteSpace="0" view="pageBreakPreview" topLeftCell="A61" zoomScale="85" zoomScaleNormal="100" zoomScaleSheetLayoutView="85" zoomScalePageLayoutView="60" workbookViewId="0">
      <selection activeCell="G89" sqref="G89"/>
    </sheetView>
  </sheetViews>
  <sheetFormatPr defaultColWidth="0.5703125" defaultRowHeight="14.25" x14ac:dyDescent="0.2"/>
  <cols>
    <col min="1" max="1" width="70.7109375" style="21" customWidth="1"/>
    <col min="2" max="2" width="15.7109375" style="27" customWidth="1"/>
    <col min="3" max="4" width="20.7109375" style="27" customWidth="1"/>
    <col min="5" max="5" width="25.7109375" style="27" customWidth="1"/>
    <col min="6" max="13" width="15.7109375" style="17" customWidth="1"/>
    <col min="14" max="16384" width="0.5703125" style="17"/>
  </cols>
  <sheetData>
    <row r="1" spans="1:5" s="25" customFormat="1" ht="35.1" customHeight="1" thickBot="1" x14ac:dyDescent="0.25">
      <c r="A1" s="411" t="s">
        <v>162</v>
      </c>
      <c r="B1" s="412"/>
      <c r="C1" s="412"/>
      <c r="D1" s="412"/>
      <c r="E1" s="413"/>
    </row>
    <row r="2" spans="1:5" ht="30" customHeight="1" x14ac:dyDescent="0.2">
      <c r="A2" s="44" t="s">
        <v>1332</v>
      </c>
      <c r="B2" s="45" t="s">
        <v>163</v>
      </c>
      <c r="C2" s="43"/>
      <c r="D2" s="46" t="s">
        <v>170</v>
      </c>
      <c r="E2" s="47"/>
    </row>
    <row r="3" spans="1:5" ht="30" customHeight="1" thickBot="1" x14ac:dyDescent="0.25">
      <c r="A3" s="53" t="s">
        <v>164</v>
      </c>
      <c r="B3" s="42" t="s">
        <v>165</v>
      </c>
      <c r="C3" s="54"/>
      <c r="D3" s="42" t="s">
        <v>172</v>
      </c>
      <c r="E3" s="55"/>
    </row>
    <row r="4" spans="1:5" x14ac:dyDescent="0.2">
      <c r="A4" s="56" t="s">
        <v>125</v>
      </c>
      <c r="B4" s="39" t="s">
        <v>166</v>
      </c>
      <c r="C4" s="39" t="s">
        <v>168</v>
      </c>
      <c r="D4" s="407" t="s">
        <v>21</v>
      </c>
      <c r="E4" s="408"/>
    </row>
    <row r="5" spans="1:5" ht="30" customHeight="1" x14ac:dyDescent="0.2">
      <c r="A5" s="48" t="s">
        <v>81</v>
      </c>
      <c r="B5" s="14" t="s">
        <v>167</v>
      </c>
      <c r="C5" s="14" t="s">
        <v>169</v>
      </c>
      <c r="D5" s="405"/>
      <c r="E5" s="406"/>
    </row>
    <row r="6" spans="1:5" ht="30" customHeight="1" x14ac:dyDescent="0.2">
      <c r="A6" s="48" t="s">
        <v>82</v>
      </c>
      <c r="B6" s="14" t="s">
        <v>167</v>
      </c>
      <c r="C6" s="14" t="s">
        <v>169</v>
      </c>
      <c r="D6" s="405"/>
      <c r="E6" s="406"/>
    </row>
    <row r="7" spans="1:5" ht="30" customHeight="1" x14ac:dyDescent="0.2">
      <c r="A7" s="48" t="s">
        <v>83</v>
      </c>
      <c r="B7" s="14" t="s">
        <v>167</v>
      </c>
      <c r="C7" s="14" t="s">
        <v>169</v>
      </c>
      <c r="D7" s="405"/>
      <c r="E7" s="406"/>
    </row>
    <row r="8" spans="1:5" ht="30" customHeight="1" x14ac:dyDescent="0.2">
      <c r="A8" s="50" t="s">
        <v>84</v>
      </c>
      <c r="B8" s="14" t="s">
        <v>167</v>
      </c>
      <c r="C8" s="14" t="s">
        <v>169</v>
      </c>
      <c r="D8" s="405"/>
      <c r="E8" s="406"/>
    </row>
    <row r="9" spans="1:5" ht="30" customHeight="1" x14ac:dyDescent="0.2">
      <c r="A9" s="48" t="s">
        <v>85</v>
      </c>
      <c r="B9" s="14" t="s">
        <v>167</v>
      </c>
      <c r="C9" s="14" t="s">
        <v>169</v>
      </c>
      <c r="D9" s="405"/>
      <c r="E9" s="406"/>
    </row>
    <row r="10" spans="1:5" ht="30" customHeight="1" thickBot="1" x14ac:dyDescent="0.25">
      <c r="A10" s="51" t="s">
        <v>86</v>
      </c>
      <c r="B10" s="33" t="s">
        <v>167</v>
      </c>
      <c r="C10" s="33" t="s">
        <v>169</v>
      </c>
      <c r="D10" s="405"/>
      <c r="E10" s="406"/>
    </row>
    <row r="11" spans="1:5" x14ac:dyDescent="0.2">
      <c r="A11" s="56" t="s">
        <v>126</v>
      </c>
      <c r="B11" s="39" t="s">
        <v>166</v>
      </c>
      <c r="C11" s="39" t="s">
        <v>168</v>
      </c>
      <c r="D11" s="407" t="s">
        <v>21</v>
      </c>
      <c r="E11" s="408"/>
    </row>
    <row r="12" spans="1:5" ht="30" customHeight="1" x14ac:dyDescent="0.2">
      <c r="A12" s="48" t="s">
        <v>176</v>
      </c>
      <c r="B12" s="14" t="s">
        <v>167</v>
      </c>
      <c r="C12" s="14" t="s">
        <v>169</v>
      </c>
      <c r="D12" s="405"/>
      <c r="E12" s="406"/>
    </row>
    <row r="13" spans="1:5" ht="30" customHeight="1" x14ac:dyDescent="0.2">
      <c r="A13" s="48" t="s">
        <v>87</v>
      </c>
      <c r="B13" s="14" t="s">
        <v>167</v>
      </c>
      <c r="C13" s="14" t="s">
        <v>169</v>
      </c>
      <c r="D13" s="405"/>
      <c r="E13" s="406"/>
    </row>
    <row r="14" spans="1:5" ht="30" customHeight="1" x14ac:dyDescent="0.2">
      <c r="A14" s="76" t="s">
        <v>187</v>
      </c>
      <c r="B14" s="14" t="s">
        <v>167</v>
      </c>
      <c r="C14" s="14" t="s">
        <v>169</v>
      </c>
      <c r="D14" s="405"/>
      <c r="E14" s="406"/>
    </row>
    <row r="15" spans="1:5" ht="30" customHeight="1" thickBot="1" x14ac:dyDescent="0.25">
      <c r="A15" s="76" t="s">
        <v>188</v>
      </c>
      <c r="B15" s="14" t="s">
        <v>167</v>
      </c>
      <c r="C15" s="14" t="s">
        <v>169</v>
      </c>
      <c r="D15" s="405"/>
      <c r="E15" s="406"/>
    </row>
    <row r="16" spans="1:5" x14ac:dyDescent="0.2">
      <c r="A16" s="56" t="s">
        <v>127</v>
      </c>
      <c r="B16" s="39" t="s">
        <v>166</v>
      </c>
      <c r="C16" s="39" t="s">
        <v>168</v>
      </c>
      <c r="D16" s="407" t="s">
        <v>21</v>
      </c>
      <c r="E16" s="408"/>
    </row>
    <row r="17" spans="1:5" ht="30" customHeight="1" x14ac:dyDescent="0.2">
      <c r="A17" s="48" t="s">
        <v>88</v>
      </c>
      <c r="B17" s="14" t="s">
        <v>167</v>
      </c>
      <c r="C17" s="14" t="s">
        <v>169</v>
      </c>
      <c r="D17" s="405"/>
      <c r="E17" s="406"/>
    </row>
    <row r="18" spans="1:5" ht="30" customHeight="1" x14ac:dyDescent="0.2">
      <c r="A18" s="50" t="s">
        <v>177</v>
      </c>
      <c r="B18" s="14" t="s">
        <v>167</v>
      </c>
      <c r="C18" s="14" t="s">
        <v>169</v>
      </c>
      <c r="D18" s="405"/>
      <c r="E18" s="406"/>
    </row>
    <row r="19" spans="1:5" ht="30" customHeight="1" x14ac:dyDescent="0.2">
      <c r="A19" s="50" t="s">
        <v>178</v>
      </c>
      <c r="B19" s="14" t="s">
        <v>167</v>
      </c>
      <c r="C19" s="14" t="s">
        <v>169</v>
      </c>
      <c r="D19" s="405"/>
      <c r="E19" s="406"/>
    </row>
    <row r="20" spans="1:5" ht="30" customHeight="1" x14ac:dyDescent="0.2">
      <c r="A20" s="48" t="s">
        <v>89</v>
      </c>
      <c r="B20" s="14" t="s">
        <v>167</v>
      </c>
      <c r="C20" s="14" t="s">
        <v>169</v>
      </c>
      <c r="D20" s="405"/>
      <c r="E20" s="406"/>
    </row>
    <row r="21" spans="1:5" ht="30" customHeight="1" x14ac:dyDescent="0.2">
      <c r="A21" s="48" t="s">
        <v>90</v>
      </c>
      <c r="B21" s="14" t="s">
        <v>167</v>
      </c>
      <c r="C21" s="14" t="s">
        <v>169</v>
      </c>
      <c r="D21" s="405"/>
      <c r="E21" s="406"/>
    </row>
    <row r="22" spans="1:5" ht="30" customHeight="1" thickBot="1" x14ac:dyDescent="0.25">
      <c r="A22" s="51" t="s">
        <v>91</v>
      </c>
      <c r="B22" s="33" t="s">
        <v>167</v>
      </c>
      <c r="C22" s="33" t="s">
        <v>169</v>
      </c>
      <c r="D22" s="405"/>
      <c r="E22" s="406"/>
    </row>
    <row r="23" spans="1:5" ht="14.25" customHeight="1" x14ac:dyDescent="0.2">
      <c r="A23" s="56" t="s">
        <v>128</v>
      </c>
      <c r="B23" s="39" t="s">
        <v>166</v>
      </c>
      <c r="C23" s="39" t="s">
        <v>168</v>
      </c>
      <c r="D23" s="407" t="s">
        <v>21</v>
      </c>
      <c r="E23" s="408"/>
    </row>
    <row r="24" spans="1:5" ht="30" customHeight="1" x14ac:dyDescent="0.2">
      <c r="A24" s="48" t="s">
        <v>92</v>
      </c>
      <c r="B24" s="14" t="s">
        <v>167</v>
      </c>
      <c r="C24" s="14" t="s">
        <v>169</v>
      </c>
      <c r="D24" s="405"/>
      <c r="E24" s="406"/>
    </row>
    <row r="25" spans="1:5" ht="30" customHeight="1" x14ac:dyDescent="0.2">
      <c r="A25" s="50" t="s">
        <v>179</v>
      </c>
      <c r="B25" s="14" t="s">
        <v>167</v>
      </c>
      <c r="C25" s="14" t="s">
        <v>169</v>
      </c>
      <c r="D25" s="405"/>
      <c r="E25" s="406"/>
    </row>
    <row r="26" spans="1:5" ht="30" customHeight="1" x14ac:dyDescent="0.2">
      <c r="A26" s="50" t="s">
        <v>178</v>
      </c>
      <c r="B26" s="14" t="s">
        <v>167</v>
      </c>
      <c r="C26" s="14" t="s">
        <v>169</v>
      </c>
      <c r="D26" s="405"/>
      <c r="E26" s="406"/>
    </row>
    <row r="27" spans="1:5" ht="30" customHeight="1" x14ac:dyDescent="0.2">
      <c r="A27" s="48" t="s">
        <v>93</v>
      </c>
      <c r="B27" s="14" t="s">
        <v>167</v>
      </c>
      <c r="C27" s="14" t="s">
        <v>169</v>
      </c>
      <c r="D27" s="405"/>
      <c r="E27" s="406"/>
    </row>
    <row r="28" spans="1:5" ht="30" customHeight="1" thickBot="1" x14ac:dyDescent="0.25">
      <c r="A28" s="51" t="s">
        <v>94</v>
      </c>
      <c r="B28" s="33" t="s">
        <v>167</v>
      </c>
      <c r="C28" s="33" t="s">
        <v>169</v>
      </c>
      <c r="D28" s="405"/>
      <c r="E28" s="406"/>
    </row>
    <row r="29" spans="1:5" x14ac:dyDescent="0.2">
      <c r="A29" s="56" t="s">
        <v>129</v>
      </c>
      <c r="B29" s="39" t="s">
        <v>166</v>
      </c>
      <c r="C29" s="39" t="s">
        <v>168</v>
      </c>
      <c r="D29" s="407" t="s">
        <v>21</v>
      </c>
      <c r="E29" s="408"/>
    </row>
    <row r="30" spans="1:5" ht="30" customHeight="1" x14ac:dyDescent="0.2">
      <c r="A30" s="50" t="s">
        <v>77</v>
      </c>
      <c r="B30" s="14" t="s">
        <v>167</v>
      </c>
      <c r="C30" s="14" t="s">
        <v>169</v>
      </c>
      <c r="D30" s="405"/>
      <c r="E30" s="406"/>
    </row>
    <row r="31" spans="1:5" ht="30" customHeight="1" x14ac:dyDescent="0.2">
      <c r="A31" s="48" t="s">
        <v>95</v>
      </c>
      <c r="B31" s="14" t="s">
        <v>167</v>
      </c>
      <c r="C31" s="14" t="s">
        <v>169</v>
      </c>
      <c r="D31" s="405"/>
      <c r="E31" s="406"/>
    </row>
    <row r="32" spans="1:5" ht="30" customHeight="1" x14ac:dyDescent="0.2">
      <c r="A32" s="48" t="s">
        <v>96</v>
      </c>
      <c r="B32" s="14" t="s">
        <v>167</v>
      </c>
      <c r="C32" s="14" t="s">
        <v>169</v>
      </c>
      <c r="D32" s="405"/>
      <c r="E32" s="406"/>
    </row>
    <row r="33" spans="1:5" ht="30" customHeight="1" x14ac:dyDescent="0.2">
      <c r="A33" s="48" t="s">
        <v>97</v>
      </c>
      <c r="B33" s="14" t="s">
        <v>167</v>
      </c>
      <c r="C33" s="14" t="s">
        <v>169</v>
      </c>
      <c r="D33" s="405"/>
      <c r="E33" s="406"/>
    </row>
    <row r="34" spans="1:5" ht="30" customHeight="1" thickBot="1" x14ac:dyDescent="0.25">
      <c r="A34" s="51" t="s">
        <v>98</v>
      </c>
      <c r="B34" s="33" t="s">
        <v>167</v>
      </c>
      <c r="C34" s="33" t="s">
        <v>169</v>
      </c>
      <c r="D34" s="405"/>
      <c r="E34" s="406"/>
    </row>
    <row r="35" spans="1:5" x14ac:dyDescent="0.2">
      <c r="A35" s="56" t="s">
        <v>130</v>
      </c>
      <c r="B35" s="39" t="s">
        <v>166</v>
      </c>
      <c r="C35" s="39" t="s">
        <v>168</v>
      </c>
      <c r="D35" s="407" t="s">
        <v>21</v>
      </c>
      <c r="E35" s="408"/>
    </row>
    <row r="36" spans="1:5" ht="30" customHeight="1" x14ac:dyDescent="0.2">
      <c r="A36" s="48" t="s">
        <v>100</v>
      </c>
      <c r="B36" s="14" t="s">
        <v>167</v>
      </c>
      <c r="C36" s="14" t="s">
        <v>169</v>
      </c>
      <c r="D36" s="405"/>
      <c r="E36" s="406"/>
    </row>
    <row r="37" spans="1:5" ht="30" customHeight="1" x14ac:dyDescent="0.2">
      <c r="A37" s="48" t="s">
        <v>78</v>
      </c>
      <c r="B37" s="14" t="s">
        <v>167</v>
      </c>
      <c r="C37" s="14" t="s">
        <v>169</v>
      </c>
      <c r="D37" s="405"/>
      <c r="E37" s="406"/>
    </row>
    <row r="38" spans="1:5" ht="30" customHeight="1" x14ac:dyDescent="0.2">
      <c r="A38" s="48" t="s">
        <v>189</v>
      </c>
      <c r="B38" s="14" t="s">
        <v>167</v>
      </c>
      <c r="C38" s="14" t="s">
        <v>169</v>
      </c>
      <c r="D38" s="405"/>
      <c r="E38" s="406"/>
    </row>
    <row r="39" spans="1:5" ht="30" customHeight="1" thickBot="1" x14ac:dyDescent="0.25">
      <c r="A39" s="51" t="s">
        <v>190</v>
      </c>
      <c r="B39" s="14" t="s">
        <v>167</v>
      </c>
      <c r="C39" s="14" t="s">
        <v>169</v>
      </c>
      <c r="D39" s="405"/>
      <c r="E39" s="406"/>
    </row>
    <row r="40" spans="1:5" x14ac:dyDescent="0.2">
      <c r="A40" s="56" t="s">
        <v>131</v>
      </c>
      <c r="B40" s="39" t="s">
        <v>166</v>
      </c>
      <c r="C40" s="39" t="s">
        <v>168</v>
      </c>
      <c r="D40" s="407" t="s">
        <v>21</v>
      </c>
      <c r="E40" s="408"/>
    </row>
    <row r="41" spans="1:5" ht="30" customHeight="1" x14ac:dyDescent="0.2">
      <c r="A41" s="48" t="s">
        <v>99</v>
      </c>
      <c r="B41" s="14" t="s">
        <v>167</v>
      </c>
      <c r="C41" s="14" t="s">
        <v>169</v>
      </c>
      <c r="D41" s="405"/>
      <c r="E41" s="406"/>
    </row>
    <row r="42" spans="1:5" ht="30" customHeight="1" thickBot="1" x14ac:dyDescent="0.25">
      <c r="A42" s="51" t="s">
        <v>79</v>
      </c>
      <c r="B42" s="33" t="s">
        <v>167</v>
      </c>
      <c r="C42" s="33" t="s">
        <v>169</v>
      </c>
      <c r="D42" s="405"/>
      <c r="E42" s="406"/>
    </row>
    <row r="43" spans="1:5" x14ac:dyDescent="0.2">
      <c r="A43" s="56" t="s">
        <v>132</v>
      </c>
      <c r="B43" s="39" t="s">
        <v>166</v>
      </c>
      <c r="C43" s="39" t="s">
        <v>168</v>
      </c>
      <c r="D43" s="407" t="s">
        <v>21</v>
      </c>
      <c r="E43" s="408"/>
    </row>
    <row r="44" spans="1:5" ht="30" customHeight="1" thickBot="1" x14ac:dyDescent="0.25">
      <c r="A44" s="51" t="s">
        <v>140</v>
      </c>
      <c r="B44" s="33" t="s">
        <v>167</v>
      </c>
      <c r="C44" s="33" t="s">
        <v>169</v>
      </c>
      <c r="D44" s="409"/>
      <c r="E44" s="410"/>
    </row>
    <row r="45" spans="1:5" x14ac:dyDescent="0.2">
      <c r="A45" s="56" t="s">
        <v>133</v>
      </c>
      <c r="B45" s="39" t="s">
        <v>166</v>
      </c>
      <c r="C45" s="39" t="s">
        <v>168</v>
      </c>
      <c r="D45" s="407" t="s">
        <v>21</v>
      </c>
      <c r="E45" s="408"/>
    </row>
    <row r="46" spans="1:5" ht="30" customHeight="1" x14ac:dyDescent="0.2">
      <c r="A46" s="50" t="s">
        <v>180</v>
      </c>
      <c r="B46" s="14" t="s">
        <v>167</v>
      </c>
      <c r="C46" s="14" t="s">
        <v>169</v>
      </c>
      <c r="D46" s="405"/>
      <c r="E46" s="406"/>
    </row>
    <row r="47" spans="1:5" ht="30" customHeight="1" x14ac:dyDescent="0.2">
      <c r="A47" s="48" t="s">
        <v>102</v>
      </c>
      <c r="B47" s="14" t="s">
        <v>167</v>
      </c>
      <c r="C47" s="14" t="s">
        <v>169</v>
      </c>
      <c r="D47" s="405"/>
      <c r="E47" s="406"/>
    </row>
    <row r="48" spans="1:5" ht="30" customHeight="1" x14ac:dyDescent="0.2">
      <c r="A48" s="48" t="s">
        <v>101</v>
      </c>
      <c r="B48" s="14" t="s">
        <v>167</v>
      </c>
      <c r="C48" s="14" t="s">
        <v>169</v>
      </c>
      <c r="D48" s="405"/>
      <c r="E48" s="406"/>
    </row>
    <row r="49" spans="1:5" ht="30" customHeight="1" x14ac:dyDescent="0.2">
      <c r="A49" s="48" t="s">
        <v>103</v>
      </c>
      <c r="B49" s="14" t="s">
        <v>167</v>
      </c>
      <c r="C49" s="14" t="s">
        <v>169</v>
      </c>
      <c r="D49" s="405"/>
      <c r="E49" s="406"/>
    </row>
    <row r="50" spans="1:5" ht="30" customHeight="1" x14ac:dyDescent="0.2">
      <c r="A50" s="48" t="s">
        <v>80</v>
      </c>
      <c r="B50" s="14" t="s">
        <v>167</v>
      </c>
      <c r="C50" s="14" t="s">
        <v>169</v>
      </c>
      <c r="D50" s="405"/>
      <c r="E50" s="406"/>
    </row>
    <row r="51" spans="1:5" ht="30" customHeight="1" x14ac:dyDescent="0.2">
      <c r="A51" s="48" t="s">
        <v>104</v>
      </c>
      <c r="B51" s="14" t="s">
        <v>167</v>
      </c>
      <c r="C51" s="14" t="s">
        <v>169</v>
      </c>
      <c r="D51" s="405"/>
      <c r="E51" s="406"/>
    </row>
    <row r="52" spans="1:5" ht="30" customHeight="1" x14ac:dyDescent="0.2">
      <c r="A52" s="48" t="s">
        <v>105</v>
      </c>
      <c r="B52" s="14" t="s">
        <v>167</v>
      </c>
      <c r="C52" s="14" t="s">
        <v>169</v>
      </c>
      <c r="D52" s="405"/>
      <c r="E52" s="406"/>
    </row>
    <row r="53" spans="1:5" ht="30" customHeight="1" x14ac:dyDescent="0.2">
      <c r="A53" s="48" t="s">
        <v>106</v>
      </c>
      <c r="B53" s="14" t="s">
        <v>167</v>
      </c>
      <c r="C53" s="14" t="s">
        <v>169</v>
      </c>
      <c r="D53" s="405"/>
      <c r="E53" s="406"/>
    </row>
    <row r="54" spans="1:5" ht="30" customHeight="1" x14ac:dyDescent="0.2">
      <c r="A54" s="48" t="s">
        <v>107</v>
      </c>
      <c r="B54" s="14" t="s">
        <v>167</v>
      </c>
      <c r="C54" s="14" t="s">
        <v>169</v>
      </c>
      <c r="D54" s="405"/>
      <c r="E54" s="406"/>
    </row>
    <row r="55" spans="1:5" ht="30" customHeight="1" thickBot="1" x14ac:dyDescent="0.25">
      <c r="A55" s="58" t="s">
        <v>108</v>
      </c>
      <c r="B55" s="59" t="s">
        <v>167</v>
      </c>
      <c r="C55" s="59" t="s">
        <v>169</v>
      </c>
      <c r="D55" s="409"/>
      <c r="E55" s="410"/>
    </row>
    <row r="56" spans="1:5" x14ac:dyDescent="0.2">
      <c r="A56" s="60"/>
      <c r="B56" s="34"/>
      <c r="C56" s="34"/>
      <c r="D56" s="34"/>
      <c r="E56" s="22"/>
    </row>
    <row r="57" spans="1:5" x14ac:dyDescent="0.2">
      <c r="A57" s="4" t="s">
        <v>160</v>
      </c>
      <c r="B57" s="34"/>
      <c r="C57" s="34"/>
      <c r="D57" s="34"/>
      <c r="E57" s="22"/>
    </row>
    <row r="58" spans="1:5" x14ac:dyDescent="0.2">
      <c r="A58" s="4"/>
      <c r="B58" s="34"/>
      <c r="C58" s="34"/>
      <c r="D58" s="34"/>
      <c r="E58" s="22"/>
    </row>
    <row r="59" spans="1:5" x14ac:dyDescent="0.2">
      <c r="A59" s="4"/>
      <c r="B59" s="34"/>
      <c r="C59" s="34"/>
      <c r="D59" s="34"/>
      <c r="E59" s="22"/>
    </row>
    <row r="60" spans="1:5" x14ac:dyDescent="0.2">
      <c r="A60" s="4"/>
      <c r="B60" s="34"/>
      <c r="C60" s="34"/>
      <c r="D60" s="34"/>
      <c r="E60" s="22"/>
    </row>
    <row r="61" spans="1:5" x14ac:dyDescent="0.2">
      <c r="A61" s="4"/>
      <c r="B61" s="34"/>
      <c r="C61" s="34"/>
      <c r="D61" s="34"/>
      <c r="E61" s="22"/>
    </row>
    <row r="62" spans="1:5" x14ac:dyDescent="0.2">
      <c r="A62" s="4"/>
      <c r="B62" s="34"/>
      <c r="C62" s="34"/>
      <c r="D62" s="34"/>
      <c r="E62" s="22"/>
    </row>
    <row r="63" spans="1:5" x14ac:dyDescent="0.2">
      <c r="A63" s="4"/>
      <c r="B63" s="34"/>
      <c r="C63" s="34"/>
      <c r="D63" s="34"/>
      <c r="E63" s="22"/>
    </row>
    <row r="64" spans="1:5" x14ac:dyDescent="0.2">
      <c r="A64" s="4"/>
      <c r="B64" s="34"/>
      <c r="C64" s="34"/>
      <c r="D64" s="34"/>
      <c r="E64" s="22"/>
    </row>
    <row r="65" spans="1:5" x14ac:dyDescent="0.2">
      <c r="A65" s="4"/>
      <c r="B65" s="34"/>
      <c r="C65" s="34"/>
      <c r="D65" s="34"/>
      <c r="E65" s="22"/>
    </row>
    <row r="66" spans="1:5" x14ac:dyDescent="0.2">
      <c r="A66" s="4"/>
      <c r="B66" s="34"/>
      <c r="C66" s="34"/>
      <c r="D66" s="34"/>
      <c r="E66" s="22"/>
    </row>
    <row r="67" spans="1:5" x14ac:dyDescent="0.2">
      <c r="A67" s="4"/>
      <c r="B67" s="34"/>
      <c r="C67" s="34"/>
      <c r="D67" s="34"/>
      <c r="E67" s="22"/>
    </row>
    <row r="68" spans="1:5" x14ac:dyDescent="0.2">
      <c r="A68" s="4"/>
      <c r="B68" s="34"/>
      <c r="C68" s="34"/>
      <c r="D68" s="34"/>
      <c r="E68" s="22"/>
    </row>
    <row r="69" spans="1:5" x14ac:dyDescent="0.2">
      <c r="A69" s="4"/>
      <c r="B69" s="34"/>
      <c r="C69" s="34"/>
      <c r="D69" s="34"/>
      <c r="E69" s="22"/>
    </row>
    <row r="70" spans="1:5" x14ac:dyDescent="0.2">
      <c r="A70" s="4"/>
      <c r="B70" s="34"/>
      <c r="C70" s="34"/>
      <c r="D70" s="34"/>
      <c r="E70" s="22"/>
    </row>
    <row r="71" spans="1:5" x14ac:dyDescent="0.2">
      <c r="A71" s="4"/>
      <c r="B71" s="34"/>
      <c r="C71" s="34"/>
      <c r="D71" s="34"/>
      <c r="E71" s="22"/>
    </row>
    <row r="72" spans="1:5" x14ac:dyDescent="0.2">
      <c r="A72" s="4"/>
      <c r="B72" s="34"/>
      <c r="C72" s="34"/>
      <c r="D72" s="34"/>
      <c r="E72" s="22"/>
    </row>
    <row r="73" spans="1:5" x14ac:dyDescent="0.2">
      <c r="A73" s="4"/>
      <c r="B73" s="34"/>
      <c r="C73" s="34"/>
      <c r="D73" s="34"/>
      <c r="E73" s="22"/>
    </row>
    <row r="74" spans="1:5" x14ac:dyDescent="0.2">
      <c r="A74" s="4"/>
      <c r="B74" s="34"/>
      <c r="C74" s="34"/>
      <c r="D74" s="34"/>
      <c r="E74" s="22"/>
    </row>
    <row r="75" spans="1:5" x14ac:dyDescent="0.2">
      <c r="A75" s="4"/>
      <c r="B75" s="34"/>
      <c r="C75" s="34"/>
      <c r="D75" s="34"/>
      <c r="E75" s="22"/>
    </row>
    <row r="76" spans="1:5" x14ac:dyDescent="0.2">
      <c r="A76" s="4"/>
      <c r="B76" s="34"/>
      <c r="C76" s="34"/>
      <c r="D76" s="34"/>
      <c r="E76" s="22"/>
    </row>
    <row r="77" spans="1:5" x14ac:dyDescent="0.2">
      <c r="A77" s="4"/>
      <c r="B77" s="34"/>
      <c r="C77" s="34"/>
      <c r="D77" s="34"/>
      <c r="E77" s="22"/>
    </row>
    <row r="78" spans="1:5" x14ac:dyDescent="0.2">
      <c r="A78" s="4"/>
      <c r="B78" s="34"/>
      <c r="C78" s="34"/>
      <c r="D78" s="34"/>
      <c r="E78" s="22"/>
    </row>
    <row r="79" spans="1:5" x14ac:dyDescent="0.2">
      <c r="A79" s="4"/>
      <c r="B79" s="34"/>
      <c r="C79" s="34"/>
      <c r="D79" s="34"/>
      <c r="E79" s="22"/>
    </row>
    <row r="80" spans="1:5" x14ac:dyDescent="0.2">
      <c r="A80" s="4"/>
      <c r="B80" s="34"/>
      <c r="C80" s="34"/>
      <c r="D80" s="34"/>
      <c r="E80" s="22"/>
    </row>
    <row r="81" spans="1:5" x14ac:dyDescent="0.2">
      <c r="A81" s="4"/>
      <c r="B81" s="34"/>
      <c r="C81" s="34"/>
      <c r="D81" s="34"/>
      <c r="E81" s="22"/>
    </row>
    <row r="82" spans="1:5" x14ac:dyDescent="0.2">
      <c r="A82" s="4"/>
      <c r="B82" s="34"/>
      <c r="C82" s="34"/>
      <c r="D82" s="34"/>
      <c r="E82" s="22"/>
    </row>
    <row r="83" spans="1:5" x14ac:dyDescent="0.2">
      <c r="A83" s="4"/>
      <c r="B83" s="34"/>
      <c r="C83" s="34"/>
      <c r="D83" s="34"/>
      <c r="E83" s="22"/>
    </row>
    <row r="84" spans="1:5" x14ac:dyDescent="0.2">
      <c r="A84" s="4"/>
      <c r="B84" s="34"/>
      <c r="C84" s="34"/>
      <c r="D84" s="34"/>
      <c r="E84" s="22"/>
    </row>
    <row r="85" spans="1:5" x14ac:dyDescent="0.2">
      <c r="A85" s="4"/>
      <c r="B85" s="34"/>
      <c r="C85" s="34"/>
      <c r="D85" s="34"/>
      <c r="E85" s="22"/>
    </row>
    <row r="86" spans="1:5" x14ac:dyDescent="0.2">
      <c r="A86" s="4"/>
      <c r="B86" s="34"/>
      <c r="C86" s="34"/>
      <c r="D86" s="34"/>
      <c r="E86" s="22"/>
    </row>
    <row r="87" spans="1:5" x14ac:dyDescent="0.2">
      <c r="A87" s="4"/>
      <c r="B87" s="34"/>
      <c r="C87" s="34"/>
      <c r="D87" s="34"/>
      <c r="E87" s="22"/>
    </row>
    <row r="88" spans="1:5" x14ac:dyDescent="0.2">
      <c r="A88" s="4"/>
      <c r="B88" s="34"/>
      <c r="C88" s="34"/>
      <c r="D88" s="34"/>
      <c r="E88" s="22"/>
    </row>
    <row r="89" spans="1:5" x14ac:dyDescent="0.2">
      <c r="A89" s="4"/>
      <c r="B89" s="34"/>
      <c r="C89" s="34"/>
      <c r="D89" s="34"/>
      <c r="E89" s="22"/>
    </row>
    <row r="90" spans="1:5" x14ac:dyDescent="0.2">
      <c r="A90" s="4"/>
      <c r="B90" s="34"/>
      <c r="C90" s="34"/>
      <c r="D90" s="34"/>
      <c r="E90" s="22"/>
    </row>
    <row r="91" spans="1:5" x14ac:dyDescent="0.2">
      <c r="A91" s="4"/>
      <c r="B91" s="34"/>
      <c r="C91" s="34"/>
      <c r="D91" s="34"/>
      <c r="E91" s="22"/>
    </row>
    <row r="92" spans="1:5" x14ac:dyDescent="0.2">
      <c r="A92" s="4"/>
      <c r="B92" s="34"/>
      <c r="C92" s="34"/>
      <c r="D92" s="34"/>
      <c r="E92" s="22"/>
    </row>
    <row r="93" spans="1:5" x14ac:dyDescent="0.2">
      <c r="A93" s="60"/>
      <c r="B93" s="34"/>
      <c r="C93" s="34"/>
      <c r="D93" s="34"/>
      <c r="E93" s="22"/>
    </row>
    <row r="94" spans="1:5" x14ac:dyDescent="0.2">
      <c r="A94" s="60"/>
      <c r="B94" s="34"/>
      <c r="C94" s="34"/>
      <c r="D94" s="34"/>
      <c r="E94" s="22"/>
    </row>
    <row r="95" spans="1:5" x14ac:dyDescent="0.2">
      <c r="A95" s="60"/>
      <c r="B95" s="34"/>
      <c r="C95" s="34"/>
      <c r="D95" s="34"/>
      <c r="E95" s="22"/>
    </row>
    <row r="96" spans="1:5" x14ac:dyDescent="0.2">
      <c r="A96" s="60"/>
      <c r="B96" s="34"/>
      <c r="C96" s="34"/>
      <c r="D96" s="34"/>
      <c r="E96" s="22"/>
    </row>
    <row r="97" spans="1:5" x14ac:dyDescent="0.2">
      <c r="A97" s="60"/>
      <c r="B97" s="34"/>
      <c r="C97" s="34"/>
      <c r="D97" s="34"/>
      <c r="E97" s="22"/>
    </row>
    <row r="98" spans="1:5" x14ac:dyDescent="0.2">
      <c r="A98" s="60"/>
      <c r="B98" s="34"/>
      <c r="C98" s="34"/>
      <c r="D98" s="34"/>
      <c r="E98" s="22"/>
    </row>
    <row r="99" spans="1:5" x14ac:dyDescent="0.2">
      <c r="A99" s="60"/>
      <c r="B99" s="34"/>
      <c r="C99" s="34"/>
      <c r="D99" s="34"/>
      <c r="E99" s="22"/>
    </row>
    <row r="100" spans="1:5" x14ac:dyDescent="0.2">
      <c r="A100" s="35" t="s">
        <v>173</v>
      </c>
      <c r="B100" s="34"/>
      <c r="C100" s="34"/>
      <c r="D100" s="34"/>
      <c r="E100" s="22"/>
    </row>
    <row r="101" spans="1:5" x14ac:dyDescent="0.2">
      <c r="A101" s="28" t="s">
        <v>174</v>
      </c>
      <c r="B101" s="36" t="s">
        <v>175</v>
      </c>
      <c r="C101" s="37"/>
      <c r="D101" s="34"/>
      <c r="E101" s="22"/>
    </row>
    <row r="102" spans="1:5" ht="15" thickBot="1" x14ac:dyDescent="0.25">
      <c r="A102" s="60"/>
      <c r="B102" s="34"/>
      <c r="C102" s="34"/>
      <c r="D102" s="34"/>
      <c r="E102" s="22"/>
    </row>
    <row r="103" spans="1:5" ht="35.1" customHeight="1" thickBot="1" x14ac:dyDescent="0.25">
      <c r="A103" s="414" t="s">
        <v>162</v>
      </c>
      <c r="B103" s="415"/>
      <c r="C103" s="415"/>
      <c r="D103" s="415"/>
      <c r="E103" s="416"/>
    </row>
    <row r="104" spans="1:5" ht="30" customHeight="1" x14ac:dyDescent="0.2">
      <c r="A104" s="44" t="s">
        <v>1332</v>
      </c>
      <c r="B104" s="164" t="s">
        <v>185</v>
      </c>
      <c r="C104" s="177" t="s">
        <v>23</v>
      </c>
      <c r="D104" s="164" t="s">
        <v>170</v>
      </c>
      <c r="E104" s="165" t="s">
        <v>219</v>
      </c>
    </row>
    <row r="105" spans="1:5" ht="25.5" x14ac:dyDescent="0.2">
      <c r="A105" s="166" t="s">
        <v>1333</v>
      </c>
      <c r="B105" s="163" t="s">
        <v>220</v>
      </c>
      <c r="C105" s="14" t="s">
        <v>197</v>
      </c>
      <c r="D105" s="163" t="s">
        <v>194</v>
      </c>
      <c r="E105" s="178" t="s">
        <v>225</v>
      </c>
    </row>
    <row r="106" spans="1:5" ht="26.25" thickBot="1" x14ac:dyDescent="0.25">
      <c r="A106" s="29" t="s">
        <v>221</v>
      </c>
      <c r="B106" s="30" t="s">
        <v>222</v>
      </c>
      <c r="C106" s="33" t="s">
        <v>223</v>
      </c>
      <c r="D106" s="30" t="s">
        <v>195</v>
      </c>
      <c r="E106" s="179" t="s">
        <v>224</v>
      </c>
    </row>
    <row r="107" spans="1:5" x14ac:dyDescent="0.2">
      <c r="A107" s="169" t="s">
        <v>226</v>
      </c>
      <c r="B107" s="164" t="s">
        <v>64</v>
      </c>
      <c r="C107" s="164" t="s">
        <v>22</v>
      </c>
      <c r="D107" s="168" t="s">
        <v>19</v>
      </c>
      <c r="E107" s="170" t="s">
        <v>21</v>
      </c>
    </row>
    <row r="108" spans="1:5" x14ac:dyDescent="0.2">
      <c r="A108" s="171" t="s">
        <v>26</v>
      </c>
      <c r="B108" s="3" t="s">
        <v>25</v>
      </c>
      <c r="C108" s="3" t="s">
        <v>27</v>
      </c>
      <c r="D108" s="7" t="s">
        <v>28</v>
      </c>
      <c r="E108" s="172"/>
    </row>
    <row r="109" spans="1:5" x14ac:dyDescent="0.2">
      <c r="A109" s="171" t="s">
        <v>26</v>
      </c>
      <c r="B109" s="3" t="s">
        <v>29</v>
      </c>
      <c r="C109" s="3" t="s">
        <v>27</v>
      </c>
      <c r="D109" s="7" t="s">
        <v>30</v>
      </c>
      <c r="E109" s="172"/>
    </row>
    <row r="110" spans="1:5" x14ac:dyDescent="0.2">
      <c r="A110" s="171" t="s">
        <v>26</v>
      </c>
      <c r="B110" s="3" t="s">
        <v>31</v>
      </c>
      <c r="C110" s="3" t="s">
        <v>32</v>
      </c>
      <c r="D110" s="7" t="s">
        <v>33</v>
      </c>
      <c r="E110" s="172"/>
    </row>
    <row r="111" spans="1:5" x14ac:dyDescent="0.2">
      <c r="A111" s="171" t="s">
        <v>26</v>
      </c>
      <c r="B111" s="3" t="s">
        <v>17</v>
      </c>
      <c r="C111" s="3" t="s">
        <v>32</v>
      </c>
      <c r="D111" s="7" t="s">
        <v>34</v>
      </c>
      <c r="E111" s="172"/>
    </row>
    <row r="112" spans="1:5" x14ac:dyDescent="0.2">
      <c r="A112" s="171" t="s">
        <v>36</v>
      </c>
      <c r="B112" s="3" t="s">
        <v>35</v>
      </c>
      <c r="C112" s="3" t="s">
        <v>37</v>
      </c>
      <c r="D112" s="7" t="s">
        <v>38</v>
      </c>
      <c r="E112" s="172"/>
    </row>
    <row r="113" spans="1:5" x14ac:dyDescent="0.2">
      <c r="A113" s="171" t="s">
        <v>40</v>
      </c>
      <c r="B113" s="3" t="s">
        <v>39</v>
      </c>
      <c r="C113" s="3" t="s">
        <v>41</v>
      </c>
      <c r="D113" s="7" t="s">
        <v>42</v>
      </c>
      <c r="E113" s="172"/>
    </row>
    <row r="114" spans="1:5" x14ac:dyDescent="0.2">
      <c r="A114" s="171" t="s">
        <v>40</v>
      </c>
      <c r="B114" s="3" t="s">
        <v>39</v>
      </c>
      <c r="C114" s="3" t="s">
        <v>41</v>
      </c>
      <c r="D114" s="7" t="s">
        <v>43</v>
      </c>
      <c r="E114" s="172"/>
    </row>
    <row r="115" spans="1:5" x14ac:dyDescent="0.2">
      <c r="A115" s="171" t="s">
        <v>36</v>
      </c>
      <c r="B115" s="3" t="s">
        <v>16</v>
      </c>
      <c r="C115" s="3" t="s">
        <v>37</v>
      </c>
      <c r="D115" s="7" t="s">
        <v>44</v>
      </c>
      <c r="E115" s="172"/>
    </row>
    <row r="116" spans="1:5" x14ac:dyDescent="0.2">
      <c r="A116" s="171" t="s">
        <v>46</v>
      </c>
      <c r="B116" s="3" t="s">
        <v>45</v>
      </c>
      <c r="C116" s="3" t="s">
        <v>37</v>
      </c>
      <c r="D116" s="7" t="s">
        <v>47</v>
      </c>
      <c r="E116" s="172"/>
    </row>
    <row r="117" spans="1:5" x14ac:dyDescent="0.2">
      <c r="A117" s="171" t="s">
        <v>46</v>
      </c>
      <c r="B117" s="3" t="s">
        <v>45</v>
      </c>
      <c r="C117" s="3" t="s">
        <v>27</v>
      </c>
      <c r="D117" s="7" t="s">
        <v>48</v>
      </c>
      <c r="E117" s="172"/>
    </row>
    <row r="118" spans="1:5" x14ac:dyDescent="0.2">
      <c r="A118" s="171" t="s">
        <v>49</v>
      </c>
      <c r="B118" s="3" t="s">
        <v>18</v>
      </c>
      <c r="C118" s="3" t="s">
        <v>27</v>
      </c>
      <c r="D118" s="7" t="s">
        <v>50</v>
      </c>
      <c r="E118" s="172"/>
    </row>
    <row r="119" spans="1:5" s="167" customFormat="1" ht="15" thickBot="1" x14ac:dyDescent="0.25">
      <c r="A119" s="173"/>
      <c r="B119" s="174"/>
      <c r="C119" s="175"/>
      <c r="D119" s="174"/>
      <c r="E119" s="176"/>
    </row>
    <row r="120" spans="1:5" ht="25.5" customHeight="1" x14ac:dyDescent="0.2">
      <c r="A120" s="56" t="s">
        <v>136</v>
      </c>
      <c r="B120" s="39" t="s">
        <v>166</v>
      </c>
      <c r="C120" s="39" t="s">
        <v>168</v>
      </c>
      <c r="D120" s="407" t="s">
        <v>21</v>
      </c>
      <c r="E120" s="408"/>
    </row>
    <row r="121" spans="1:5" ht="25.5" customHeight="1" x14ac:dyDescent="0.2">
      <c r="A121" s="50" t="s">
        <v>181</v>
      </c>
      <c r="B121" s="14" t="s">
        <v>167</v>
      </c>
      <c r="C121" s="14" t="s">
        <v>169</v>
      </c>
      <c r="D121" s="401"/>
      <c r="E121" s="417"/>
    </row>
    <row r="122" spans="1:5" ht="25.5" customHeight="1" x14ac:dyDescent="0.2">
      <c r="A122" s="50" t="s">
        <v>214</v>
      </c>
      <c r="B122" s="14" t="s">
        <v>167</v>
      </c>
      <c r="C122" s="14" t="s">
        <v>169</v>
      </c>
      <c r="D122" s="401"/>
      <c r="E122" s="417"/>
    </row>
    <row r="123" spans="1:5" ht="25.5" customHeight="1" x14ac:dyDescent="0.2">
      <c r="A123" s="48" t="s">
        <v>116</v>
      </c>
      <c r="B123" s="14" t="s">
        <v>167</v>
      </c>
      <c r="C123" s="14" t="s">
        <v>169</v>
      </c>
      <c r="D123" s="401"/>
      <c r="E123" s="417"/>
    </row>
    <row r="124" spans="1:5" ht="25.5" customHeight="1" x14ac:dyDescent="0.2">
      <c r="A124" s="48" t="s">
        <v>117</v>
      </c>
      <c r="B124" s="14" t="s">
        <v>167</v>
      </c>
      <c r="C124" s="14" t="s">
        <v>169</v>
      </c>
      <c r="D124" s="401"/>
      <c r="E124" s="417"/>
    </row>
    <row r="125" spans="1:5" ht="25.5" customHeight="1" x14ac:dyDescent="0.2">
      <c r="A125" s="50" t="s">
        <v>182</v>
      </c>
      <c r="B125" s="14" t="s">
        <v>167</v>
      </c>
      <c r="C125" s="14" t="s">
        <v>169</v>
      </c>
      <c r="D125" s="401"/>
      <c r="E125" s="417"/>
    </row>
    <row r="126" spans="1:5" ht="25.5" customHeight="1" x14ac:dyDescent="0.2">
      <c r="A126" s="48" t="s">
        <v>118</v>
      </c>
      <c r="B126" s="14" t="s">
        <v>167</v>
      </c>
      <c r="C126" s="14" t="s">
        <v>169</v>
      </c>
      <c r="D126" s="401"/>
      <c r="E126" s="417"/>
    </row>
    <row r="127" spans="1:5" ht="25.5" customHeight="1" x14ac:dyDescent="0.2">
      <c r="A127" s="48" t="s">
        <v>217</v>
      </c>
      <c r="B127" s="14"/>
      <c r="C127" s="14"/>
      <c r="D127" s="401"/>
      <c r="E127" s="417"/>
    </row>
    <row r="128" spans="1:5" ht="25.5" customHeight="1" x14ac:dyDescent="0.2">
      <c r="A128" s="48" t="s">
        <v>119</v>
      </c>
      <c r="B128" s="14" t="s">
        <v>167</v>
      </c>
      <c r="C128" s="14" t="s">
        <v>169</v>
      </c>
      <c r="D128" s="401"/>
      <c r="E128" s="417"/>
    </row>
    <row r="129" spans="1:5" ht="25.5" customHeight="1" thickBot="1" x14ac:dyDescent="0.25">
      <c r="A129" s="51" t="s">
        <v>216</v>
      </c>
      <c r="B129" s="33" t="s">
        <v>167</v>
      </c>
      <c r="C129" s="33" t="s">
        <v>169</v>
      </c>
      <c r="D129" s="418"/>
      <c r="E129" s="419"/>
    </row>
    <row r="130" spans="1:5" ht="25.5" customHeight="1" x14ac:dyDescent="0.2">
      <c r="A130" s="56" t="s">
        <v>137</v>
      </c>
      <c r="B130" s="39" t="s">
        <v>166</v>
      </c>
      <c r="C130" s="39" t="s">
        <v>168</v>
      </c>
      <c r="D130" s="407" t="s">
        <v>21</v>
      </c>
      <c r="E130" s="408"/>
    </row>
    <row r="131" spans="1:5" ht="25.5" customHeight="1" thickBot="1" x14ac:dyDescent="0.25">
      <c r="A131" s="51" t="s">
        <v>120</v>
      </c>
      <c r="B131" s="33" t="s">
        <v>167</v>
      </c>
      <c r="C131" s="33" t="s">
        <v>169</v>
      </c>
      <c r="D131" s="401"/>
      <c r="E131" s="417"/>
    </row>
    <row r="132" spans="1:5" ht="25.5" customHeight="1" x14ac:dyDescent="0.2">
      <c r="A132" s="56" t="s">
        <v>138</v>
      </c>
      <c r="B132" s="39" t="s">
        <v>166</v>
      </c>
      <c r="C132" s="39" t="s">
        <v>168</v>
      </c>
      <c r="D132" s="407" t="s">
        <v>21</v>
      </c>
      <c r="E132" s="408"/>
    </row>
    <row r="133" spans="1:5" ht="25.5" customHeight="1" x14ac:dyDescent="0.2">
      <c r="A133" s="48" t="s">
        <v>121</v>
      </c>
      <c r="B133" s="14" t="s">
        <v>167</v>
      </c>
      <c r="C133" s="14" t="s">
        <v>169</v>
      </c>
      <c r="D133" s="401"/>
      <c r="E133" s="417"/>
    </row>
    <row r="134" spans="1:5" ht="25.5" customHeight="1" thickBot="1" x14ac:dyDescent="0.25">
      <c r="A134" s="51" t="s">
        <v>122</v>
      </c>
      <c r="B134" s="33" t="s">
        <v>167</v>
      </c>
      <c r="C134" s="33" t="s">
        <v>169</v>
      </c>
      <c r="D134" s="401"/>
      <c r="E134" s="417"/>
    </row>
    <row r="135" spans="1:5" ht="25.5" customHeight="1" x14ac:dyDescent="0.2">
      <c r="A135" s="56" t="s">
        <v>139</v>
      </c>
      <c r="B135" s="39" t="s">
        <v>166</v>
      </c>
      <c r="C135" s="39" t="s">
        <v>168</v>
      </c>
      <c r="D135" s="407" t="s">
        <v>21</v>
      </c>
      <c r="E135" s="408"/>
    </row>
    <row r="136" spans="1:5" ht="25.5" customHeight="1" x14ac:dyDescent="0.2">
      <c r="A136" s="160" t="s">
        <v>230</v>
      </c>
      <c r="B136" s="14" t="s">
        <v>167</v>
      </c>
      <c r="C136" s="14" t="s">
        <v>169</v>
      </c>
      <c r="D136" s="401"/>
      <c r="E136" s="417"/>
    </row>
    <row r="137" spans="1:5" ht="25.5" customHeight="1" x14ac:dyDescent="0.2">
      <c r="A137" s="160" t="s">
        <v>231</v>
      </c>
      <c r="B137" s="14" t="s">
        <v>167</v>
      </c>
      <c r="C137" s="14" t="s">
        <v>169</v>
      </c>
      <c r="D137" s="401"/>
      <c r="E137" s="417"/>
    </row>
    <row r="138" spans="1:5" ht="25.5" customHeight="1" x14ac:dyDescent="0.2">
      <c r="A138" s="160" t="s">
        <v>232</v>
      </c>
      <c r="B138" s="14" t="s">
        <v>167</v>
      </c>
      <c r="C138" s="14" t="s">
        <v>169</v>
      </c>
      <c r="D138" s="401"/>
      <c r="E138" s="417"/>
    </row>
    <row r="139" spans="1:5" ht="25.5" customHeight="1" x14ac:dyDescent="0.2">
      <c r="A139" s="160" t="s">
        <v>233</v>
      </c>
      <c r="B139" s="14" t="s">
        <v>167</v>
      </c>
      <c r="C139" s="14" t="s">
        <v>169</v>
      </c>
      <c r="D139" s="401"/>
      <c r="E139" s="417"/>
    </row>
    <row r="140" spans="1:5" ht="25.5" customHeight="1" x14ac:dyDescent="0.2">
      <c r="A140" s="160" t="s">
        <v>234</v>
      </c>
      <c r="B140" s="14" t="s">
        <v>167</v>
      </c>
      <c r="C140" s="14" t="s">
        <v>169</v>
      </c>
      <c r="D140" s="401"/>
      <c r="E140" s="417"/>
    </row>
    <row r="141" spans="1:5" ht="25.5" customHeight="1" x14ac:dyDescent="0.2">
      <c r="A141" s="160" t="s">
        <v>235</v>
      </c>
      <c r="B141" s="14" t="s">
        <v>167</v>
      </c>
      <c r="C141" s="14" t="s">
        <v>169</v>
      </c>
      <c r="D141" s="401"/>
      <c r="E141" s="417"/>
    </row>
    <row r="142" spans="1:5" ht="25.5" customHeight="1" x14ac:dyDescent="0.2">
      <c r="A142" s="160" t="s">
        <v>236</v>
      </c>
      <c r="B142" s="14" t="s">
        <v>167</v>
      </c>
      <c r="C142" s="14" t="s">
        <v>169</v>
      </c>
      <c r="D142" s="401"/>
      <c r="E142" s="417"/>
    </row>
    <row r="143" spans="1:5" ht="25.5" customHeight="1" x14ac:dyDescent="0.2">
      <c r="A143" s="160" t="s">
        <v>237</v>
      </c>
      <c r="B143" s="14" t="s">
        <v>167</v>
      </c>
      <c r="C143" s="14" t="s">
        <v>169</v>
      </c>
      <c r="D143" s="401"/>
      <c r="E143" s="417"/>
    </row>
    <row r="144" spans="1:5" ht="25.5" customHeight="1" x14ac:dyDescent="0.2">
      <c r="A144" s="160" t="s">
        <v>238</v>
      </c>
      <c r="B144" s="14" t="s">
        <v>167</v>
      </c>
      <c r="C144" s="14" t="s">
        <v>169</v>
      </c>
      <c r="D144" s="401"/>
      <c r="E144" s="417"/>
    </row>
    <row r="145" spans="1:5" ht="25.5" customHeight="1" x14ac:dyDescent="0.2">
      <c r="A145" s="48" t="s">
        <v>123</v>
      </c>
      <c r="B145" s="14" t="s">
        <v>167</v>
      </c>
      <c r="C145" s="14" t="s">
        <v>169</v>
      </c>
      <c r="D145" s="401"/>
      <c r="E145" s="417"/>
    </row>
    <row r="146" spans="1:5" ht="25.5" customHeight="1" thickBot="1" x14ac:dyDescent="0.25">
      <c r="A146" s="51" t="s">
        <v>124</v>
      </c>
      <c r="B146" s="33" t="s">
        <v>167</v>
      </c>
      <c r="C146" s="33" t="s">
        <v>169</v>
      </c>
      <c r="D146" s="418"/>
      <c r="E146" s="419"/>
    </row>
    <row r="147" spans="1:5" x14ac:dyDescent="0.2">
      <c r="A147" s="19"/>
      <c r="B147" s="22"/>
      <c r="C147" s="22"/>
      <c r="D147" s="22"/>
      <c r="E147" s="22"/>
    </row>
    <row r="148" spans="1:5" x14ac:dyDescent="0.2">
      <c r="A148" s="4" t="s">
        <v>160</v>
      </c>
      <c r="B148" s="34"/>
      <c r="C148" s="34"/>
      <c r="D148" s="34"/>
      <c r="E148" s="22"/>
    </row>
    <row r="149" spans="1:5" x14ac:dyDescent="0.2">
      <c r="A149" s="4"/>
      <c r="B149" s="34"/>
      <c r="C149" s="34"/>
      <c r="D149" s="34"/>
      <c r="E149" s="22"/>
    </row>
    <row r="150" spans="1:5" x14ac:dyDescent="0.2">
      <c r="A150" s="4"/>
      <c r="B150" s="34"/>
      <c r="C150" s="34"/>
      <c r="D150" s="34"/>
      <c r="E150" s="22"/>
    </row>
    <row r="151" spans="1:5" x14ac:dyDescent="0.2">
      <c r="A151" s="4"/>
      <c r="B151" s="34"/>
      <c r="C151" s="34"/>
      <c r="D151" s="34"/>
      <c r="E151" s="22"/>
    </row>
    <row r="152" spans="1:5" x14ac:dyDescent="0.2">
      <c r="A152" s="4"/>
      <c r="B152" s="34"/>
      <c r="C152" s="34"/>
      <c r="D152" s="34"/>
      <c r="E152" s="22"/>
    </row>
    <row r="153" spans="1:5" x14ac:dyDescent="0.2">
      <c r="A153" s="4" t="s">
        <v>227</v>
      </c>
      <c r="B153" s="34" t="s">
        <v>167</v>
      </c>
      <c r="C153" s="34"/>
      <c r="D153" s="34"/>
      <c r="E153" s="22"/>
    </row>
    <row r="154" spans="1:5" x14ac:dyDescent="0.2">
      <c r="A154" s="4"/>
      <c r="B154" s="34"/>
      <c r="C154" s="34"/>
      <c r="D154" s="34"/>
      <c r="E154" s="22"/>
    </row>
    <row r="155" spans="1:5" x14ac:dyDescent="0.2">
      <c r="A155" s="35" t="s">
        <v>173</v>
      </c>
      <c r="B155" s="34"/>
      <c r="C155" s="34"/>
      <c r="D155" s="34"/>
      <c r="E155" s="22"/>
    </row>
    <row r="156" spans="1:5" x14ac:dyDescent="0.2">
      <c r="A156" s="4"/>
      <c r="B156" s="34"/>
      <c r="C156" s="34"/>
      <c r="D156" s="34"/>
      <c r="E156" s="22"/>
    </row>
    <row r="157" spans="1:5" x14ac:dyDescent="0.2">
      <c r="A157" s="28" t="s">
        <v>174</v>
      </c>
      <c r="B157" s="36" t="s">
        <v>175</v>
      </c>
      <c r="C157" s="37"/>
      <c r="D157" s="34"/>
      <c r="E157" s="22"/>
    </row>
    <row r="158" spans="1:5" ht="15" thickBot="1" x14ac:dyDescent="0.25">
      <c r="A158" s="4"/>
      <c r="B158" s="34"/>
      <c r="C158" s="34"/>
      <c r="D158" s="34"/>
      <c r="E158" s="22"/>
    </row>
    <row r="159" spans="1:5" ht="30" customHeight="1" thickBot="1" x14ac:dyDescent="0.25">
      <c r="A159" s="411" t="s">
        <v>162</v>
      </c>
      <c r="B159" s="412"/>
      <c r="C159" s="412"/>
      <c r="D159" s="412"/>
      <c r="E159" s="413"/>
    </row>
    <row r="160" spans="1:5" ht="30" customHeight="1" x14ac:dyDescent="0.2">
      <c r="A160" s="44" t="s">
        <v>1332</v>
      </c>
      <c r="B160" s="45" t="s">
        <v>228</v>
      </c>
      <c r="C160" s="43"/>
      <c r="D160" s="46" t="s">
        <v>229</v>
      </c>
      <c r="E160" s="47"/>
    </row>
    <row r="161" spans="1:5" ht="30" customHeight="1" thickBot="1" x14ac:dyDescent="0.25">
      <c r="A161" s="29" t="s">
        <v>164</v>
      </c>
      <c r="B161" s="30" t="s">
        <v>165</v>
      </c>
      <c r="C161" s="31"/>
      <c r="D161" s="30" t="s">
        <v>172</v>
      </c>
      <c r="E161" s="32"/>
    </row>
    <row r="162" spans="1:5" ht="30" customHeight="1" x14ac:dyDescent="0.2">
      <c r="A162" s="56" t="s">
        <v>134</v>
      </c>
      <c r="B162" s="39" t="s">
        <v>166</v>
      </c>
      <c r="C162" s="39" t="s">
        <v>168</v>
      </c>
      <c r="D162" s="39" t="s">
        <v>171</v>
      </c>
      <c r="E162" s="57" t="s">
        <v>21</v>
      </c>
    </row>
    <row r="163" spans="1:5" ht="30" customHeight="1" x14ac:dyDescent="0.2">
      <c r="A163" s="160" t="s">
        <v>109</v>
      </c>
      <c r="B163" s="14" t="s">
        <v>167</v>
      </c>
      <c r="C163" s="14" t="s">
        <v>169</v>
      </c>
      <c r="D163" s="14"/>
      <c r="E163" s="49"/>
    </row>
    <row r="164" spans="1:5" ht="30" customHeight="1" x14ac:dyDescent="0.2">
      <c r="A164" s="48" t="s">
        <v>110</v>
      </c>
      <c r="B164" s="14" t="s">
        <v>167</v>
      </c>
      <c r="C164" s="14" t="s">
        <v>169</v>
      </c>
      <c r="D164" s="23"/>
      <c r="E164" s="49"/>
    </row>
    <row r="165" spans="1:5" ht="30" customHeight="1" x14ac:dyDescent="0.2">
      <c r="A165" s="48" t="s">
        <v>111</v>
      </c>
      <c r="B165" s="14" t="s">
        <v>167</v>
      </c>
      <c r="C165" s="14" t="s">
        <v>169</v>
      </c>
      <c r="D165" s="23"/>
      <c r="E165" s="49"/>
    </row>
    <row r="166" spans="1:5" ht="30" customHeight="1" thickBot="1" x14ac:dyDescent="0.25">
      <c r="A166" s="51" t="s">
        <v>112</v>
      </c>
      <c r="B166" s="33" t="s">
        <v>167</v>
      </c>
      <c r="C166" s="33" t="s">
        <v>169</v>
      </c>
      <c r="D166" s="61"/>
      <c r="E166" s="52"/>
    </row>
    <row r="167" spans="1:5" ht="30" customHeight="1" x14ac:dyDescent="0.2">
      <c r="A167" s="56" t="s">
        <v>135</v>
      </c>
      <c r="B167" s="39" t="s">
        <v>166</v>
      </c>
      <c r="C167" s="39" t="s">
        <v>168</v>
      </c>
      <c r="D167" s="39" t="s">
        <v>171</v>
      </c>
      <c r="E167" s="57" t="s">
        <v>21</v>
      </c>
    </row>
    <row r="168" spans="1:5" ht="30" customHeight="1" x14ac:dyDescent="0.2">
      <c r="A168" s="48" t="s">
        <v>113</v>
      </c>
      <c r="B168" s="14" t="s">
        <v>167</v>
      </c>
      <c r="C168" s="14" t="s">
        <v>169</v>
      </c>
      <c r="D168" s="14"/>
      <c r="E168" s="49"/>
    </row>
    <row r="169" spans="1:5" ht="30" customHeight="1" x14ac:dyDescent="0.2">
      <c r="A169" s="48" t="s">
        <v>114</v>
      </c>
      <c r="B169" s="14" t="s">
        <v>167</v>
      </c>
      <c r="C169" s="14" t="s">
        <v>169</v>
      </c>
      <c r="D169" s="23"/>
      <c r="E169" s="49"/>
    </row>
    <row r="170" spans="1:5" ht="30" customHeight="1" x14ac:dyDescent="0.2">
      <c r="A170" s="48" t="s">
        <v>115</v>
      </c>
      <c r="B170" s="14" t="s">
        <v>167</v>
      </c>
      <c r="C170" s="14" t="s">
        <v>169</v>
      </c>
      <c r="D170" s="23"/>
      <c r="E170" s="49"/>
    </row>
    <row r="171" spans="1:5" ht="30" customHeight="1" x14ac:dyDescent="0.2">
      <c r="A171" s="48" t="s">
        <v>183</v>
      </c>
      <c r="B171" s="14" t="s">
        <v>167</v>
      </c>
      <c r="C171" s="14" t="s">
        <v>169</v>
      </c>
      <c r="D171" s="23"/>
      <c r="E171" s="49"/>
    </row>
    <row r="172" spans="1:5" ht="30" customHeight="1" thickBot="1" x14ac:dyDescent="0.25">
      <c r="A172" s="51" t="s">
        <v>108</v>
      </c>
      <c r="B172" s="14" t="s">
        <v>167</v>
      </c>
      <c r="C172" s="14" t="s">
        <v>169</v>
      </c>
      <c r="D172" s="61"/>
      <c r="E172" s="52"/>
    </row>
    <row r="173" spans="1:5" x14ac:dyDescent="0.2">
      <c r="A173" s="4"/>
      <c r="B173" s="34"/>
      <c r="C173" s="34"/>
      <c r="D173" s="34"/>
      <c r="E173" s="22"/>
    </row>
    <row r="174" spans="1:5" x14ac:dyDescent="0.2">
      <c r="A174" s="4" t="s">
        <v>160</v>
      </c>
      <c r="B174" s="34"/>
      <c r="C174" s="34"/>
      <c r="D174" s="34"/>
      <c r="E174" s="22"/>
    </row>
    <row r="175" spans="1:5" x14ac:dyDescent="0.2">
      <c r="A175" s="4"/>
      <c r="B175" s="34"/>
      <c r="C175" s="34"/>
      <c r="D175" s="34"/>
      <c r="E175" s="22"/>
    </row>
    <row r="176" spans="1:5" ht="25.5" x14ac:dyDescent="0.2">
      <c r="A176" s="4" t="s">
        <v>213</v>
      </c>
      <c r="B176" s="34"/>
      <c r="C176" s="34"/>
      <c r="D176" s="34"/>
      <c r="E176" s="22"/>
    </row>
    <row r="177" spans="1:5" x14ac:dyDescent="0.2">
      <c r="A177" s="4"/>
      <c r="B177" s="34"/>
      <c r="C177" s="34"/>
      <c r="D177" s="34"/>
      <c r="E177" s="22"/>
    </row>
    <row r="178" spans="1:5" x14ac:dyDescent="0.2">
      <c r="A178" s="4"/>
      <c r="B178" s="34"/>
      <c r="C178" s="34"/>
      <c r="D178" s="34"/>
      <c r="E178" s="22"/>
    </row>
    <row r="179" spans="1:5" x14ac:dyDescent="0.2">
      <c r="A179" s="4"/>
      <c r="B179" s="34"/>
      <c r="C179" s="34"/>
      <c r="D179" s="34"/>
      <c r="E179" s="22"/>
    </row>
    <row r="180" spans="1:5" x14ac:dyDescent="0.2">
      <c r="A180" s="4"/>
      <c r="B180" s="34"/>
      <c r="C180" s="34"/>
      <c r="D180" s="34"/>
      <c r="E180" s="22"/>
    </row>
    <row r="181" spans="1:5" x14ac:dyDescent="0.2">
      <c r="A181" s="4"/>
      <c r="B181" s="34"/>
      <c r="C181" s="34"/>
      <c r="D181" s="34"/>
      <c r="E181" s="22"/>
    </row>
    <row r="182" spans="1:5" x14ac:dyDescent="0.2">
      <c r="A182" s="4"/>
      <c r="B182" s="34"/>
      <c r="C182" s="34"/>
      <c r="D182" s="34"/>
      <c r="E182" s="22"/>
    </row>
    <row r="183" spans="1:5" x14ac:dyDescent="0.2">
      <c r="A183" s="4"/>
      <c r="B183" s="34"/>
      <c r="C183" s="34"/>
      <c r="D183" s="34"/>
      <c r="E183" s="22"/>
    </row>
    <row r="184" spans="1:5" x14ac:dyDescent="0.2">
      <c r="A184" s="4"/>
      <c r="B184" s="34"/>
      <c r="C184" s="34"/>
      <c r="D184" s="34"/>
      <c r="E184" s="22"/>
    </row>
    <row r="185" spans="1:5" x14ac:dyDescent="0.2">
      <c r="A185" s="4"/>
      <c r="B185" s="34"/>
      <c r="C185" s="34"/>
      <c r="D185" s="34"/>
      <c r="E185" s="22"/>
    </row>
    <row r="186" spans="1:5" x14ac:dyDescent="0.2">
      <c r="A186" s="4"/>
      <c r="B186" s="34"/>
      <c r="C186" s="34"/>
      <c r="D186" s="34"/>
      <c r="E186" s="22"/>
    </row>
    <row r="187" spans="1:5" x14ac:dyDescent="0.2">
      <c r="A187" s="4"/>
      <c r="B187" s="34"/>
      <c r="C187" s="34"/>
      <c r="D187" s="34"/>
      <c r="E187" s="22"/>
    </row>
    <row r="188" spans="1:5" x14ac:dyDescent="0.2">
      <c r="A188" s="4"/>
      <c r="B188" s="34"/>
      <c r="C188" s="34"/>
      <c r="D188" s="34"/>
      <c r="E188" s="22"/>
    </row>
    <row r="189" spans="1:5" x14ac:dyDescent="0.2">
      <c r="A189" s="4"/>
      <c r="B189" s="34"/>
      <c r="C189" s="34"/>
      <c r="D189" s="34"/>
      <c r="E189" s="22"/>
    </row>
    <row r="190" spans="1:5" x14ac:dyDescent="0.2">
      <c r="A190" s="4"/>
      <c r="B190" s="34"/>
      <c r="C190" s="34"/>
      <c r="D190" s="34"/>
      <c r="E190" s="22"/>
    </row>
    <row r="191" spans="1:5" x14ac:dyDescent="0.2">
      <c r="A191" s="4"/>
      <c r="B191" s="34"/>
      <c r="C191" s="34"/>
      <c r="D191" s="34"/>
      <c r="E191" s="22"/>
    </row>
    <row r="192" spans="1:5" x14ac:dyDescent="0.2">
      <c r="A192" s="4"/>
      <c r="B192" s="34"/>
      <c r="C192" s="34"/>
      <c r="D192" s="34"/>
      <c r="E192" s="22"/>
    </row>
    <row r="193" spans="1:5" x14ac:dyDescent="0.2">
      <c r="A193" s="4"/>
      <c r="B193" s="34"/>
      <c r="C193" s="34"/>
      <c r="D193" s="34"/>
      <c r="E193" s="22"/>
    </row>
    <row r="194" spans="1:5" x14ac:dyDescent="0.2">
      <c r="A194" s="4"/>
      <c r="B194" s="34"/>
      <c r="C194" s="34"/>
      <c r="D194" s="34"/>
      <c r="E194" s="22"/>
    </row>
    <row r="195" spans="1:5" x14ac:dyDescent="0.2">
      <c r="A195" s="4"/>
      <c r="B195" s="34"/>
      <c r="C195" s="34"/>
      <c r="D195" s="34"/>
      <c r="E195" s="22"/>
    </row>
    <row r="196" spans="1:5" x14ac:dyDescent="0.2">
      <c r="A196" s="4"/>
      <c r="B196" s="34"/>
      <c r="C196" s="34"/>
      <c r="D196" s="34"/>
      <c r="E196" s="22"/>
    </row>
    <row r="197" spans="1:5" x14ac:dyDescent="0.2">
      <c r="A197" s="4"/>
      <c r="B197" s="34"/>
      <c r="C197" s="34"/>
      <c r="D197" s="34"/>
      <c r="E197" s="22"/>
    </row>
    <row r="198" spans="1:5" x14ac:dyDescent="0.2">
      <c r="A198" s="4"/>
      <c r="B198" s="34"/>
      <c r="C198" s="34"/>
      <c r="D198" s="34"/>
      <c r="E198" s="22"/>
    </row>
    <row r="199" spans="1:5" x14ac:dyDescent="0.2">
      <c r="A199" s="4"/>
      <c r="B199" s="34"/>
      <c r="C199" s="34"/>
      <c r="D199" s="34"/>
      <c r="E199" s="22"/>
    </row>
    <row r="200" spans="1:5" x14ac:dyDescent="0.2">
      <c r="A200" s="4"/>
      <c r="B200" s="34"/>
      <c r="C200" s="34"/>
      <c r="D200" s="34"/>
      <c r="E200" s="22"/>
    </row>
    <row r="201" spans="1:5" x14ac:dyDescent="0.2">
      <c r="A201" s="4"/>
      <c r="B201" s="34"/>
      <c r="C201" s="34"/>
      <c r="D201" s="34"/>
      <c r="E201" s="22"/>
    </row>
    <row r="202" spans="1:5" x14ac:dyDescent="0.2">
      <c r="A202" s="4"/>
      <c r="B202" s="34"/>
      <c r="C202" s="34"/>
      <c r="D202" s="34"/>
      <c r="E202" s="22"/>
    </row>
    <row r="203" spans="1:5" x14ac:dyDescent="0.2">
      <c r="A203" s="4"/>
      <c r="B203" s="34"/>
      <c r="C203" s="34"/>
      <c r="D203" s="34"/>
      <c r="E203" s="22"/>
    </row>
    <row r="204" spans="1:5" x14ac:dyDescent="0.2">
      <c r="A204" s="4"/>
      <c r="B204" s="34"/>
      <c r="C204" s="34"/>
      <c r="D204" s="34"/>
      <c r="E204" s="22"/>
    </row>
    <row r="205" spans="1:5" x14ac:dyDescent="0.2">
      <c r="A205" s="4"/>
      <c r="B205" s="34"/>
      <c r="C205" s="34"/>
      <c r="D205" s="34"/>
      <c r="E205" s="22"/>
    </row>
    <row r="206" spans="1:5" x14ac:dyDescent="0.2">
      <c r="A206" s="4"/>
      <c r="B206" s="34"/>
      <c r="C206" s="34"/>
      <c r="D206" s="34"/>
      <c r="E206" s="22"/>
    </row>
    <row r="207" spans="1:5" x14ac:dyDescent="0.2">
      <c r="A207" s="4"/>
      <c r="B207" s="34"/>
      <c r="C207" s="34"/>
      <c r="D207" s="34"/>
      <c r="E207" s="22"/>
    </row>
    <row r="208" spans="1:5" x14ac:dyDescent="0.2">
      <c r="A208" s="4" t="s">
        <v>186</v>
      </c>
      <c r="B208" s="34"/>
      <c r="C208" s="34"/>
      <c r="D208" s="34"/>
      <c r="E208" s="22"/>
    </row>
    <row r="209" spans="1:5" x14ac:dyDescent="0.2">
      <c r="A209" s="4"/>
      <c r="B209" s="34"/>
      <c r="C209" s="34"/>
      <c r="D209" s="34"/>
      <c r="E209" s="22"/>
    </row>
    <row r="210" spans="1:5" x14ac:dyDescent="0.2">
      <c r="A210" s="4"/>
      <c r="B210" s="34"/>
      <c r="C210" s="34"/>
      <c r="D210" s="34"/>
      <c r="E210" s="22"/>
    </row>
    <row r="211" spans="1:5" x14ac:dyDescent="0.2">
      <c r="A211" s="4"/>
      <c r="B211" s="34"/>
      <c r="C211" s="34"/>
      <c r="D211" s="34"/>
      <c r="E211" s="22"/>
    </row>
    <row r="212" spans="1:5" x14ac:dyDescent="0.2">
      <c r="A212" s="4"/>
      <c r="B212" s="34"/>
      <c r="C212" s="34"/>
      <c r="D212" s="34"/>
      <c r="E212" s="22"/>
    </row>
    <row r="213" spans="1:5" x14ac:dyDescent="0.2">
      <c r="A213" s="4"/>
      <c r="B213" s="34"/>
      <c r="C213" s="34"/>
      <c r="D213" s="34"/>
      <c r="E213" s="22"/>
    </row>
    <row r="214" spans="1:5" x14ac:dyDescent="0.2">
      <c r="A214" s="4"/>
      <c r="B214" s="34"/>
      <c r="C214" s="34"/>
      <c r="D214" s="34"/>
      <c r="E214" s="22"/>
    </row>
    <row r="215" spans="1:5" x14ac:dyDescent="0.2">
      <c r="A215" s="4"/>
      <c r="B215" s="34"/>
      <c r="C215" s="34"/>
      <c r="D215" s="34"/>
      <c r="E215" s="22"/>
    </row>
    <row r="216" spans="1:5" ht="14.25" customHeight="1" x14ac:dyDescent="0.2">
      <c r="A216" s="4"/>
      <c r="B216" s="34"/>
      <c r="C216" s="34"/>
      <c r="D216" s="34"/>
      <c r="E216" s="22"/>
    </row>
    <row r="217" spans="1:5" ht="14.25" customHeight="1" x14ac:dyDescent="0.2">
      <c r="A217" s="4"/>
      <c r="B217" s="34"/>
      <c r="C217" s="34"/>
      <c r="D217" s="34"/>
      <c r="E217" s="22"/>
    </row>
    <row r="218" spans="1:5" ht="14.25" customHeight="1" x14ac:dyDescent="0.2">
      <c r="A218" s="60"/>
      <c r="B218" s="34"/>
      <c r="C218" s="34"/>
      <c r="D218" s="34"/>
      <c r="E218" s="22"/>
    </row>
    <row r="219" spans="1:5" ht="14.25" customHeight="1" x14ac:dyDescent="0.2">
      <c r="A219" s="60"/>
      <c r="B219" s="34"/>
      <c r="C219" s="34"/>
      <c r="D219" s="34"/>
      <c r="E219" s="22"/>
    </row>
    <row r="220" spans="1:5" ht="14.25" customHeight="1" x14ac:dyDescent="0.2">
      <c r="A220" s="60"/>
      <c r="B220" s="34"/>
      <c r="C220" s="34"/>
      <c r="D220" s="34"/>
      <c r="E220" s="22"/>
    </row>
    <row r="221" spans="1:5" ht="14.25" customHeight="1" x14ac:dyDescent="0.2">
      <c r="A221" s="35" t="s">
        <v>173</v>
      </c>
      <c r="B221" s="34"/>
      <c r="C221" s="34"/>
      <c r="D221" s="34"/>
      <c r="E221" s="22"/>
    </row>
    <row r="222" spans="1:5" ht="14.25" customHeight="1" x14ac:dyDescent="0.2">
      <c r="A222" s="28" t="s">
        <v>174</v>
      </c>
      <c r="B222" s="36" t="s">
        <v>175</v>
      </c>
      <c r="C222" s="37"/>
      <c r="D222" s="34"/>
      <c r="E222" s="22"/>
    </row>
    <row r="223" spans="1:5" ht="14.25" customHeight="1" x14ac:dyDescent="0.2">
      <c r="A223" s="19"/>
      <c r="B223" s="22"/>
      <c r="C223" s="22"/>
      <c r="D223" s="22"/>
      <c r="E223" s="22"/>
    </row>
    <row r="224" spans="1:5" ht="14.25" customHeight="1" x14ac:dyDescent="0.2">
      <c r="A224" s="17"/>
      <c r="B224" s="26"/>
      <c r="C224" s="26"/>
      <c r="D224" s="26"/>
      <c r="E224" s="26"/>
    </row>
    <row r="225" spans="1:5" x14ac:dyDescent="0.2">
      <c r="A225" s="20"/>
      <c r="B225" s="22"/>
      <c r="C225" s="22"/>
      <c r="D225" s="22"/>
      <c r="E225" s="22"/>
    </row>
    <row r="226" spans="1:5" x14ac:dyDescent="0.2">
      <c r="A226" s="20"/>
      <c r="B226" s="22"/>
      <c r="C226" s="22"/>
      <c r="D226" s="22"/>
      <c r="E226" s="22"/>
    </row>
    <row r="227" spans="1:5" x14ac:dyDescent="0.2">
      <c r="A227" s="20"/>
      <c r="B227" s="22"/>
      <c r="C227" s="22"/>
      <c r="D227" s="22"/>
      <c r="E227" s="22"/>
    </row>
    <row r="228" spans="1:5" x14ac:dyDescent="0.2">
      <c r="A228" s="20"/>
      <c r="B228" s="22"/>
      <c r="C228" s="22"/>
      <c r="D228" s="22"/>
      <c r="E228" s="22"/>
    </row>
  </sheetData>
  <mergeCells count="82">
    <mergeCell ref="D143:E143"/>
    <mergeCell ref="D144:E144"/>
    <mergeCell ref="D145:E145"/>
    <mergeCell ref="D146:E146"/>
    <mergeCell ref="D138:E138"/>
    <mergeCell ref="D139:E139"/>
    <mergeCell ref="D140:E140"/>
    <mergeCell ref="D141:E141"/>
    <mergeCell ref="D142:E142"/>
    <mergeCell ref="D133:E133"/>
    <mergeCell ref="D135:E135"/>
    <mergeCell ref="D136:E136"/>
    <mergeCell ref="D134:E134"/>
    <mergeCell ref="D137:E137"/>
    <mergeCell ref="A159:E159"/>
    <mergeCell ref="A103:E103"/>
    <mergeCell ref="A1:E1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45:E45"/>
    <mergeCell ref="D43:E43"/>
    <mergeCell ref="D40:E40"/>
    <mergeCell ref="D29:E29"/>
    <mergeCell ref="D23:E23"/>
    <mergeCell ref="D28:E28"/>
    <mergeCell ref="D34:E34"/>
    <mergeCell ref="D39:E39"/>
    <mergeCell ref="D42:E42"/>
    <mergeCell ref="D44:E44"/>
    <mergeCell ref="D41:E41"/>
    <mergeCell ref="D36:E36"/>
    <mergeCell ref="D37:E37"/>
    <mergeCell ref="D38:E38"/>
    <mergeCell ref="D30:E30"/>
    <mergeCell ref="D31:E31"/>
    <mergeCell ref="D16:E16"/>
    <mergeCell ref="D4:E4"/>
    <mergeCell ref="D5:E5"/>
    <mergeCell ref="D6:E6"/>
    <mergeCell ref="D7:E7"/>
    <mergeCell ref="D8:E8"/>
    <mergeCell ref="D9:E9"/>
    <mergeCell ref="D10:E10"/>
    <mergeCell ref="D15:E15"/>
    <mergeCell ref="D11:E11"/>
    <mergeCell ref="D54:E54"/>
    <mergeCell ref="D55:E55"/>
    <mergeCell ref="D46:E46"/>
    <mergeCell ref="D47:E47"/>
    <mergeCell ref="D48:E48"/>
    <mergeCell ref="D49:E49"/>
    <mergeCell ref="D50:E50"/>
    <mergeCell ref="D51:E51"/>
    <mergeCell ref="D52:E52"/>
    <mergeCell ref="D53:E53"/>
    <mergeCell ref="D22:E22"/>
    <mergeCell ref="D12:E12"/>
    <mergeCell ref="D13:E13"/>
    <mergeCell ref="D14:E14"/>
    <mergeCell ref="D35:E35"/>
    <mergeCell ref="D17:E17"/>
    <mergeCell ref="D18:E18"/>
    <mergeCell ref="D19:E19"/>
    <mergeCell ref="D20:E20"/>
    <mergeCell ref="D21:E21"/>
    <mergeCell ref="D32:E32"/>
    <mergeCell ref="D33:E33"/>
    <mergeCell ref="D24:E24"/>
    <mergeCell ref="D25:E25"/>
    <mergeCell ref="D26:E26"/>
    <mergeCell ref="D27:E27"/>
  </mergeCells>
  <pageMargins left="0.25" right="0.25" top="0.75" bottom="0.75" header="0.3" footer="0.3"/>
  <pageSetup paperSize="9" scale="64" fitToHeight="0" orientation="portrait" horizontalDpi="4294967293" verticalDpi="4294967293" r:id="rId1"/>
  <headerFooter>
    <oddHeader>&amp;L&amp;"Arial,Tučné"Revize, kontroly, servis a opravy zařízení klimatizace a , vzduchotechniky a požárně bezpečnostních zařízení&amp;"Arial,Obyčejné"
PřF UP – areál Envelopa, Olomouc</oddHeader>
    <oddFooter>&amp;R&amp;"Arial,Obyčejné"&amp;A</oddFooter>
  </headerFooter>
  <rowBreaks count="3" manualBreakCount="3">
    <brk id="39" max="16383" man="1"/>
    <brk id="102" max="16383" man="1"/>
    <brk id="1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43"/>
  <sheetViews>
    <sheetView tabSelected="1" workbookViewId="0">
      <selection activeCell="B34" sqref="B34"/>
    </sheetView>
  </sheetViews>
  <sheetFormatPr defaultColWidth="13.140625" defaultRowHeight="14.25" x14ac:dyDescent="0.2"/>
  <cols>
    <col min="1" max="1" width="13.140625" style="15"/>
    <col min="2" max="2" width="62" style="15" bestFit="1" customWidth="1"/>
    <col min="3" max="16384" width="13.140625" style="15"/>
  </cols>
  <sheetData>
    <row r="1" spans="1:2" ht="15" x14ac:dyDescent="0.2">
      <c r="A1" s="420" t="s">
        <v>276</v>
      </c>
      <c r="B1" s="420"/>
    </row>
    <row r="2" spans="1:2" x14ac:dyDescent="0.2">
      <c r="A2" s="215" t="s">
        <v>1346</v>
      </c>
      <c r="B2" s="315" t="s">
        <v>1382</v>
      </c>
    </row>
    <row r="3" spans="1:2" x14ac:dyDescent="0.2">
      <c r="A3" s="215" t="s">
        <v>1347</v>
      </c>
      <c r="B3" s="315" t="s">
        <v>1381</v>
      </c>
    </row>
    <row r="4" spans="1:2" x14ac:dyDescent="0.2">
      <c r="A4" s="215" t="s">
        <v>1348</v>
      </c>
      <c r="B4" s="15" t="s">
        <v>1380</v>
      </c>
    </row>
    <row r="5" spans="1:2" x14ac:dyDescent="0.2">
      <c r="A5" s="215" t="s">
        <v>1349</v>
      </c>
      <c r="B5" s="315" t="s">
        <v>1385</v>
      </c>
    </row>
    <row r="6" spans="1:2" x14ac:dyDescent="0.2">
      <c r="A6" s="215" t="s">
        <v>1350</v>
      </c>
      <c r="B6" s="315" t="s">
        <v>1383</v>
      </c>
    </row>
    <row r="7" spans="1:2" x14ac:dyDescent="0.2">
      <c r="A7" s="215" t="s">
        <v>1351</v>
      </c>
      <c r="B7" s="15" t="s">
        <v>1384</v>
      </c>
    </row>
    <row r="8" spans="1:2" x14ac:dyDescent="0.2">
      <c r="A8" s="215" t="s">
        <v>1352</v>
      </c>
      <c r="B8" s="315" t="s">
        <v>1386</v>
      </c>
    </row>
    <row r="9" spans="1:2" x14ac:dyDescent="0.2">
      <c r="A9" s="215" t="s">
        <v>1353</v>
      </c>
      <c r="B9" s="315" t="s">
        <v>1387</v>
      </c>
    </row>
    <row r="10" spans="1:2" x14ac:dyDescent="0.2">
      <c r="A10" s="215" t="s">
        <v>1354</v>
      </c>
      <c r="B10" s="315" t="s">
        <v>1388</v>
      </c>
    </row>
    <row r="11" spans="1:2" x14ac:dyDescent="0.2">
      <c r="A11" s="215" t="s">
        <v>1355</v>
      </c>
      <c r="B11" s="315" t="s">
        <v>1389</v>
      </c>
    </row>
    <row r="12" spans="1:2" x14ac:dyDescent="0.2">
      <c r="A12" s="215" t="s">
        <v>1356</v>
      </c>
      <c r="B12" s="315" t="s">
        <v>1390</v>
      </c>
    </row>
    <row r="13" spans="1:2" x14ac:dyDescent="0.2">
      <c r="A13" s="215" t="s">
        <v>1357</v>
      </c>
      <c r="B13" s="315" t="s">
        <v>1391</v>
      </c>
    </row>
    <row r="14" spans="1:2" x14ac:dyDescent="0.2">
      <c r="A14" s="215" t="s">
        <v>1358</v>
      </c>
      <c r="B14" s="315" t="s">
        <v>1392</v>
      </c>
    </row>
    <row r="15" spans="1:2" x14ac:dyDescent="0.2">
      <c r="A15" s="215" t="s">
        <v>1359</v>
      </c>
      <c r="B15" s="315" t="s">
        <v>1393</v>
      </c>
    </row>
    <row r="16" spans="1:2" x14ac:dyDescent="0.2">
      <c r="A16" s="215" t="s">
        <v>1360</v>
      </c>
      <c r="B16" s="315" t="s">
        <v>1394</v>
      </c>
    </row>
    <row r="17" spans="1:2" x14ac:dyDescent="0.2">
      <c r="A17" s="215" t="s">
        <v>1361</v>
      </c>
      <c r="B17" s="15" t="s">
        <v>1405</v>
      </c>
    </row>
    <row r="18" spans="1:2" x14ac:dyDescent="0.2">
      <c r="A18" s="215" t="s">
        <v>1362</v>
      </c>
      <c r="B18" s="15" t="s">
        <v>1404</v>
      </c>
    </row>
    <row r="19" spans="1:2" x14ac:dyDescent="0.2">
      <c r="A19" s="215" t="s">
        <v>1363</v>
      </c>
      <c r="B19" s="15" t="s">
        <v>1403</v>
      </c>
    </row>
    <row r="20" spans="1:2" x14ac:dyDescent="0.2">
      <c r="A20" s="215" t="s">
        <v>1364</v>
      </c>
      <c r="B20" s="15" t="s">
        <v>1398</v>
      </c>
    </row>
    <row r="21" spans="1:2" x14ac:dyDescent="0.2">
      <c r="A21" s="215" t="s">
        <v>1365</v>
      </c>
      <c r="B21" s="15" t="s">
        <v>1399</v>
      </c>
    </row>
    <row r="22" spans="1:2" x14ac:dyDescent="0.2">
      <c r="A22" s="215" t="s">
        <v>1366</v>
      </c>
      <c r="B22" s="15" t="s">
        <v>1400</v>
      </c>
    </row>
    <row r="23" spans="1:2" x14ac:dyDescent="0.2">
      <c r="A23" s="215" t="s">
        <v>1367</v>
      </c>
      <c r="B23" s="15" t="s">
        <v>1401</v>
      </c>
    </row>
    <row r="24" spans="1:2" x14ac:dyDescent="0.2">
      <c r="A24" s="215" t="s">
        <v>1368</v>
      </c>
      <c r="B24" s="15" t="s">
        <v>1402</v>
      </c>
    </row>
    <row r="25" spans="1:2" x14ac:dyDescent="0.2">
      <c r="A25" s="215" t="s">
        <v>1369</v>
      </c>
      <c r="B25" s="15" t="s">
        <v>1406</v>
      </c>
    </row>
    <row r="26" spans="1:2" x14ac:dyDescent="0.2">
      <c r="A26" s="215" t="s">
        <v>1370</v>
      </c>
      <c r="B26" s="15" t="s">
        <v>1407</v>
      </c>
    </row>
    <row r="27" spans="1:2" x14ac:dyDescent="0.2">
      <c r="A27" s="215" t="s">
        <v>1371</v>
      </c>
      <c r="B27" s="315" t="s">
        <v>1408</v>
      </c>
    </row>
    <row r="28" spans="1:2" x14ac:dyDescent="0.2">
      <c r="A28" s="215" t="s">
        <v>1372</v>
      </c>
      <c r="B28" s="15" t="s">
        <v>1409</v>
      </c>
    </row>
    <row r="29" spans="1:2" x14ac:dyDescent="0.2">
      <c r="A29" s="215" t="s">
        <v>1373</v>
      </c>
      <c r="B29" s="315" t="s">
        <v>1413</v>
      </c>
    </row>
    <row r="30" spans="1:2" x14ac:dyDescent="0.2">
      <c r="A30" s="215" t="s">
        <v>1374</v>
      </c>
      <c r="B30" s="315" t="s">
        <v>1412</v>
      </c>
    </row>
    <row r="31" spans="1:2" x14ac:dyDescent="0.2">
      <c r="A31" s="215" t="s">
        <v>1375</v>
      </c>
      <c r="B31" s="315" t="s">
        <v>1411</v>
      </c>
    </row>
    <row r="32" spans="1:2" x14ac:dyDescent="0.2">
      <c r="A32" s="215" t="s">
        <v>1376</v>
      </c>
      <c r="B32" s="15" t="s">
        <v>1410</v>
      </c>
    </row>
    <row r="33" spans="1:2" x14ac:dyDescent="0.2">
      <c r="A33" s="215" t="s">
        <v>1377</v>
      </c>
      <c r="B33" s="315" t="s">
        <v>1397</v>
      </c>
    </row>
    <row r="34" spans="1:2" s="16" customFormat="1" x14ac:dyDescent="0.2">
      <c r="A34" s="215" t="s">
        <v>1378</v>
      </c>
      <c r="B34" s="315" t="s">
        <v>1396</v>
      </c>
    </row>
    <row r="35" spans="1:2" s="16" customFormat="1" x14ac:dyDescent="0.2">
      <c r="A35" s="215" t="s">
        <v>1379</v>
      </c>
      <c r="B35" s="316" t="s">
        <v>1395</v>
      </c>
    </row>
    <row r="36" spans="1:2" s="16" customFormat="1" x14ac:dyDescent="0.2">
      <c r="A36" s="215"/>
      <c r="B36" s="185"/>
    </row>
    <row r="37" spans="1:2" s="16" customFormat="1" x14ac:dyDescent="0.2">
      <c r="A37" s="215"/>
      <c r="B37" s="185"/>
    </row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/>
    <row r="43" spans="1:2" s="16" customFormat="1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10</vt:i4>
      </vt:variant>
    </vt:vector>
  </HeadingPairs>
  <TitlesOfParts>
    <vt:vector size="18" baseType="lpstr">
      <vt:lpstr>5B_Cenová kalkulace</vt:lpstr>
      <vt:lpstr>4B_Popis činností</vt:lpstr>
      <vt:lpstr>4B_Vzduchotechnika</vt:lpstr>
      <vt:lpstr>4B_filtry</vt:lpstr>
      <vt:lpstr>4B_Klimatizace</vt:lpstr>
      <vt:lpstr>4B_Požární klapky</vt:lpstr>
      <vt:lpstr>Vzor_protokolů</vt:lpstr>
      <vt:lpstr>Seznam dokumentace</vt:lpstr>
      <vt:lpstr>'4B_Vzduchotechnika'!Názvy_tisku</vt:lpstr>
      <vt:lpstr>'4B_filtry'!Oblast_tisku</vt:lpstr>
      <vt:lpstr>'4B_Vzduchotechnika'!Oblast_tisku</vt:lpstr>
      <vt:lpstr>'5B_Cenová kalkulace'!Oblast_tisku</vt:lpstr>
      <vt:lpstr>'4B_Popis činností'!Print_Area</vt:lpstr>
      <vt:lpstr>'4B_Požární klapky'!Print_Area</vt:lpstr>
      <vt:lpstr>'4B_Vzduchotechnika'!Print_Area</vt:lpstr>
      <vt:lpstr>'5B_Cenová kalkulace'!Print_Area</vt:lpstr>
      <vt:lpstr>Vzor_protokolů!Print_Area</vt:lpstr>
      <vt:lpstr>'4B_Klimatizace'!Print_Titles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Dagmar Zlámalová</dc:creator>
  <cp:lastModifiedBy>Vopalkova Petra</cp:lastModifiedBy>
  <cp:lastPrinted>2017-11-13T10:40:39Z</cp:lastPrinted>
  <dcterms:created xsi:type="dcterms:W3CDTF">2014-12-15T21:56:58Z</dcterms:created>
  <dcterms:modified xsi:type="dcterms:W3CDTF">2017-12-06T14:25:10Z</dcterms:modified>
</cp:coreProperties>
</file>