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3040" windowHeight="8745" activeTab="0"/>
  </bookViews>
  <sheets>
    <sheet name="výkaz výměr" sheetId="1" r:id="rId1"/>
  </sheets>
  <definedNames>
    <definedName name="_xlnm.Print_Area" localSheetId="0">'výkaz výměr'!$A$1:$K$31</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<sst xmlns="http://schemas.openxmlformats.org/spreadsheetml/2006/main" count="320" uniqueCount="93">
  <si>
    <t>PČ</t>
  </si>
  <si>
    <t>Typ</t>
  </si>
  <si>
    <t>Kód</t>
  </si>
  <si>
    <t>Popis</t>
  </si>
  <si>
    <t>MJ</t>
  </si>
  <si>
    <t>Množství</t>
  </si>
  <si>
    <t>J.cena [CZK]</t>
  </si>
  <si>
    <t>Cena celkem [CZK]</t>
  </si>
  <si>
    <t>Náklady soupisu celkem</t>
  </si>
  <si>
    <t>D</t>
  </si>
  <si>
    <t>-1</t>
  </si>
  <si>
    <t>I</t>
  </si>
  <si>
    <t>AV technika</t>
  </si>
  <si>
    <t>1</t>
  </si>
  <si>
    <t>0</t>
  </si>
  <si>
    <t>ROZPOCET</t>
  </si>
  <si>
    <t>K</t>
  </si>
  <si>
    <t>ks</t>
  </si>
  <si>
    <t/>
  </si>
  <si>
    <t>4</t>
  </si>
  <si>
    <t>2</t>
  </si>
  <si>
    <t>3</t>
  </si>
  <si>
    <t>6</t>
  </si>
  <si>
    <t>8</t>
  </si>
  <si>
    <t>5</t>
  </si>
  <si>
    <t>10</t>
  </si>
  <si>
    <t>12</t>
  </si>
  <si>
    <t>7</t>
  </si>
  <si>
    <t>14</t>
  </si>
  <si>
    <t>1.1</t>
  </si>
  <si>
    <t>18</t>
  </si>
  <si>
    <t>3.1</t>
  </si>
  <si>
    <t>22</t>
  </si>
  <si>
    <t>4.1</t>
  </si>
  <si>
    <t>24</t>
  </si>
  <si>
    <t>5.1</t>
  </si>
  <si>
    <t>26</t>
  </si>
  <si>
    <t>1.2</t>
  </si>
  <si>
    <t>30</t>
  </si>
  <si>
    <t>2.2</t>
  </si>
  <si>
    <t>32</t>
  </si>
  <si>
    <t>3.2</t>
  </si>
  <si>
    <t>34</t>
  </si>
  <si>
    <t>4.2</t>
  </si>
  <si>
    <t>36</t>
  </si>
  <si>
    <t>5.2</t>
  </si>
  <si>
    <t>38</t>
  </si>
  <si>
    <t>6.2</t>
  </si>
  <si>
    <t>40</t>
  </si>
  <si>
    <t>7.1</t>
  </si>
  <si>
    <t>42</t>
  </si>
  <si>
    <t>1.3</t>
  </si>
  <si>
    <t>46</t>
  </si>
  <si>
    <t>2.3</t>
  </si>
  <si>
    <t>m</t>
  </si>
  <si>
    <t>48</t>
  </si>
  <si>
    <t>3.3</t>
  </si>
  <si>
    <t>50</t>
  </si>
  <si>
    <t>4.3</t>
  </si>
  <si>
    <t>52</t>
  </si>
  <si>
    <t>5.3</t>
  </si>
  <si>
    <t>54</t>
  </si>
  <si>
    <t>6.3</t>
  </si>
  <si>
    <t>56</t>
  </si>
  <si>
    <t>7.2</t>
  </si>
  <si>
    <t>58</t>
  </si>
  <si>
    <t>Soupis prvků</t>
  </si>
  <si>
    <t>Dotykové LCD - LCD zobrazovač, úhlopříčka 75"-80", jas min. 350cd/m2, kontrastní poměr min. 5000:1, pozorovací úhel min. 178°, doba odezvy max. 8ms, nativní rozlišení min. 1920x1080@60fps, konektivita min. 1x VGA, min. 1x DisplayPort, min. 1x HDMI, min. 1x DVI, řízení po RS232, Ethernet, dotyková vrstva, vícenásobný dotyk - až 10 dotyků, komunikační protokol USB 2.0 HID, napájení přes USB, VESA montáž, hmotnost max. 90kg</t>
  </si>
  <si>
    <t>Držák LCD - Nástěnný držák pro LCD 75"-80", VESA kompatibilní, nosnost min. 90kg</t>
  </si>
  <si>
    <t>USB Extender - TX USB extender vysílací část, prodloužení USB po CatX kabeláži na vzdálenost až 100m, podpora USB 1.0, 1.1, 2.0, emulace periferií, konektivita USB, RJ-45</t>
  </si>
  <si>
    <t>LCD - LCD zobrazovač, úhlopříčka 46"-48", jas min. 500cd/m2, kontrastní poměr min. 4000:1, pozorovací úhel min. 178°, doba odezvy max. 8ms, nativní rozlišení min. 1920x1080@60fps, konektivita min. 1x VGA, min. 1x DisplayPort, min. 1x HDMI, min. 1x DVI, řízení po RS232, Ethernet, VESA montáž, hmotnost max. 20kg</t>
  </si>
  <si>
    <t>Držák LCD - Nástěnný držák LCD, VESA kompatibilní, nosnost min. 20kg</t>
  </si>
  <si>
    <t>PTZ Kamera - HD PTZ Kamera, nejméně 2Mpx senzor, min. 10x optický zoom, rozlišení min. 1080p60, pan min. +/-170°, tilt -30°/+90°, video výstup DVI, Ethernet, RTSP/RTMP Stream, řízení po RS-232/422 Ethernet, SNR min. 50dB, hmotnost max 4kg</t>
  </si>
  <si>
    <t>Držák PTZ Kamery - Nástěnný držák kamery, nosnost min. 4kg</t>
  </si>
  <si>
    <t>Přípojné místo - Oklopné přípojné místo, provedení leštěný hliník, barva černá,  1x230V/volitelná 3-kombinace HDMI/DISPLAYPORT/VGA</t>
  </si>
  <si>
    <t>Vizualizér - Stolní vizualizér, 1-CCD snímač, minimálně 710 horizontálních řádek, min. 30 snímků/s, nativní rozlišení min. 1280x960, min. 12x optický zoom, min. 2x digitální zoom, funkce image freeze, DVI výstup, VGA výstup, USB 2.0 port, Ethernet rozhraní</t>
  </si>
  <si>
    <t>Ovládací panel - Tlačítkový ovládací panel, minimálně 10 podsvětlených tlačítek, otočný regulátor hlasitosti, min. 2x obousměrný RS232, min. 2x relé, minimálně 1x IR výstup, min. 1x digitální vstup, Ethernet rozhraní pro řízení AV zařízení, konfigurovatelná tlačítka</t>
  </si>
  <si>
    <t>Ambientní mikrofon - Ambientní kondenzátorový mikrofon, vhodný pro zabudování do katedry, kardioidní charakteristika, frekvenční rozsah min. 50- 18000Hz, citlivost min. 18mV/Pa</t>
  </si>
  <si>
    <t>Stojan AV techniky - Stojan AV techniky, šířka 19",vysuvná a otočná konstrukce, možnost instalace do nábytkových skříní</t>
  </si>
  <si>
    <t>USB Extender - RX USB extender přijímací část, prodloužení USB po CatX kabeláži na vzdálenost až 100m, podpora USB 1.0, 1.1, 2.0, emulace periferií, integrovaný HUB, konektivita 4x USB, RJ-45</t>
  </si>
  <si>
    <t>Distribuce AV signálu - AV přepínač  s integrovaným video scalerem podpora rozlišení min. 1920x1200@60fps, vstupy: min. 2x VGA, min. 4x HDMI, min. 2x HDMI výstup, integrovaný audioprocesor  min. 2x mic/line vstup s/bez 48V fantom napájením, min. 6x stereo line vstup, min. 2x stereo line výstup, HDMI audio embbeder/deembedder, podpora HDCP, EDID, možnost ovládání přes RS232 a  TCP/IP, možnost umístit zařízení do 19" racku</t>
  </si>
  <si>
    <t>HDMI Distributor - HDMI distribuční zesilovač, 1x HDMI vstup, min. 4x HDMI výstup, podporované rozlišení min. 1920x1200@60fps, podpora EDID, podpora HDCP, korekce HDMI/DVI, napájení 5VDC pro aktivní kabely, automatická ekvalizace kabelu, rack mount provedení</t>
  </si>
  <si>
    <t>Mikrofon - Sada přijímače a vysílače bezdrátového mikrofonu, dynamický ruční mikrofon kardioidní charakteristika, frekvenční rozsah min. 80-18000Hz, minimálně 1680UHF frekvencí, nastavitelný squelch, automatické prohledávání dostupných frekvencí, robustní kovové pouzdro vysílače a přijímače, funkce zámku, systém potlačení VF šumu, indikátor stavu baterií, diverzitní systém příjmu, šířka VF pásma min. 42MHz, přepínatelný výkon, připojení na LAN, programovatelné tlačítko mute</t>
  </si>
  <si>
    <t>Switch - Ethernet switch, 8x 10/100/1000Mbps Ethernet rozhraní</t>
  </si>
  <si>
    <t>Kabel 2x2x0,22 - Kabel pro přenos symetrického stereo audio signálu, stíněný kroucený pár, průřez licny min. 0,22mm2</t>
  </si>
  <si>
    <t>Kabel UTP - Nestíněná strukturovaná kabeláž, kategorie min. Cat5e o délce min. 1m</t>
  </si>
  <si>
    <t>Kabel HDMI 6m - Kabel HDMI, délka min. 6m, podporované rozlišení 1920x1200@60fps</t>
  </si>
  <si>
    <t>Kabel DP 6m - Kabel DisplayPort, délka min. 6m, podporované rozlišení 1920x1200@60fps</t>
  </si>
  <si>
    <t>Kabel HDMI 9m - Kabel HDMI, délka min. 9m, podporované rozlišení 1920x1200@60fps</t>
  </si>
  <si>
    <t>Kabel HDMI 13m - Kabel HDMI, délka min. 13m, podporované rozlišení 1920x1200@60fps</t>
  </si>
  <si>
    <t>Rekordér/Stream H.264 - streamovací procesor, min. 2x HDMI vstup, souběžný záznam a streaming,  RTP/RTSP stream, dvouokenní funkce PIP, PBP, výstupní soubory záznamu MP4 kompatibilní s externími mediaplayery, bezlicenční provoz, kapacita SSD úložiště 80GB, ovládání RS232, Ethernet, GPIO, USB porty pro myš a klávesnici</t>
  </si>
  <si>
    <t>Kabel VGA - Kabel VGA-M, délka min. 6m, podporované rozlišení min. 1920x1200@60fps</t>
  </si>
  <si>
    <t>Výrobce, typ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</si>
</sst>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font>
      <sz val="11"/>
      <color theme="1"/>
      <name val="Calibri"/>
      <family val="2"/>
      <scheme val="minor"/>
    </font>
    <font>
      <sz val="10"/>
      <name val="Arial"/>
      <family val="2"/>
    </font>
    <font>
      <sz val="9"/>
      <name val="Trebuchet MS"/>
      <family val="2"/>
    </font>
    <font>
      <sz val="9"/>
      <color rgb="FF000000"/>
      <name val="Trebuchet MS"/>
      <family val="2"/>
    </font>
    <font>
      <b/>
      <sz val="12"/>
      <color rgb="FF960000"/>
      <name val="Trebuchet MS"/>
      <family val="2"/>
    </font>
    <font>
      <b/>
      <sz val="8"/>
      <name val="Trebuchet MS"/>
      <family val="2"/>
    </font>
    <font>
      <sz val="8"/>
      <color rgb="FF003366"/>
      <name val="Trebuchet MS"/>
      <family val="2"/>
    </font>
    <font>
      <sz val="12"/>
      <color rgb="FF003366"/>
      <name val="Trebuchet MS"/>
      <family val="2"/>
    </font>
    <font>
      <sz val="10"/>
      <color theme="1"/>
      <name val="Calibri"/>
      <family val="2"/>
      <scheme val="minor"/>
    </font>
    <font>
      <b/>
      <sz val="11"/>
      <color theme="1"/>
      <name val="Calibri"/>
      <family val="2"/>
      <scheme val="minor"/>
    </font>
    <font>
      <b/>
      <sz val="14"/>
      <color theme="1"/>
      <name val="Calibri"/>
      <family val="2"/>
      <scheme val="minor"/>
    </font>
  </fonts>
  <fills count="3">
    <fill>
      <patternFill/>
    </fill>
    <fill>
      <patternFill patternType="gray125"/>
    </fill>
    <fill>
      <patternFill patternType="solid">
        <fgColor rgb="FFD2D2D2"/>
        <bgColor indexed="64"/>
      </patternFill>
    </fill>
  </fills>
  <borders count="12">
    <border>
      <left/>
      <right/>
      <top/>
      <bottom/>
      <diagonal/>
    </border>
    <border>
      <left style="thin">
        <color rgb="FF000000"/>
      </left>
      <right/>
      <top/>
      <bottom/>
    </border>
    <border>
      <left style="hair">
        <color rgb="FF969696"/>
      </left>
      <right style="hair">
        <color rgb="FF969696"/>
      </right>
      <top style="hair">
        <color rgb="FF969696"/>
      </top>
      <bottom style="hair">
        <color rgb="FF969696"/>
      </bottom>
    </border>
    <border>
      <left style="thin">
        <color rgb="FF000000"/>
      </left>
      <right/>
      <top/>
      <bottom style="thin">
        <color rgb="FF000000"/>
      </bottom>
    </border>
    <border>
      <left/>
      <right/>
      <top/>
      <bottom style="thin">
        <color rgb="FF000000"/>
      </bottom>
    </border>
    <border>
      <left/>
      <right style="thin">
        <color theme="1"/>
      </right>
      <top/>
      <bottom/>
    </border>
    <border>
      <left style="hair">
        <color rgb="FF969696"/>
      </left>
      <right style="thin">
        <color theme="1"/>
      </right>
      <top style="hair">
        <color rgb="FF969696"/>
      </top>
      <bottom style="hair">
        <color rgb="FF969696"/>
      </bottom>
    </border>
    <border>
      <left/>
      <right style="thin">
        <color theme="1"/>
      </right>
      <top/>
      <bottom style="thin">
        <color rgb="FF000000"/>
      </bottom>
    </border>
    <border>
      <left style="thin">
        <color rgb="FF000000"/>
      </left>
      <right/>
      <top style="thin">
        <color rgb="FF000000"/>
      </top>
      <bottom/>
    </border>
    <border>
      <left style="hair">
        <color rgb="FF969696"/>
      </left>
      <right/>
      <top style="thin">
        <color rgb="FF000000"/>
      </top>
      <bottom style="hair">
        <color rgb="FF969696"/>
      </bottom>
    </border>
    <border>
      <left/>
      <right/>
      <top style="thin">
        <color rgb="FF000000"/>
      </top>
      <bottom style="hair">
        <color rgb="FF969696"/>
      </bottom>
    </border>
    <border>
      <left/>
      <right style="thin">
        <color theme="1"/>
      </right>
      <top style="thin">
        <color rgb="FF000000"/>
      </top>
      <bottom style="hair">
        <color rgb="FF969696"/>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0" fillId="0" borderId="0" xfId="0" applyFont="1" applyAlignment="1">
      <alignment horizontal="center" vertical="center" wrapText="1"/>
    </xf>
    <xf numFmtId="0" fontId="0" fillId="0" borderId="0" xfId="0" applyFont="1" applyAlignment="1">
      <alignment vertical="center"/>
    </xf>
    <xf numFmtId="0" fontId="0" fillId="0" borderId="1" xfId="0" applyFont="1" applyBorder="1" applyAlignment="1">
      <alignment vertical="center"/>
    </xf>
    <xf numFmtId="0" fontId="4" fillId="0" borderId="0" xfId="0" applyFont="1" applyAlignment="1">
      <alignment horizontal="left" vertical="center"/>
    </xf>
    <xf numFmtId="4" fontId="4" fillId="0" borderId="0" xfId="0" applyNumberFormat="1" applyFont="1" applyAlignment="1">
      <alignment/>
    </xf>
    <xf numFmtId="0" fontId="0" fillId="0" borderId="0" xfId="0" applyFont="1" applyAlignment="1">
      <alignment horizontal="left" vertical="center"/>
    </xf>
    <xf numFmtId="4" fontId="5" fillId="0" borderId="0" xfId="0" applyNumberFormat="1" applyFont="1" applyAlignment="1">
      <alignment vertical="center"/>
    </xf>
    <xf numFmtId="0" fontId="6" fillId="0" borderId="0" xfId="0" applyFont="1" applyAlignment="1">
      <alignment/>
    </xf>
    <xf numFmtId="0" fontId="6" fillId="0" borderId="1" xfId="0" applyFont="1" applyBorder="1" applyAlignment="1">
      <alignment/>
    </xf>
    <xf numFmtId="0" fontId="6" fillId="0" borderId="0" xfId="0" applyFont="1" applyBorder="1" applyAlignment="1">
      <alignment horizontal="left"/>
    </xf>
    <xf numFmtId="0" fontId="7" fillId="0" borderId="0" xfId="0" applyFont="1" applyBorder="1" applyAlignment="1">
      <alignment horizontal="left"/>
    </xf>
    <xf numFmtId="4" fontId="7" fillId="0" borderId="0" xfId="0" applyNumberFormat="1" applyFont="1" applyBorder="1" applyAlignment="1">
      <alignment/>
    </xf>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0" fillId="0" borderId="1" xfId="0" applyFont="1" applyBorder="1" applyAlignment="1" applyProtection="1">
      <alignment vertical="center"/>
      <protection locked="0"/>
    </xf>
    <xf numFmtId="0" fontId="0" fillId="0" borderId="2" xfId="0" applyFont="1" applyBorder="1" applyAlignment="1" applyProtection="1">
      <alignment horizontal="center" vertical="center"/>
      <protection locked="0"/>
    </xf>
    <xf numFmtId="49" fontId="0" fillId="0" borderId="2" xfId="0" applyNumberFormat="1" applyFont="1" applyBorder="1" applyAlignment="1" applyProtection="1">
      <alignment horizontal="left" vertical="center" wrapText="1"/>
      <protection locked="0"/>
    </xf>
    <xf numFmtId="0" fontId="0" fillId="0" borderId="2" xfId="0" applyFont="1" applyBorder="1" applyAlignment="1" applyProtection="1">
      <alignment horizontal="center" vertical="center" wrapText="1"/>
      <protection locked="0"/>
    </xf>
    <xf numFmtId="164" fontId="0" fillId="0" borderId="2" xfId="0" applyNumberFormat="1" applyFont="1" applyBorder="1" applyAlignment="1" applyProtection="1">
      <alignment vertical="center"/>
      <protection locked="0"/>
    </xf>
    <xf numFmtId="4" fontId="0" fillId="0" borderId="2" xfId="0" applyNumberFormat="1" applyFont="1" applyBorder="1" applyAlignment="1" applyProtection="1">
      <alignment vertical="center"/>
      <protection locked="0"/>
    </xf>
    <xf numFmtId="4" fontId="0" fillId="0" borderId="0" xfId="0" applyNumberFormat="1"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8" fillId="0" borderId="2" xfId="0" applyFont="1" applyBorder="1" applyAlignment="1" applyProtection="1">
      <alignment horizontal="left" vertical="center" wrapText="1"/>
      <protection locked="0"/>
    </xf>
    <xf numFmtId="0" fontId="0" fillId="0" borderId="5" xfId="0" applyFont="1" applyBorder="1" applyAlignment="1">
      <alignment vertical="center"/>
    </xf>
    <xf numFmtId="0" fontId="6" fillId="0" borderId="5" xfId="0" applyFont="1" applyBorder="1" applyAlignment="1">
      <alignment/>
    </xf>
    <xf numFmtId="0" fontId="0" fillId="0" borderId="6" xfId="0" applyFont="1" applyBorder="1" applyAlignment="1" applyProtection="1">
      <alignment horizontal="left" vertical="center" wrapText="1"/>
      <protection locked="0"/>
    </xf>
    <xf numFmtId="0" fontId="0" fillId="0" borderId="7" xfId="0" applyFont="1" applyBorder="1" applyAlignment="1">
      <alignment vertical="center"/>
    </xf>
    <xf numFmtId="0" fontId="0"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0" borderId="1" xfId="0" applyFont="1" applyBorder="1" applyAlignment="1" applyProtection="1">
      <alignment vertical="center" wrapText="1"/>
      <protection locked="0"/>
    </xf>
    <xf numFmtId="164" fontId="0" fillId="0" borderId="2" xfId="0" applyNumberFormat="1" applyFont="1" applyBorder="1" applyAlignment="1" applyProtection="1">
      <alignment vertical="center" wrapText="1"/>
      <protection locked="0"/>
    </xf>
    <xf numFmtId="4" fontId="0" fillId="0" borderId="2" xfId="0" applyNumberFormat="1" applyFont="1" applyBorder="1" applyAlignment="1" applyProtection="1">
      <alignment vertical="center" wrapText="1"/>
      <protection locked="0"/>
    </xf>
    <xf numFmtId="0" fontId="0" fillId="0" borderId="0" xfId="0" applyFont="1" applyAlignment="1">
      <alignment vertical="center" wrapText="1"/>
    </xf>
    <xf numFmtId="0" fontId="0" fillId="0" borderId="0" xfId="0" applyFont="1" applyAlignment="1">
      <alignment horizontal="left" vertical="center" wrapText="1"/>
    </xf>
    <xf numFmtId="4" fontId="0" fillId="0" borderId="0" xfId="0" applyNumberFormat="1" applyFont="1" applyAlignment="1">
      <alignment vertical="center" wrapText="1"/>
    </xf>
    <xf numFmtId="0" fontId="9" fillId="0" borderId="0" xfId="0" applyFont="1"/>
    <xf numFmtId="0" fontId="10" fillId="0" borderId="0" xfId="0" applyFont="1"/>
    <xf numFmtId="0" fontId="2" fillId="2" borderId="1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31"/>
  <sheetViews>
    <sheetView tabSelected="1" view="pageBreakPreview" zoomScale="60" workbookViewId="0" topLeftCell="A1">
      <selection activeCell="O4" sqref="O4"/>
    </sheetView>
  </sheetViews>
  <sheetFormatPr defaultColWidth="9.140625" defaultRowHeight="15"/>
  <cols>
    <col min="1" max="1" width="7.140625" style="0" customWidth="1"/>
    <col min="2" max="2" width="1.421875" style="0" customWidth="1"/>
    <col min="3" max="3" width="3.57421875" style="0" customWidth="1"/>
    <col min="4" max="4" width="3.7109375" style="0" customWidth="1"/>
    <col min="5" max="5" width="17.57421875" style="0" customWidth="1"/>
    <col min="6" max="6" width="64.28125" style="0" customWidth="1"/>
    <col min="7" max="7" width="7.421875" style="0" customWidth="1"/>
    <col min="8" max="8" width="9.57421875" style="0" customWidth="1"/>
    <col min="9" max="9" width="10.8515625" style="0" customWidth="1"/>
    <col min="10" max="10" width="20.140625" style="0" customWidth="1"/>
    <col min="11" max="11" width="13.28125" style="0" customWidth="1"/>
    <col min="12" max="12" width="14.00390625" style="0" customWidth="1"/>
    <col min="13" max="13" width="9.421875" style="0" customWidth="1"/>
    <col min="14" max="14" width="12.8515625" style="0" customWidth="1"/>
    <col min="15" max="15" width="14.00390625" style="0" customWidth="1"/>
  </cols>
  <sheetData>
    <row r="2" spans="5:6" ht="18.75">
      <c r="E2" s="41" t="s">
        <v>66</v>
      </c>
      <c r="F2" s="40"/>
    </row>
    <row r="3" spans="2:11" s="1" customFormat="1" ht="29.25" customHeight="1">
      <c r="B3" s="30"/>
      <c r="C3" s="31" t="s">
        <v>0</v>
      </c>
      <c r="D3" s="32" t="s">
        <v>1</v>
      </c>
      <c r="E3" s="32" t="s">
        <v>2</v>
      </c>
      <c r="F3" s="32" t="s">
        <v>3</v>
      </c>
      <c r="G3" s="32" t="s">
        <v>4</v>
      </c>
      <c r="H3" s="32" t="s">
        <v>5</v>
      </c>
      <c r="I3" s="33" t="s">
        <v>6</v>
      </c>
      <c r="J3" s="32" t="s">
        <v>7</v>
      </c>
      <c r="K3" s="42" t="s">
        <v>92</v>
      </c>
    </row>
    <row r="4" spans="2:47" s="2" customFormat="1" ht="29.25" customHeight="1">
      <c r="B4" s="3"/>
      <c r="C4" s="4" t="s">
        <v>8</v>
      </c>
      <c r="J4" s="5">
        <f>SUM(J5:J30)</f>
        <v>0</v>
      </c>
      <c r="K4" s="26"/>
      <c r="AD4" s="6" t="s">
        <v>9</v>
      </c>
      <c r="AE4" s="6" t="s">
        <v>10</v>
      </c>
      <c r="AU4" s="7" t="e">
        <f>AU5+#REF!+#REF!+#REF!+#REF!</f>
        <v>#REF!</v>
      </c>
    </row>
    <row r="5" spans="2:47" s="8" customFormat="1" ht="37.35" customHeight="1">
      <c r="B5" s="9"/>
      <c r="D5" s="10" t="s">
        <v>9</v>
      </c>
      <c r="E5" s="11" t="s">
        <v>11</v>
      </c>
      <c r="F5" s="11" t="s">
        <v>12</v>
      </c>
      <c r="J5" s="12"/>
      <c r="K5" s="27"/>
      <c r="AB5" s="13" t="s">
        <v>13</v>
      </c>
      <c r="AD5" s="14" t="s">
        <v>9</v>
      </c>
      <c r="AE5" s="14" t="s">
        <v>14</v>
      </c>
      <c r="AI5" s="13" t="s">
        <v>15</v>
      </c>
      <c r="AU5" s="15">
        <f>SUM(AU6:AU12)</f>
        <v>0</v>
      </c>
    </row>
    <row r="6" spans="2:49" s="2" customFormat="1" ht="82.5" customHeight="1">
      <c r="B6" s="16"/>
      <c r="C6" s="17">
        <v>1</v>
      </c>
      <c r="D6" s="17" t="s">
        <v>16</v>
      </c>
      <c r="E6" s="18" t="s">
        <v>13</v>
      </c>
      <c r="F6" s="25" t="s">
        <v>67</v>
      </c>
      <c r="G6" s="19" t="s">
        <v>17</v>
      </c>
      <c r="H6" s="20">
        <v>1</v>
      </c>
      <c r="I6" s="21"/>
      <c r="J6" s="21"/>
      <c r="K6" s="28" t="s">
        <v>18</v>
      </c>
      <c r="AB6" s="6" t="s">
        <v>19</v>
      </c>
      <c r="AD6" s="6" t="s">
        <v>16</v>
      </c>
      <c r="AE6" s="6" t="s">
        <v>13</v>
      </c>
      <c r="AI6" s="6" t="s">
        <v>15</v>
      </c>
      <c r="AO6" s="22" t="e">
        <f>IF(#REF!="základní",J6,0)</f>
        <v>#REF!</v>
      </c>
      <c r="AP6" s="22" t="e">
        <f>IF(#REF!="snížená",J6,0)</f>
        <v>#REF!</v>
      </c>
      <c r="AQ6" s="22" t="e">
        <f>IF(#REF!="zákl. přenesená",J6,0)</f>
        <v>#REF!</v>
      </c>
      <c r="AR6" s="22" t="e">
        <f>IF(#REF!="sníž. přenesená",J6,0)</f>
        <v>#REF!</v>
      </c>
      <c r="AS6" s="22" t="e">
        <f>IF(#REF!="nulová",J6,0)</f>
        <v>#REF!</v>
      </c>
      <c r="AT6" s="6" t="s">
        <v>13</v>
      </c>
      <c r="AU6" s="22">
        <f aca="true" t="shared" si="0" ref="AU6:AU23">ROUND(I6*H6,2)</f>
        <v>0</v>
      </c>
      <c r="AV6" s="6" t="s">
        <v>19</v>
      </c>
      <c r="AW6" s="6" t="s">
        <v>20</v>
      </c>
    </row>
    <row r="7" spans="2:49" s="2" customFormat="1" ht="33" customHeight="1">
      <c r="B7" s="16"/>
      <c r="C7" s="17">
        <v>2</v>
      </c>
      <c r="D7" s="17" t="s">
        <v>16</v>
      </c>
      <c r="E7" s="18" t="s">
        <v>20</v>
      </c>
      <c r="F7" s="25" t="s">
        <v>68</v>
      </c>
      <c r="G7" s="19" t="s">
        <v>17</v>
      </c>
      <c r="H7" s="20">
        <v>1</v>
      </c>
      <c r="I7" s="21"/>
      <c r="J7" s="21"/>
      <c r="K7" s="28" t="s">
        <v>18</v>
      </c>
      <c r="AB7" s="6" t="s">
        <v>19</v>
      </c>
      <c r="AD7" s="6" t="s">
        <v>16</v>
      </c>
      <c r="AE7" s="6" t="s">
        <v>13</v>
      </c>
      <c r="AI7" s="6" t="s">
        <v>15</v>
      </c>
      <c r="AO7" s="22" t="e">
        <f>IF(#REF!="základní",J7,0)</f>
        <v>#REF!</v>
      </c>
      <c r="AP7" s="22" t="e">
        <f>IF(#REF!="snížená",J7,0)</f>
        <v>#REF!</v>
      </c>
      <c r="AQ7" s="22" t="e">
        <f>IF(#REF!="zákl. přenesená",J7,0)</f>
        <v>#REF!</v>
      </c>
      <c r="AR7" s="22" t="e">
        <f>IF(#REF!="sníž. přenesená",J7,0)</f>
        <v>#REF!</v>
      </c>
      <c r="AS7" s="22" t="e">
        <f>IF(#REF!="nulová",J7,0)</f>
        <v>#REF!</v>
      </c>
      <c r="AT7" s="6" t="s">
        <v>13</v>
      </c>
      <c r="AU7" s="22">
        <f t="shared" si="0"/>
        <v>0</v>
      </c>
      <c r="AV7" s="6" t="s">
        <v>19</v>
      </c>
      <c r="AW7" s="6" t="s">
        <v>19</v>
      </c>
    </row>
    <row r="8" spans="2:49" s="37" customFormat="1" ht="45.75" customHeight="1">
      <c r="B8" s="34"/>
      <c r="C8" s="19">
        <v>3</v>
      </c>
      <c r="D8" s="19" t="s">
        <v>16</v>
      </c>
      <c r="E8" s="18" t="s">
        <v>21</v>
      </c>
      <c r="F8" s="25" t="s">
        <v>69</v>
      </c>
      <c r="G8" s="19" t="s">
        <v>17</v>
      </c>
      <c r="H8" s="35">
        <v>1</v>
      </c>
      <c r="I8" s="36"/>
      <c r="J8" s="36"/>
      <c r="K8" s="28" t="s">
        <v>18</v>
      </c>
      <c r="AB8" s="38" t="s">
        <v>19</v>
      </c>
      <c r="AD8" s="38" t="s">
        <v>16</v>
      </c>
      <c r="AE8" s="38" t="s">
        <v>13</v>
      </c>
      <c r="AI8" s="38" t="s">
        <v>15</v>
      </c>
      <c r="AO8" s="39" t="e">
        <f>IF(#REF!="základní",J8,0)</f>
        <v>#REF!</v>
      </c>
      <c r="AP8" s="39" t="e">
        <f>IF(#REF!="snížená",J8,0)</f>
        <v>#REF!</v>
      </c>
      <c r="AQ8" s="39" t="e">
        <f>IF(#REF!="zákl. přenesená",J8,0)</f>
        <v>#REF!</v>
      </c>
      <c r="AR8" s="39" t="e">
        <f>IF(#REF!="sníž. přenesená",J8,0)</f>
        <v>#REF!</v>
      </c>
      <c r="AS8" s="39" t="e">
        <f>IF(#REF!="nulová",J8,0)</f>
        <v>#REF!</v>
      </c>
      <c r="AT8" s="38" t="s">
        <v>13</v>
      </c>
      <c r="AU8" s="39">
        <f t="shared" si="0"/>
        <v>0</v>
      </c>
      <c r="AV8" s="38" t="s">
        <v>19</v>
      </c>
      <c r="AW8" s="38" t="s">
        <v>22</v>
      </c>
    </row>
    <row r="9" spans="2:49" s="2" customFormat="1" ht="70.5" customHeight="1">
      <c r="B9" s="16"/>
      <c r="C9" s="17">
        <v>4</v>
      </c>
      <c r="D9" s="17" t="s">
        <v>16</v>
      </c>
      <c r="E9" s="18" t="s">
        <v>19</v>
      </c>
      <c r="F9" s="25" t="s">
        <v>70</v>
      </c>
      <c r="G9" s="19" t="s">
        <v>17</v>
      </c>
      <c r="H9" s="20">
        <v>1</v>
      </c>
      <c r="I9" s="21"/>
      <c r="J9" s="21"/>
      <c r="K9" s="28" t="s">
        <v>18</v>
      </c>
      <c r="AB9" s="6" t="s">
        <v>19</v>
      </c>
      <c r="AD9" s="6" t="s">
        <v>16</v>
      </c>
      <c r="AE9" s="6" t="s">
        <v>13</v>
      </c>
      <c r="AI9" s="6" t="s">
        <v>15</v>
      </c>
      <c r="AO9" s="22" t="e">
        <f>IF(#REF!="základní",J9,0)</f>
        <v>#REF!</v>
      </c>
      <c r="AP9" s="22" t="e">
        <f>IF(#REF!="snížená",J9,0)</f>
        <v>#REF!</v>
      </c>
      <c r="AQ9" s="22" t="e">
        <f>IF(#REF!="zákl. přenesená",J9,0)</f>
        <v>#REF!</v>
      </c>
      <c r="AR9" s="22" t="e">
        <f>IF(#REF!="sníž. přenesená",J9,0)</f>
        <v>#REF!</v>
      </c>
      <c r="AS9" s="22" t="e">
        <f>IF(#REF!="nulová",J9,0)</f>
        <v>#REF!</v>
      </c>
      <c r="AT9" s="6" t="s">
        <v>13</v>
      </c>
      <c r="AU9" s="22">
        <f t="shared" si="0"/>
        <v>0</v>
      </c>
      <c r="AV9" s="6" t="s">
        <v>19</v>
      </c>
      <c r="AW9" s="6" t="s">
        <v>23</v>
      </c>
    </row>
    <row r="10" spans="2:49" s="2" customFormat="1" ht="22.5" customHeight="1">
      <c r="B10" s="16"/>
      <c r="C10" s="17">
        <v>5</v>
      </c>
      <c r="D10" s="17" t="s">
        <v>16</v>
      </c>
      <c r="E10" s="18" t="s">
        <v>24</v>
      </c>
      <c r="F10" s="25" t="s">
        <v>71</v>
      </c>
      <c r="G10" s="19" t="s">
        <v>17</v>
      </c>
      <c r="H10" s="20">
        <v>1</v>
      </c>
      <c r="I10" s="21"/>
      <c r="J10" s="21"/>
      <c r="K10" s="28" t="s">
        <v>18</v>
      </c>
      <c r="AB10" s="6" t="s">
        <v>19</v>
      </c>
      <c r="AD10" s="6" t="s">
        <v>16</v>
      </c>
      <c r="AE10" s="6" t="s">
        <v>13</v>
      </c>
      <c r="AI10" s="6" t="s">
        <v>15</v>
      </c>
      <c r="AO10" s="22" t="e">
        <f>IF(#REF!="základní",J10,0)</f>
        <v>#REF!</v>
      </c>
      <c r="AP10" s="22" t="e">
        <f>IF(#REF!="snížená",J10,0)</f>
        <v>#REF!</v>
      </c>
      <c r="AQ10" s="22" t="e">
        <f>IF(#REF!="zákl. přenesená",J10,0)</f>
        <v>#REF!</v>
      </c>
      <c r="AR10" s="22" t="e">
        <f>IF(#REF!="sníž. přenesená",J10,0)</f>
        <v>#REF!</v>
      </c>
      <c r="AS10" s="22" t="e">
        <f>IF(#REF!="nulová",J10,0)</f>
        <v>#REF!</v>
      </c>
      <c r="AT10" s="6" t="s">
        <v>13</v>
      </c>
      <c r="AU10" s="22">
        <f t="shared" si="0"/>
        <v>0</v>
      </c>
      <c r="AV10" s="6" t="s">
        <v>19</v>
      </c>
      <c r="AW10" s="6" t="s">
        <v>25</v>
      </c>
    </row>
    <row r="11" spans="2:49" s="2" customFormat="1" ht="57" customHeight="1">
      <c r="B11" s="16"/>
      <c r="C11" s="17">
        <v>6</v>
      </c>
      <c r="D11" s="17" t="s">
        <v>16</v>
      </c>
      <c r="E11" s="18" t="s">
        <v>22</v>
      </c>
      <c r="F11" s="25" t="s">
        <v>72</v>
      </c>
      <c r="G11" s="19" t="s">
        <v>17</v>
      </c>
      <c r="H11" s="20">
        <v>1</v>
      </c>
      <c r="I11" s="21"/>
      <c r="J11" s="21"/>
      <c r="K11" s="28" t="s">
        <v>18</v>
      </c>
      <c r="AB11" s="6" t="s">
        <v>19</v>
      </c>
      <c r="AD11" s="6" t="s">
        <v>16</v>
      </c>
      <c r="AE11" s="6" t="s">
        <v>13</v>
      </c>
      <c r="AI11" s="6" t="s">
        <v>15</v>
      </c>
      <c r="AO11" s="22" t="e">
        <f>IF(#REF!="základní",J11,0)</f>
        <v>#REF!</v>
      </c>
      <c r="AP11" s="22" t="e">
        <f>IF(#REF!="snížená",J11,0)</f>
        <v>#REF!</v>
      </c>
      <c r="AQ11" s="22" t="e">
        <f>IF(#REF!="zákl. přenesená",J11,0)</f>
        <v>#REF!</v>
      </c>
      <c r="AR11" s="22" t="e">
        <f>IF(#REF!="sníž. přenesená",J11,0)</f>
        <v>#REF!</v>
      </c>
      <c r="AS11" s="22" t="e">
        <f>IF(#REF!="nulová",J11,0)</f>
        <v>#REF!</v>
      </c>
      <c r="AT11" s="6" t="s">
        <v>13</v>
      </c>
      <c r="AU11" s="22">
        <f t="shared" si="0"/>
        <v>0</v>
      </c>
      <c r="AV11" s="6" t="s">
        <v>19</v>
      </c>
      <c r="AW11" s="6" t="s">
        <v>26</v>
      </c>
    </row>
    <row r="12" spans="2:49" s="2" customFormat="1" ht="22.5" customHeight="1">
      <c r="B12" s="16"/>
      <c r="C12" s="17">
        <v>7</v>
      </c>
      <c r="D12" s="17" t="s">
        <v>16</v>
      </c>
      <c r="E12" s="18" t="s">
        <v>27</v>
      </c>
      <c r="F12" s="25" t="s">
        <v>73</v>
      </c>
      <c r="G12" s="19" t="s">
        <v>17</v>
      </c>
      <c r="H12" s="20">
        <v>1</v>
      </c>
      <c r="I12" s="21"/>
      <c r="J12" s="21"/>
      <c r="K12" s="28" t="s">
        <v>18</v>
      </c>
      <c r="AB12" s="6" t="s">
        <v>19</v>
      </c>
      <c r="AD12" s="6" t="s">
        <v>16</v>
      </c>
      <c r="AE12" s="6" t="s">
        <v>13</v>
      </c>
      <c r="AI12" s="6" t="s">
        <v>15</v>
      </c>
      <c r="AO12" s="22" t="e">
        <f>IF(#REF!="základní",J12,0)</f>
        <v>#REF!</v>
      </c>
      <c r="AP12" s="22" t="e">
        <f>IF(#REF!="snížená",J12,0)</f>
        <v>#REF!</v>
      </c>
      <c r="AQ12" s="22" t="e">
        <f>IF(#REF!="zákl. přenesená",J12,0)</f>
        <v>#REF!</v>
      </c>
      <c r="AR12" s="22" t="e">
        <f>IF(#REF!="sníž. přenesená",J12,0)</f>
        <v>#REF!</v>
      </c>
      <c r="AS12" s="22" t="e">
        <f>IF(#REF!="nulová",J12,0)</f>
        <v>#REF!</v>
      </c>
      <c r="AT12" s="6" t="s">
        <v>13</v>
      </c>
      <c r="AU12" s="22">
        <f t="shared" si="0"/>
        <v>0</v>
      </c>
      <c r="AV12" s="6" t="s">
        <v>19</v>
      </c>
      <c r="AW12" s="6" t="s">
        <v>28</v>
      </c>
    </row>
    <row r="13" spans="2:49" s="2" customFormat="1" ht="31.5" customHeight="1">
      <c r="B13" s="16"/>
      <c r="C13" s="17">
        <v>8</v>
      </c>
      <c r="D13" s="17" t="s">
        <v>16</v>
      </c>
      <c r="E13" s="18" t="s">
        <v>29</v>
      </c>
      <c r="F13" s="25" t="s">
        <v>74</v>
      </c>
      <c r="G13" s="19" t="s">
        <v>17</v>
      </c>
      <c r="H13" s="20">
        <v>1</v>
      </c>
      <c r="I13" s="21"/>
      <c r="J13" s="21"/>
      <c r="K13" s="28" t="s">
        <v>18</v>
      </c>
      <c r="AB13" s="6" t="s">
        <v>19</v>
      </c>
      <c r="AD13" s="6" t="s">
        <v>16</v>
      </c>
      <c r="AE13" s="6" t="s">
        <v>13</v>
      </c>
      <c r="AI13" s="6" t="s">
        <v>15</v>
      </c>
      <c r="AO13" s="22" t="e">
        <f>IF(#REF!="základní",J13,0)</f>
        <v>#REF!</v>
      </c>
      <c r="AP13" s="22" t="e">
        <f>IF(#REF!="snížená",J13,0)</f>
        <v>#REF!</v>
      </c>
      <c r="AQ13" s="22" t="e">
        <f>IF(#REF!="zákl. přenesená",J13,0)</f>
        <v>#REF!</v>
      </c>
      <c r="AR13" s="22" t="e">
        <f>IF(#REF!="sníž. přenesená",J13,0)</f>
        <v>#REF!</v>
      </c>
      <c r="AS13" s="22" t="e">
        <f>IF(#REF!="nulová",J13,0)</f>
        <v>#REF!</v>
      </c>
      <c r="AT13" s="6" t="s">
        <v>13</v>
      </c>
      <c r="AU13" s="22">
        <f t="shared" si="0"/>
        <v>0</v>
      </c>
      <c r="AV13" s="6" t="s">
        <v>19</v>
      </c>
      <c r="AW13" s="6" t="s">
        <v>30</v>
      </c>
    </row>
    <row r="14" spans="2:49" s="2" customFormat="1" ht="57" customHeight="1">
      <c r="B14" s="16"/>
      <c r="C14" s="17">
        <v>9</v>
      </c>
      <c r="D14" s="17" t="s">
        <v>16</v>
      </c>
      <c r="E14" s="18" t="s">
        <v>31</v>
      </c>
      <c r="F14" s="25" t="s">
        <v>75</v>
      </c>
      <c r="G14" s="19" t="s">
        <v>17</v>
      </c>
      <c r="H14" s="20">
        <v>1</v>
      </c>
      <c r="I14" s="21"/>
      <c r="J14" s="21"/>
      <c r="K14" s="28" t="s">
        <v>18</v>
      </c>
      <c r="AB14" s="6" t="s">
        <v>19</v>
      </c>
      <c r="AD14" s="6" t="s">
        <v>16</v>
      </c>
      <c r="AE14" s="6" t="s">
        <v>13</v>
      </c>
      <c r="AI14" s="6" t="s">
        <v>15</v>
      </c>
      <c r="AO14" s="22" t="e">
        <f>IF(#REF!="základní",J14,0)</f>
        <v>#REF!</v>
      </c>
      <c r="AP14" s="22" t="e">
        <f>IF(#REF!="snížená",J14,0)</f>
        <v>#REF!</v>
      </c>
      <c r="AQ14" s="22" t="e">
        <f>IF(#REF!="zákl. přenesená",J14,0)</f>
        <v>#REF!</v>
      </c>
      <c r="AR14" s="22" t="e">
        <f>IF(#REF!="sníž. přenesená",J14,0)</f>
        <v>#REF!</v>
      </c>
      <c r="AS14" s="22" t="e">
        <f>IF(#REF!="nulová",J14,0)</f>
        <v>#REF!</v>
      </c>
      <c r="AT14" s="6" t="s">
        <v>13</v>
      </c>
      <c r="AU14" s="22">
        <f t="shared" si="0"/>
        <v>0</v>
      </c>
      <c r="AV14" s="6" t="s">
        <v>19</v>
      </c>
      <c r="AW14" s="6" t="s">
        <v>32</v>
      </c>
    </row>
    <row r="15" spans="2:49" s="2" customFormat="1" ht="57" customHeight="1">
      <c r="B15" s="16"/>
      <c r="C15" s="17">
        <v>10</v>
      </c>
      <c r="D15" s="17" t="s">
        <v>16</v>
      </c>
      <c r="E15" s="18" t="s">
        <v>33</v>
      </c>
      <c r="F15" s="25" t="s">
        <v>76</v>
      </c>
      <c r="G15" s="19" t="s">
        <v>17</v>
      </c>
      <c r="H15" s="20">
        <v>1</v>
      </c>
      <c r="I15" s="21"/>
      <c r="J15" s="21"/>
      <c r="K15" s="28" t="s">
        <v>18</v>
      </c>
      <c r="AB15" s="6" t="s">
        <v>19</v>
      </c>
      <c r="AD15" s="6" t="s">
        <v>16</v>
      </c>
      <c r="AE15" s="6" t="s">
        <v>13</v>
      </c>
      <c r="AI15" s="6" t="s">
        <v>15</v>
      </c>
      <c r="AO15" s="22" t="e">
        <f>IF(#REF!="základní",J15,0)</f>
        <v>#REF!</v>
      </c>
      <c r="AP15" s="22" t="e">
        <f>IF(#REF!="snížená",J15,0)</f>
        <v>#REF!</v>
      </c>
      <c r="AQ15" s="22" t="e">
        <f>IF(#REF!="zákl. přenesená",J15,0)</f>
        <v>#REF!</v>
      </c>
      <c r="AR15" s="22" t="e">
        <f>IF(#REF!="sníž. přenesená",J15,0)</f>
        <v>#REF!</v>
      </c>
      <c r="AS15" s="22" t="e">
        <f>IF(#REF!="nulová",J15,0)</f>
        <v>#REF!</v>
      </c>
      <c r="AT15" s="6" t="s">
        <v>13</v>
      </c>
      <c r="AU15" s="22">
        <f t="shared" si="0"/>
        <v>0</v>
      </c>
      <c r="AV15" s="6" t="s">
        <v>19</v>
      </c>
      <c r="AW15" s="6" t="s">
        <v>34</v>
      </c>
    </row>
    <row r="16" spans="2:49" s="2" customFormat="1" ht="44.25" customHeight="1">
      <c r="B16" s="16"/>
      <c r="C16" s="17">
        <v>11</v>
      </c>
      <c r="D16" s="17" t="s">
        <v>16</v>
      </c>
      <c r="E16" s="18" t="s">
        <v>35</v>
      </c>
      <c r="F16" s="25" t="s">
        <v>77</v>
      </c>
      <c r="G16" s="19" t="s">
        <v>17</v>
      </c>
      <c r="H16" s="20">
        <v>1</v>
      </c>
      <c r="I16" s="21"/>
      <c r="J16" s="21"/>
      <c r="K16" s="28" t="s">
        <v>18</v>
      </c>
      <c r="AB16" s="6" t="s">
        <v>19</v>
      </c>
      <c r="AD16" s="6" t="s">
        <v>16</v>
      </c>
      <c r="AE16" s="6" t="s">
        <v>13</v>
      </c>
      <c r="AI16" s="6" t="s">
        <v>15</v>
      </c>
      <c r="AO16" s="22" t="e">
        <f>IF(#REF!="základní",J16,0)</f>
        <v>#REF!</v>
      </c>
      <c r="AP16" s="22" t="e">
        <f>IF(#REF!="snížená",J16,0)</f>
        <v>#REF!</v>
      </c>
      <c r="AQ16" s="22" t="e">
        <f>IF(#REF!="zákl. přenesená",J16,0)</f>
        <v>#REF!</v>
      </c>
      <c r="AR16" s="22" t="e">
        <f>IF(#REF!="sníž. přenesená",J16,0)</f>
        <v>#REF!</v>
      </c>
      <c r="AS16" s="22" t="e">
        <f>IF(#REF!="nulová",J16,0)</f>
        <v>#REF!</v>
      </c>
      <c r="AT16" s="6" t="s">
        <v>13</v>
      </c>
      <c r="AU16" s="22">
        <f t="shared" si="0"/>
        <v>0</v>
      </c>
      <c r="AV16" s="6" t="s">
        <v>19</v>
      </c>
      <c r="AW16" s="6" t="s">
        <v>36</v>
      </c>
    </row>
    <row r="17" spans="2:49" s="2" customFormat="1" ht="31.5" customHeight="1">
      <c r="B17" s="16"/>
      <c r="C17" s="17">
        <v>12</v>
      </c>
      <c r="D17" s="17" t="s">
        <v>16</v>
      </c>
      <c r="E17" s="18" t="s">
        <v>37</v>
      </c>
      <c r="F17" s="25" t="s">
        <v>78</v>
      </c>
      <c r="G17" s="19" t="s">
        <v>17</v>
      </c>
      <c r="H17" s="20">
        <v>1</v>
      </c>
      <c r="I17" s="21"/>
      <c r="J17" s="21"/>
      <c r="K17" s="28" t="s">
        <v>18</v>
      </c>
      <c r="AB17" s="6" t="s">
        <v>19</v>
      </c>
      <c r="AD17" s="6" t="s">
        <v>16</v>
      </c>
      <c r="AE17" s="6" t="s">
        <v>13</v>
      </c>
      <c r="AI17" s="6" t="s">
        <v>15</v>
      </c>
      <c r="AO17" s="22" t="e">
        <f>IF(#REF!="základní",J17,0)</f>
        <v>#REF!</v>
      </c>
      <c r="AP17" s="22" t="e">
        <f>IF(#REF!="snížená",J17,0)</f>
        <v>#REF!</v>
      </c>
      <c r="AQ17" s="22" t="e">
        <f>IF(#REF!="zákl. přenesená",J17,0)</f>
        <v>#REF!</v>
      </c>
      <c r="AR17" s="22" t="e">
        <f>IF(#REF!="sníž. přenesená",J17,0)</f>
        <v>#REF!</v>
      </c>
      <c r="AS17" s="22" t="e">
        <f>IF(#REF!="nulová",J17,0)</f>
        <v>#REF!</v>
      </c>
      <c r="AT17" s="6" t="s">
        <v>13</v>
      </c>
      <c r="AU17" s="22">
        <f t="shared" si="0"/>
        <v>0</v>
      </c>
      <c r="AV17" s="6" t="s">
        <v>19</v>
      </c>
      <c r="AW17" s="6" t="s">
        <v>38</v>
      </c>
    </row>
    <row r="18" spans="2:49" s="2" customFormat="1" ht="44.25" customHeight="1">
      <c r="B18" s="16"/>
      <c r="C18" s="17">
        <v>13</v>
      </c>
      <c r="D18" s="17" t="s">
        <v>16</v>
      </c>
      <c r="E18" s="18" t="s">
        <v>39</v>
      </c>
      <c r="F18" s="25" t="s">
        <v>79</v>
      </c>
      <c r="G18" s="19" t="s">
        <v>17</v>
      </c>
      <c r="H18" s="20">
        <v>1</v>
      </c>
      <c r="I18" s="21"/>
      <c r="J18" s="21"/>
      <c r="K18" s="28" t="s">
        <v>18</v>
      </c>
      <c r="AB18" s="6" t="s">
        <v>19</v>
      </c>
      <c r="AD18" s="6" t="s">
        <v>16</v>
      </c>
      <c r="AE18" s="6" t="s">
        <v>13</v>
      </c>
      <c r="AI18" s="6" t="s">
        <v>15</v>
      </c>
      <c r="AO18" s="22" t="e">
        <f>IF(#REF!="základní",J18,0)</f>
        <v>#REF!</v>
      </c>
      <c r="AP18" s="22" t="e">
        <f>IF(#REF!="snížená",J18,0)</f>
        <v>#REF!</v>
      </c>
      <c r="AQ18" s="22" t="e">
        <f>IF(#REF!="zákl. přenesená",J18,0)</f>
        <v>#REF!</v>
      </c>
      <c r="AR18" s="22" t="e">
        <f>IF(#REF!="sníž. přenesená",J18,0)</f>
        <v>#REF!</v>
      </c>
      <c r="AS18" s="22" t="e">
        <f>IF(#REF!="nulová",J18,0)</f>
        <v>#REF!</v>
      </c>
      <c r="AT18" s="6" t="s">
        <v>13</v>
      </c>
      <c r="AU18" s="22">
        <f t="shared" si="0"/>
        <v>0</v>
      </c>
      <c r="AV18" s="6" t="s">
        <v>19</v>
      </c>
      <c r="AW18" s="6" t="s">
        <v>40</v>
      </c>
    </row>
    <row r="19" spans="2:49" s="2" customFormat="1" ht="85.5" customHeight="1">
      <c r="B19" s="16"/>
      <c r="C19" s="17">
        <v>14</v>
      </c>
      <c r="D19" s="17" t="s">
        <v>16</v>
      </c>
      <c r="E19" s="18" t="s">
        <v>41</v>
      </c>
      <c r="F19" s="25" t="s">
        <v>80</v>
      </c>
      <c r="G19" s="19" t="s">
        <v>17</v>
      </c>
      <c r="H19" s="20">
        <v>1</v>
      </c>
      <c r="I19" s="21"/>
      <c r="J19" s="21"/>
      <c r="K19" s="28" t="s">
        <v>18</v>
      </c>
      <c r="AB19" s="6" t="s">
        <v>19</v>
      </c>
      <c r="AD19" s="6" t="s">
        <v>16</v>
      </c>
      <c r="AE19" s="6" t="s">
        <v>13</v>
      </c>
      <c r="AI19" s="6" t="s">
        <v>15</v>
      </c>
      <c r="AO19" s="22" t="e">
        <f>IF(#REF!="základní",J19,0)</f>
        <v>#REF!</v>
      </c>
      <c r="AP19" s="22" t="e">
        <f>IF(#REF!="snížená",J19,0)</f>
        <v>#REF!</v>
      </c>
      <c r="AQ19" s="22" t="e">
        <f>IF(#REF!="zákl. přenesená",J19,0)</f>
        <v>#REF!</v>
      </c>
      <c r="AR19" s="22" t="e">
        <f>IF(#REF!="sníž. přenesená",J19,0)</f>
        <v>#REF!</v>
      </c>
      <c r="AS19" s="22" t="e">
        <f>IF(#REF!="nulová",J19,0)</f>
        <v>#REF!</v>
      </c>
      <c r="AT19" s="6" t="s">
        <v>13</v>
      </c>
      <c r="AU19" s="22">
        <f t="shared" si="0"/>
        <v>0</v>
      </c>
      <c r="AV19" s="6" t="s">
        <v>19</v>
      </c>
      <c r="AW19" s="6" t="s">
        <v>42</v>
      </c>
    </row>
    <row r="20" spans="2:49" s="2" customFormat="1" ht="57" customHeight="1">
      <c r="B20" s="16"/>
      <c r="C20" s="17">
        <v>15</v>
      </c>
      <c r="D20" s="17" t="s">
        <v>16</v>
      </c>
      <c r="E20" s="18" t="s">
        <v>43</v>
      </c>
      <c r="F20" s="25" t="s">
        <v>81</v>
      </c>
      <c r="G20" s="19" t="s">
        <v>17</v>
      </c>
      <c r="H20" s="20">
        <v>1</v>
      </c>
      <c r="I20" s="21"/>
      <c r="J20" s="21"/>
      <c r="K20" s="28" t="s">
        <v>18</v>
      </c>
      <c r="AB20" s="6" t="s">
        <v>19</v>
      </c>
      <c r="AD20" s="6" t="s">
        <v>16</v>
      </c>
      <c r="AE20" s="6" t="s">
        <v>13</v>
      </c>
      <c r="AI20" s="6" t="s">
        <v>15</v>
      </c>
      <c r="AO20" s="22" t="e">
        <f>IF(#REF!="základní",J20,0)</f>
        <v>#REF!</v>
      </c>
      <c r="AP20" s="22" t="e">
        <f>IF(#REF!="snížená",J20,0)</f>
        <v>#REF!</v>
      </c>
      <c r="AQ20" s="22" t="e">
        <f>IF(#REF!="zákl. přenesená",J20,0)</f>
        <v>#REF!</v>
      </c>
      <c r="AR20" s="22" t="e">
        <f>IF(#REF!="sníž. přenesená",J20,0)</f>
        <v>#REF!</v>
      </c>
      <c r="AS20" s="22" t="e">
        <f>IF(#REF!="nulová",J20,0)</f>
        <v>#REF!</v>
      </c>
      <c r="AT20" s="6" t="s">
        <v>13</v>
      </c>
      <c r="AU20" s="22">
        <f t="shared" si="0"/>
        <v>0</v>
      </c>
      <c r="AV20" s="6" t="s">
        <v>19</v>
      </c>
      <c r="AW20" s="6" t="s">
        <v>44</v>
      </c>
    </row>
    <row r="21" spans="2:49" s="2" customFormat="1" ht="74.25" customHeight="1">
      <c r="B21" s="16"/>
      <c r="C21" s="17">
        <v>16</v>
      </c>
      <c r="D21" s="17" t="s">
        <v>16</v>
      </c>
      <c r="E21" s="18" t="s">
        <v>45</v>
      </c>
      <c r="F21" s="25" t="s">
        <v>90</v>
      </c>
      <c r="G21" s="19" t="s">
        <v>17</v>
      </c>
      <c r="H21" s="20">
        <v>1</v>
      </c>
      <c r="I21" s="21"/>
      <c r="J21" s="21"/>
      <c r="K21" s="28" t="s">
        <v>18</v>
      </c>
      <c r="AB21" s="6" t="s">
        <v>19</v>
      </c>
      <c r="AD21" s="6" t="s">
        <v>16</v>
      </c>
      <c r="AE21" s="6" t="s">
        <v>13</v>
      </c>
      <c r="AI21" s="6" t="s">
        <v>15</v>
      </c>
      <c r="AO21" s="22" t="e">
        <f>IF(#REF!="základní",J21,0)</f>
        <v>#REF!</v>
      </c>
      <c r="AP21" s="22" t="e">
        <f>IF(#REF!="snížená",J21,0)</f>
        <v>#REF!</v>
      </c>
      <c r="AQ21" s="22" t="e">
        <f>IF(#REF!="zákl. přenesená",J21,0)</f>
        <v>#REF!</v>
      </c>
      <c r="AR21" s="22" t="e">
        <f>IF(#REF!="sníž. přenesená",J21,0)</f>
        <v>#REF!</v>
      </c>
      <c r="AS21" s="22" t="e">
        <f>IF(#REF!="nulová",J21,0)</f>
        <v>#REF!</v>
      </c>
      <c r="AT21" s="6" t="s">
        <v>13</v>
      </c>
      <c r="AU21" s="22">
        <f t="shared" si="0"/>
        <v>0</v>
      </c>
      <c r="AV21" s="6" t="s">
        <v>19</v>
      </c>
      <c r="AW21" s="6" t="s">
        <v>46</v>
      </c>
    </row>
    <row r="22" spans="2:49" s="2" customFormat="1" ht="95.25" customHeight="1">
      <c r="B22" s="16"/>
      <c r="C22" s="17">
        <v>17</v>
      </c>
      <c r="D22" s="17" t="s">
        <v>16</v>
      </c>
      <c r="E22" s="18" t="s">
        <v>47</v>
      </c>
      <c r="F22" s="25" t="s">
        <v>82</v>
      </c>
      <c r="G22" s="19" t="s">
        <v>17</v>
      </c>
      <c r="H22" s="20">
        <v>1</v>
      </c>
      <c r="I22" s="21"/>
      <c r="J22" s="21"/>
      <c r="K22" s="28" t="s">
        <v>18</v>
      </c>
      <c r="AB22" s="6" t="s">
        <v>19</v>
      </c>
      <c r="AD22" s="6" t="s">
        <v>16</v>
      </c>
      <c r="AE22" s="6" t="s">
        <v>13</v>
      </c>
      <c r="AI22" s="6" t="s">
        <v>15</v>
      </c>
      <c r="AO22" s="22" t="e">
        <f>IF(#REF!="základní",J22,0)</f>
        <v>#REF!</v>
      </c>
      <c r="AP22" s="22" t="e">
        <f>IF(#REF!="snížená",J22,0)</f>
        <v>#REF!</v>
      </c>
      <c r="AQ22" s="22" t="e">
        <f>IF(#REF!="zákl. přenesená",J22,0)</f>
        <v>#REF!</v>
      </c>
      <c r="AR22" s="22" t="e">
        <f>IF(#REF!="sníž. přenesená",J22,0)</f>
        <v>#REF!</v>
      </c>
      <c r="AS22" s="22" t="e">
        <f>IF(#REF!="nulová",J22,0)</f>
        <v>#REF!</v>
      </c>
      <c r="AT22" s="6" t="s">
        <v>13</v>
      </c>
      <c r="AU22" s="22">
        <f t="shared" si="0"/>
        <v>0</v>
      </c>
      <c r="AV22" s="6" t="s">
        <v>19</v>
      </c>
      <c r="AW22" s="6" t="s">
        <v>48</v>
      </c>
    </row>
    <row r="23" spans="2:49" s="2" customFormat="1" ht="22.5" customHeight="1">
      <c r="B23" s="16"/>
      <c r="C23" s="17">
        <v>18</v>
      </c>
      <c r="D23" s="17" t="s">
        <v>16</v>
      </c>
      <c r="E23" s="18" t="s">
        <v>49</v>
      </c>
      <c r="F23" s="25" t="s">
        <v>83</v>
      </c>
      <c r="G23" s="19" t="s">
        <v>17</v>
      </c>
      <c r="H23" s="20">
        <v>1</v>
      </c>
      <c r="I23" s="21"/>
      <c r="J23" s="21"/>
      <c r="K23" s="28" t="s">
        <v>18</v>
      </c>
      <c r="AB23" s="6" t="s">
        <v>19</v>
      </c>
      <c r="AD23" s="6" t="s">
        <v>16</v>
      </c>
      <c r="AE23" s="6" t="s">
        <v>13</v>
      </c>
      <c r="AI23" s="6" t="s">
        <v>15</v>
      </c>
      <c r="AO23" s="22" t="e">
        <f>IF(#REF!="základní",J23,0)</f>
        <v>#REF!</v>
      </c>
      <c r="AP23" s="22" t="e">
        <f>IF(#REF!="snížená",J23,0)</f>
        <v>#REF!</v>
      </c>
      <c r="AQ23" s="22" t="e">
        <f>IF(#REF!="zákl. přenesená",J23,0)</f>
        <v>#REF!</v>
      </c>
      <c r="AR23" s="22" t="e">
        <f>IF(#REF!="sníž. přenesená",J23,0)</f>
        <v>#REF!</v>
      </c>
      <c r="AS23" s="22" t="e">
        <f>IF(#REF!="nulová",J23,0)</f>
        <v>#REF!</v>
      </c>
      <c r="AT23" s="6" t="s">
        <v>13</v>
      </c>
      <c r="AU23" s="22">
        <f t="shared" si="0"/>
        <v>0</v>
      </c>
      <c r="AV23" s="6" t="s">
        <v>19</v>
      </c>
      <c r="AW23" s="6" t="s">
        <v>50</v>
      </c>
    </row>
    <row r="24" spans="2:49" s="2" customFormat="1" ht="31.5" customHeight="1">
      <c r="B24" s="16"/>
      <c r="C24" s="17">
        <v>19</v>
      </c>
      <c r="D24" s="17" t="s">
        <v>16</v>
      </c>
      <c r="E24" s="18" t="s">
        <v>51</v>
      </c>
      <c r="F24" s="25" t="s">
        <v>91</v>
      </c>
      <c r="G24" s="19" t="s">
        <v>17</v>
      </c>
      <c r="H24" s="20">
        <v>1</v>
      </c>
      <c r="I24" s="21"/>
      <c r="J24" s="21"/>
      <c r="K24" s="28" t="s">
        <v>18</v>
      </c>
      <c r="AB24" s="6" t="s">
        <v>19</v>
      </c>
      <c r="AD24" s="6" t="s">
        <v>16</v>
      </c>
      <c r="AE24" s="6" t="s">
        <v>13</v>
      </c>
      <c r="AI24" s="6" t="s">
        <v>15</v>
      </c>
      <c r="AO24" s="22" t="e">
        <f>IF(#REF!="základní",J24,0)</f>
        <v>#REF!</v>
      </c>
      <c r="AP24" s="22" t="e">
        <f>IF(#REF!="snížená",J24,0)</f>
        <v>#REF!</v>
      </c>
      <c r="AQ24" s="22" t="e">
        <f>IF(#REF!="zákl. přenesená",J24,0)</f>
        <v>#REF!</v>
      </c>
      <c r="AR24" s="22" t="e">
        <f>IF(#REF!="sníž. přenesená",J24,0)</f>
        <v>#REF!</v>
      </c>
      <c r="AS24" s="22" t="e">
        <f>IF(#REF!="nulová",J24,0)</f>
        <v>#REF!</v>
      </c>
      <c r="AT24" s="6" t="s">
        <v>13</v>
      </c>
      <c r="AU24" s="22">
        <f aca="true" t="shared" si="1" ref="AU24:AU30">ROUND(I24*H24,2)</f>
        <v>0</v>
      </c>
      <c r="AV24" s="6" t="s">
        <v>19</v>
      </c>
      <c r="AW24" s="6" t="s">
        <v>52</v>
      </c>
    </row>
    <row r="25" spans="2:49" s="2" customFormat="1" ht="31.5" customHeight="1">
      <c r="B25" s="16"/>
      <c r="C25" s="17">
        <v>20</v>
      </c>
      <c r="D25" s="17" t="s">
        <v>16</v>
      </c>
      <c r="E25" s="18" t="s">
        <v>53</v>
      </c>
      <c r="F25" s="25" t="s">
        <v>84</v>
      </c>
      <c r="G25" s="19" t="s">
        <v>54</v>
      </c>
      <c r="H25" s="20">
        <v>6</v>
      </c>
      <c r="I25" s="21"/>
      <c r="J25" s="21"/>
      <c r="K25" s="28" t="s">
        <v>18</v>
      </c>
      <c r="AB25" s="6" t="s">
        <v>19</v>
      </c>
      <c r="AD25" s="6" t="s">
        <v>16</v>
      </c>
      <c r="AE25" s="6" t="s">
        <v>13</v>
      </c>
      <c r="AI25" s="6" t="s">
        <v>15</v>
      </c>
      <c r="AO25" s="22" t="e">
        <f>IF(#REF!="základní",J25,0)</f>
        <v>#REF!</v>
      </c>
      <c r="AP25" s="22" t="e">
        <f>IF(#REF!="snížená",J25,0)</f>
        <v>#REF!</v>
      </c>
      <c r="AQ25" s="22" t="e">
        <f>IF(#REF!="zákl. přenesená",J25,0)</f>
        <v>#REF!</v>
      </c>
      <c r="AR25" s="22" t="e">
        <f>IF(#REF!="sníž. přenesená",J25,0)</f>
        <v>#REF!</v>
      </c>
      <c r="AS25" s="22" t="e">
        <f>IF(#REF!="nulová",J25,0)</f>
        <v>#REF!</v>
      </c>
      <c r="AT25" s="6" t="s">
        <v>13</v>
      </c>
      <c r="AU25" s="22">
        <f t="shared" si="1"/>
        <v>0</v>
      </c>
      <c r="AV25" s="6" t="s">
        <v>19</v>
      </c>
      <c r="AW25" s="6" t="s">
        <v>55</v>
      </c>
    </row>
    <row r="26" spans="2:49" s="2" customFormat="1" ht="22.5" customHeight="1">
      <c r="B26" s="16"/>
      <c r="C26" s="17">
        <v>21</v>
      </c>
      <c r="D26" s="17" t="s">
        <v>16</v>
      </c>
      <c r="E26" s="18" t="s">
        <v>56</v>
      </c>
      <c r="F26" s="25" t="s">
        <v>85</v>
      </c>
      <c r="G26" s="19" t="s">
        <v>54</v>
      </c>
      <c r="H26" s="20">
        <v>30</v>
      </c>
      <c r="I26" s="21"/>
      <c r="J26" s="21"/>
      <c r="K26" s="28" t="s">
        <v>18</v>
      </c>
      <c r="AB26" s="6" t="s">
        <v>19</v>
      </c>
      <c r="AD26" s="6" t="s">
        <v>16</v>
      </c>
      <c r="AE26" s="6" t="s">
        <v>13</v>
      </c>
      <c r="AI26" s="6" t="s">
        <v>15</v>
      </c>
      <c r="AO26" s="22" t="e">
        <f>IF(#REF!="základní",J26,0)</f>
        <v>#REF!</v>
      </c>
      <c r="AP26" s="22" t="e">
        <f>IF(#REF!="snížená",J26,0)</f>
        <v>#REF!</v>
      </c>
      <c r="AQ26" s="22" t="e">
        <f>IF(#REF!="zákl. přenesená",J26,0)</f>
        <v>#REF!</v>
      </c>
      <c r="AR26" s="22" t="e">
        <f>IF(#REF!="sníž. přenesená",J26,0)</f>
        <v>#REF!</v>
      </c>
      <c r="AS26" s="22" t="e">
        <f>IF(#REF!="nulová",J26,0)</f>
        <v>#REF!</v>
      </c>
      <c r="AT26" s="6" t="s">
        <v>13</v>
      </c>
      <c r="AU26" s="22">
        <f t="shared" si="1"/>
        <v>0</v>
      </c>
      <c r="AV26" s="6" t="s">
        <v>19</v>
      </c>
      <c r="AW26" s="6" t="s">
        <v>57</v>
      </c>
    </row>
    <row r="27" spans="2:49" s="2" customFormat="1" ht="32.25" customHeight="1">
      <c r="B27" s="16"/>
      <c r="C27" s="17">
        <v>22</v>
      </c>
      <c r="D27" s="17" t="s">
        <v>16</v>
      </c>
      <c r="E27" s="18" t="s">
        <v>58</v>
      </c>
      <c r="F27" s="25" t="s">
        <v>86</v>
      </c>
      <c r="G27" s="19" t="s">
        <v>17</v>
      </c>
      <c r="H27" s="20">
        <v>1</v>
      </c>
      <c r="I27" s="21"/>
      <c r="J27" s="21"/>
      <c r="K27" s="28" t="s">
        <v>18</v>
      </c>
      <c r="AB27" s="6" t="s">
        <v>19</v>
      </c>
      <c r="AD27" s="6" t="s">
        <v>16</v>
      </c>
      <c r="AE27" s="6" t="s">
        <v>13</v>
      </c>
      <c r="AI27" s="6" t="s">
        <v>15</v>
      </c>
      <c r="AO27" s="22" t="e">
        <f>IF(#REF!="základní",J27,0)</f>
        <v>#REF!</v>
      </c>
      <c r="AP27" s="22" t="e">
        <f>IF(#REF!="snížená",J27,0)</f>
        <v>#REF!</v>
      </c>
      <c r="AQ27" s="22" t="e">
        <f>IF(#REF!="zákl. přenesená",J27,0)</f>
        <v>#REF!</v>
      </c>
      <c r="AR27" s="22" t="e">
        <f>IF(#REF!="sníž. přenesená",J27,0)</f>
        <v>#REF!</v>
      </c>
      <c r="AS27" s="22" t="e">
        <f>IF(#REF!="nulová",J27,0)</f>
        <v>#REF!</v>
      </c>
      <c r="AT27" s="6" t="s">
        <v>13</v>
      </c>
      <c r="AU27" s="22">
        <f t="shared" si="1"/>
        <v>0</v>
      </c>
      <c r="AV27" s="6" t="s">
        <v>19</v>
      </c>
      <c r="AW27" s="6" t="s">
        <v>59</v>
      </c>
    </row>
    <row r="28" spans="2:49" s="2" customFormat="1" ht="32.25" customHeight="1">
      <c r="B28" s="16"/>
      <c r="C28" s="17">
        <v>23</v>
      </c>
      <c r="D28" s="17" t="s">
        <v>16</v>
      </c>
      <c r="E28" s="18" t="s">
        <v>60</v>
      </c>
      <c r="F28" s="25" t="s">
        <v>87</v>
      </c>
      <c r="G28" s="19" t="s">
        <v>17</v>
      </c>
      <c r="H28" s="20">
        <v>1</v>
      </c>
      <c r="I28" s="21"/>
      <c r="J28" s="21"/>
      <c r="K28" s="28" t="s">
        <v>18</v>
      </c>
      <c r="AB28" s="6" t="s">
        <v>19</v>
      </c>
      <c r="AD28" s="6" t="s">
        <v>16</v>
      </c>
      <c r="AE28" s="6" t="s">
        <v>13</v>
      </c>
      <c r="AI28" s="6" t="s">
        <v>15</v>
      </c>
      <c r="AO28" s="22" t="e">
        <f>IF(#REF!="základní",J28,0)</f>
        <v>#REF!</v>
      </c>
      <c r="AP28" s="22" t="e">
        <f>IF(#REF!="snížená",J28,0)</f>
        <v>#REF!</v>
      </c>
      <c r="AQ28" s="22" t="e">
        <f>IF(#REF!="zákl. přenesená",J28,0)</f>
        <v>#REF!</v>
      </c>
      <c r="AR28" s="22" t="e">
        <f>IF(#REF!="sníž. přenesená",J28,0)</f>
        <v>#REF!</v>
      </c>
      <c r="AS28" s="22" t="e">
        <f>IF(#REF!="nulová",J28,0)</f>
        <v>#REF!</v>
      </c>
      <c r="AT28" s="6" t="s">
        <v>13</v>
      </c>
      <c r="AU28" s="22">
        <f t="shared" si="1"/>
        <v>0</v>
      </c>
      <c r="AV28" s="6" t="s">
        <v>19</v>
      </c>
      <c r="AW28" s="6" t="s">
        <v>61</v>
      </c>
    </row>
    <row r="29" spans="2:49" s="2" customFormat="1" ht="31.5" customHeight="1">
      <c r="B29" s="16"/>
      <c r="C29" s="17">
        <v>24</v>
      </c>
      <c r="D29" s="17" t="s">
        <v>16</v>
      </c>
      <c r="E29" s="18" t="s">
        <v>62</v>
      </c>
      <c r="F29" s="25" t="s">
        <v>88</v>
      </c>
      <c r="G29" s="19" t="s">
        <v>17</v>
      </c>
      <c r="H29" s="20">
        <v>1</v>
      </c>
      <c r="I29" s="21"/>
      <c r="J29" s="21"/>
      <c r="K29" s="28" t="s">
        <v>18</v>
      </c>
      <c r="AB29" s="6" t="s">
        <v>19</v>
      </c>
      <c r="AD29" s="6" t="s">
        <v>16</v>
      </c>
      <c r="AE29" s="6" t="s">
        <v>13</v>
      </c>
      <c r="AI29" s="6" t="s">
        <v>15</v>
      </c>
      <c r="AO29" s="22" t="e">
        <f>IF(#REF!="základní",J29,0)</f>
        <v>#REF!</v>
      </c>
      <c r="AP29" s="22" t="e">
        <f>IF(#REF!="snížená",J29,0)</f>
        <v>#REF!</v>
      </c>
      <c r="AQ29" s="22" t="e">
        <f>IF(#REF!="zákl. přenesená",J29,0)</f>
        <v>#REF!</v>
      </c>
      <c r="AR29" s="22" t="e">
        <f>IF(#REF!="sníž. přenesená",J29,0)</f>
        <v>#REF!</v>
      </c>
      <c r="AS29" s="22" t="e">
        <f>IF(#REF!="nulová",J29,0)</f>
        <v>#REF!</v>
      </c>
      <c r="AT29" s="6" t="s">
        <v>13</v>
      </c>
      <c r="AU29" s="22">
        <f t="shared" si="1"/>
        <v>0</v>
      </c>
      <c r="AV29" s="6" t="s">
        <v>19</v>
      </c>
      <c r="AW29" s="6" t="s">
        <v>63</v>
      </c>
    </row>
    <row r="30" spans="2:49" s="2" customFormat="1" ht="31.5" customHeight="1">
      <c r="B30" s="16"/>
      <c r="C30" s="17">
        <v>25</v>
      </c>
      <c r="D30" s="17" t="s">
        <v>16</v>
      </c>
      <c r="E30" s="18" t="s">
        <v>64</v>
      </c>
      <c r="F30" s="25" t="s">
        <v>89</v>
      </c>
      <c r="G30" s="19" t="s">
        <v>17</v>
      </c>
      <c r="H30" s="20">
        <v>2</v>
      </c>
      <c r="I30" s="21"/>
      <c r="J30" s="21"/>
      <c r="K30" s="28" t="s">
        <v>18</v>
      </c>
      <c r="AB30" s="6" t="s">
        <v>19</v>
      </c>
      <c r="AD30" s="6" t="s">
        <v>16</v>
      </c>
      <c r="AE30" s="6" t="s">
        <v>13</v>
      </c>
      <c r="AI30" s="6" t="s">
        <v>15</v>
      </c>
      <c r="AO30" s="22" t="e">
        <f>IF(#REF!="základní",J30,0)</f>
        <v>#REF!</v>
      </c>
      <c r="AP30" s="22" t="e">
        <f>IF(#REF!="snížená",J30,0)</f>
        <v>#REF!</v>
      </c>
      <c r="AQ30" s="22" t="e">
        <f>IF(#REF!="zákl. přenesená",J30,0)</f>
        <v>#REF!</v>
      </c>
      <c r="AR30" s="22" t="e">
        <f>IF(#REF!="sníž. přenesená",J30,0)</f>
        <v>#REF!</v>
      </c>
      <c r="AS30" s="22" t="e">
        <f>IF(#REF!="nulová",J30,0)</f>
        <v>#REF!</v>
      </c>
      <c r="AT30" s="6" t="s">
        <v>13</v>
      </c>
      <c r="AU30" s="22">
        <f t="shared" si="1"/>
        <v>0</v>
      </c>
      <c r="AV30" s="6" t="s">
        <v>19</v>
      </c>
      <c r="AW30" s="6" t="s">
        <v>65</v>
      </c>
    </row>
    <row r="31" spans="2:11" s="2" customFormat="1" ht="6.95" customHeight="1">
      <c r="B31" s="23"/>
      <c r="C31" s="24"/>
      <c r="D31" s="24"/>
      <c r="E31" s="24"/>
      <c r="F31" s="24"/>
      <c r="G31" s="24"/>
      <c r="H31" s="24"/>
      <c r="I31" s="24"/>
      <c r="J31" s="24"/>
      <c r="K31" s="29"/>
    </row>
  </sheetData>
  <printOptions/>
  <pageMargins left="0.7086614173228347" right="0.7086614173228347" top="0.7874015748031497" bottom="0.7874015748031497"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PdF UP Olomouc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Klement</dc:creator>
  <cp:keywords/>
  <dc:description/>
  <cp:lastModifiedBy>Vopalkova Petra</cp:lastModifiedBy>
  <cp:lastPrinted>2018-02-13T07:16:27Z</cp:lastPrinted>
  <dcterms:created xsi:type="dcterms:W3CDTF">2018-01-24T12:45:10Z</dcterms:created>
  <dcterms:modified xsi:type="dcterms:W3CDTF">2018-02-13T07:17:39Z</dcterms:modified>
  <cp:category/>
  <cp:version/>
  <cp:contentType/>
  <cp:contentStatus/>
</cp:coreProperties>
</file>