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Architektonicko stave..." sheetId="2" r:id="rId2"/>
    <sheet name="2 - Zdravotechnika" sheetId="3" r:id="rId3"/>
    <sheet name="3 - Vodní díla" sheetId="4" r:id="rId4"/>
    <sheet name="4 - Vytápění" sheetId="5" r:id="rId5"/>
    <sheet name="5 - Silnoproud" sheetId="6" r:id="rId6"/>
    <sheet name="6 - Slaboproud" sheetId="7" r:id="rId7"/>
    <sheet name="7 - Vzduchotechnika" sheetId="8" r:id="rId8"/>
    <sheet name="8 - Chlazení" sheetId="9" r:id="rId9"/>
    <sheet name="1 - Architektonicko stave..._01" sheetId="10" r:id="rId10"/>
    <sheet name="2 - Zdravotechnika_01" sheetId="11" r:id="rId11"/>
    <sheet name="3 - Vytápění" sheetId="12" r:id="rId12"/>
    <sheet name="4 - Silnoproud" sheetId="13" r:id="rId13"/>
    <sheet name="5 - Slaboproud" sheetId="14" r:id="rId14"/>
    <sheet name="6 - Vzduchotechnika" sheetId="15" r:id="rId15"/>
    <sheet name="7 - Chlazení" sheetId="16" r:id="rId16"/>
    <sheet name="3 - VN+ON" sheetId="17" r:id="rId17"/>
    <sheet name="Pokyny pro vyplnění" sheetId="18" r:id="rId18"/>
  </sheets>
  <definedNames>
    <definedName name="_xlnm.Print_Area" localSheetId="0">'Rekapitulace stavby'!$D$4:$AO$33,'Rekapitulace stavby'!$C$39:$AQ$70</definedName>
    <definedName name="_xlnm.Print_Titles" localSheetId="0">'Rekapitulace stavby'!$49:$49</definedName>
    <definedName name="_xlnm._FilterDatabase" localSheetId="1" hidden="1">'1 - Architektonicko stave...'!$C$103:$K$2905</definedName>
    <definedName name="_xlnm.Print_Area" localSheetId="1">'1 - Architektonicko stave...'!$C$4:$J$38,'1 - Architektonicko stave...'!$C$44:$J$83,'1 - Architektonicko stave...'!$C$89:$K$2905</definedName>
    <definedName name="_xlnm.Print_Titles" localSheetId="1">'1 - Architektonicko stave...'!$103:$103</definedName>
    <definedName name="_xlnm._FilterDatabase" localSheetId="2" hidden="1">'2 - Zdravotechnika'!$C$83:$K$91</definedName>
    <definedName name="_xlnm.Print_Area" localSheetId="2">'2 - Zdravotechnika'!$C$4:$J$38,'2 - Zdravotechnika'!$C$44:$J$63,'2 - Zdravotechnika'!$C$69:$K$91</definedName>
    <definedName name="_xlnm.Print_Titles" localSheetId="2">'2 - Zdravotechnika'!$83:$83</definedName>
    <definedName name="_xlnm._FilterDatabase" localSheetId="3" hidden="1">'3 - Vodní díla'!$C$83:$K$87</definedName>
    <definedName name="_xlnm.Print_Area" localSheetId="3">'3 - Vodní díla'!$C$4:$J$38,'3 - Vodní díla'!$C$44:$J$63,'3 - Vodní díla'!$C$69:$K$87</definedName>
    <definedName name="_xlnm.Print_Titles" localSheetId="3">'3 - Vodní díla'!$83:$83</definedName>
    <definedName name="_xlnm._FilterDatabase" localSheetId="4" hidden="1">'4 - Vytápění'!$C$83:$K$88</definedName>
    <definedName name="_xlnm.Print_Area" localSheetId="4">'4 - Vytápění'!$C$4:$J$38,'4 - Vytápění'!$C$44:$J$63,'4 - Vytápění'!$C$69:$K$88</definedName>
    <definedName name="_xlnm.Print_Titles" localSheetId="4">'4 - Vytápění'!$83:$83</definedName>
    <definedName name="_xlnm._FilterDatabase" localSheetId="5" hidden="1">'5 - Silnoproud'!$C$83:$K$95</definedName>
    <definedName name="_xlnm.Print_Area" localSheetId="5">'5 - Silnoproud'!$C$4:$J$38,'5 - Silnoproud'!$C$44:$J$63,'5 - Silnoproud'!$C$69:$K$95</definedName>
    <definedName name="_xlnm.Print_Titles" localSheetId="5">'5 - Silnoproud'!$83:$83</definedName>
    <definedName name="_xlnm._FilterDatabase" localSheetId="6" hidden="1">'6 - Slaboproud'!$C$83:$K$88</definedName>
    <definedName name="_xlnm.Print_Area" localSheetId="6">'6 - Slaboproud'!$C$4:$J$38,'6 - Slaboproud'!$C$44:$J$63,'6 - Slaboproud'!$C$69:$K$88</definedName>
    <definedName name="_xlnm.Print_Titles" localSheetId="6">'6 - Slaboproud'!$83:$83</definedName>
    <definedName name="_xlnm._FilterDatabase" localSheetId="7" hidden="1">'7 - Vzduchotechnika'!$C$83:$K$92</definedName>
    <definedName name="_xlnm.Print_Area" localSheetId="7">'7 - Vzduchotechnika'!$C$4:$J$38,'7 - Vzduchotechnika'!$C$44:$J$63,'7 - Vzduchotechnika'!$C$69:$K$92</definedName>
    <definedName name="_xlnm.Print_Titles" localSheetId="7">'7 - Vzduchotechnika'!$83:$83</definedName>
    <definedName name="_xlnm._FilterDatabase" localSheetId="8" hidden="1">'8 - Chlazení'!$C$83:$K$88</definedName>
    <definedName name="_xlnm.Print_Area" localSheetId="8">'8 - Chlazení'!$C$4:$J$38,'8 - Chlazení'!$C$44:$J$63,'8 - Chlazení'!$C$69:$K$88</definedName>
    <definedName name="_xlnm.Print_Titles" localSheetId="8">'8 - Chlazení'!$83:$83</definedName>
    <definedName name="_xlnm._FilterDatabase" localSheetId="9" hidden="1">'1 - Architektonicko stave..._01'!$C$96:$K$1316</definedName>
    <definedName name="_xlnm.Print_Area" localSheetId="9">'1 - Architektonicko stave..._01'!$C$4:$J$38,'1 - Architektonicko stave..._01'!$C$44:$J$76,'1 - Architektonicko stave..._01'!$C$82:$K$1316</definedName>
    <definedName name="_xlnm.Print_Titles" localSheetId="9">'1 - Architektonicko stave..._01'!$96:$96</definedName>
    <definedName name="_xlnm._FilterDatabase" localSheetId="10" hidden="1">'2 - Zdravotechnika_01'!$C$83:$K$91</definedName>
    <definedName name="_xlnm.Print_Area" localSheetId="10">'2 - Zdravotechnika_01'!$C$4:$J$38,'2 - Zdravotechnika_01'!$C$44:$J$63,'2 - Zdravotechnika_01'!$C$69:$K$91</definedName>
    <definedName name="_xlnm.Print_Titles" localSheetId="10">'2 - Zdravotechnika_01'!$83:$83</definedName>
    <definedName name="_xlnm._FilterDatabase" localSheetId="11" hidden="1">'3 - Vytápění'!$C$83:$K$88</definedName>
    <definedName name="_xlnm.Print_Area" localSheetId="11">'3 - Vytápění'!$C$4:$J$38,'3 - Vytápění'!$C$44:$J$63,'3 - Vytápění'!$C$69:$K$88</definedName>
    <definedName name="_xlnm.Print_Titles" localSheetId="11">'3 - Vytápění'!$83:$83</definedName>
    <definedName name="_xlnm._FilterDatabase" localSheetId="12" hidden="1">'4 - Silnoproud'!$C$83:$K$95</definedName>
    <definedName name="_xlnm.Print_Area" localSheetId="12">'4 - Silnoproud'!$C$4:$J$38,'4 - Silnoproud'!$C$44:$J$63,'4 - Silnoproud'!$C$69:$K$95</definedName>
    <definedName name="_xlnm.Print_Titles" localSheetId="12">'4 - Silnoproud'!$83:$83</definedName>
    <definedName name="_xlnm._FilterDatabase" localSheetId="13" hidden="1">'5 - Slaboproud'!$C$83:$K$88</definedName>
    <definedName name="_xlnm.Print_Area" localSheetId="13">'5 - Slaboproud'!$C$4:$J$38,'5 - Slaboproud'!$C$44:$J$63,'5 - Slaboproud'!$C$69:$K$88</definedName>
    <definedName name="_xlnm.Print_Titles" localSheetId="13">'5 - Slaboproud'!$83:$83</definedName>
    <definedName name="_xlnm._FilterDatabase" localSheetId="14" hidden="1">'6 - Vzduchotechnika'!$C$83:$K$92</definedName>
    <definedName name="_xlnm.Print_Area" localSheetId="14">'6 - Vzduchotechnika'!$C$4:$J$38,'6 - Vzduchotechnika'!$C$44:$J$63,'6 - Vzduchotechnika'!$C$69:$K$92</definedName>
    <definedName name="_xlnm.Print_Titles" localSheetId="14">'6 - Vzduchotechnika'!$83:$83</definedName>
    <definedName name="_xlnm._FilterDatabase" localSheetId="15" hidden="1">'7 - Chlazení'!$C$83:$K$88</definedName>
    <definedName name="_xlnm.Print_Area" localSheetId="15">'7 - Chlazení'!$C$4:$J$38,'7 - Chlazení'!$C$44:$J$63,'7 - Chlazení'!$C$69:$K$88</definedName>
    <definedName name="_xlnm.Print_Titles" localSheetId="15">'7 - Chlazení'!$83:$83</definedName>
    <definedName name="_xlnm._FilterDatabase" localSheetId="16" hidden="1">'3 - VN+ON'!$C$77:$K$135</definedName>
    <definedName name="_xlnm.Print_Area" localSheetId="16">'3 - VN+ON'!$C$4:$J$36,'3 - VN+ON'!$C$42:$J$59,'3 - VN+ON'!$C$65:$K$135</definedName>
    <definedName name="_xlnm.Print_Titles" localSheetId="16">'3 - VN+ON'!$77:$77</definedName>
    <definedName name="_xlnm.Print_Area" localSheetId="1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9"/>
  <c r="AX69"/>
  <c i="17"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58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4"/>
  <c i="1" r="BD69"/>
  <c i="17" r="BH80"/>
  <c r="F33"/>
  <c i="1" r="BC69"/>
  <c i="17" r="BG80"/>
  <c r="F32"/>
  <c i="1" r="BB69"/>
  <c i="17" r="BF80"/>
  <c r="J31"/>
  <c i="1" r="AW69"/>
  <c i="17" r="F31"/>
  <c i="1" r="BA69"/>
  <c i="17" r="T80"/>
  <c r="T79"/>
  <c r="T78"/>
  <c r="R80"/>
  <c r="R79"/>
  <c r="R78"/>
  <c r="P80"/>
  <c r="P79"/>
  <c r="P78"/>
  <c i="1" r="AU69"/>
  <c i="17" r="BK80"/>
  <c r="BK79"/>
  <c r="J79"/>
  <c r="BK78"/>
  <c r="J78"/>
  <c r="J56"/>
  <c r="J27"/>
  <c i="1" r="AG69"/>
  <c i="17" r="J80"/>
  <c r="BE80"/>
  <c r="J30"/>
  <c i="1" r="AV69"/>
  <c i="17" r="F30"/>
  <c i="1" r="AZ69"/>
  <c i="17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68"/>
  <c r="AX68"/>
  <c i="16" r="BI88"/>
  <c r="BH88"/>
  <c r="BG88"/>
  <c r="BF88"/>
  <c r="T88"/>
  <c r="R88"/>
  <c r="P88"/>
  <c r="BK88"/>
  <c r="J88"/>
  <c r="BE88"/>
  <c r="BI87"/>
  <c r="F36"/>
  <c i="1" r="BD68"/>
  <c i="16" r="BH87"/>
  <c r="F35"/>
  <c i="1" r="BC68"/>
  <c i="16" r="BG87"/>
  <c r="F34"/>
  <c i="1" r="BB68"/>
  <c i="16" r="BF87"/>
  <c r="J33"/>
  <c i="1" r="AW68"/>
  <c i="16" r="F33"/>
  <c i="1" r="BA68"/>
  <c i="16" r="T87"/>
  <c r="T86"/>
  <c r="T85"/>
  <c r="T84"/>
  <c r="R87"/>
  <c r="R86"/>
  <c r="R85"/>
  <c r="R84"/>
  <c r="P87"/>
  <c r="P86"/>
  <c r="P85"/>
  <c r="P84"/>
  <c i="1" r="AU68"/>
  <c i="16" r="BK87"/>
  <c r="BK86"/>
  <c r="J86"/>
  <c r="BK85"/>
  <c r="J85"/>
  <c r="BK84"/>
  <c r="J84"/>
  <c r="J60"/>
  <c r="J29"/>
  <c i="1" r="AG68"/>
  <c i="16" r="J87"/>
  <c r="BE87"/>
  <c r="J32"/>
  <c i="1" r="AV68"/>
  <c i="16" r="F32"/>
  <c i="1" r="AZ68"/>
  <c i="16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7"/>
  <c r="AX67"/>
  <c i="15" r="BI92"/>
  <c r="BH92"/>
  <c r="BG92"/>
  <c r="BF92"/>
  <c r="T92"/>
  <c r="R92"/>
  <c r="P92"/>
  <c r="BK92"/>
  <c r="J92"/>
  <c r="BE92"/>
  <c r="BI87"/>
  <c r="F36"/>
  <c i="1" r="BD67"/>
  <c i="15" r="BH87"/>
  <c r="F35"/>
  <c i="1" r="BC67"/>
  <c i="15" r="BG87"/>
  <c r="F34"/>
  <c i="1" r="BB67"/>
  <c i="15" r="BF87"/>
  <c r="J33"/>
  <c i="1" r="AW67"/>
  <c i="15" r="F33"/>
  <c i="1" r="BA67"/>
  <c i="15" r="T87"/>
  <c r="T86"/>
  <c r="T85"/>
  <c r="T84"/>
  <c r="R87"/>
  <c r="R86"/>
  <c r="R85"/>
  <c r="R84"/>
  <c r="P87"/>
  <c r="P86"/>
  <c r="P85"/>
  <c r="P84"/>
  <c i="1" r="AU67"/>
  <c i="15" r="BK87"/>
  <c r="BK86"/>
  <c r="J86"/>
  <c r="BK85"/>
  <c r="J85"/>
  <c r="BK84"/>
  <c r="J84"/>
  <c r="J60"/>
  <c r="J29"/>
  <c i="1" r="AG67"/>
  <c i="15" r="J87"/>
  <c r="BE87"/>
  <c r="J32"/>
  <c i="1" r="AV67"/>
  <c i="15" r="F32"/>
  <c i="1" r="AZ67"/>
  <c i="15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6"/>
  <c r="AX66"/>
  <c i="14" r="BI88"/>
  <c r="BH88"/>
  <c r="BG88"/>
  <c r="BF88"/>
  <c r="T88"/>
  <c r="R88"/>
  <c r="P88"/>
  <c r="BK88"/>
  <c r="J88"/>
  <c r="BE88"/>
  <c r="BI87"/>
  <c r="F36"/>
  <c i="1" r="BD66"/>
  <c i="14" r="BH87"/>
  <c r="F35"/>
  <c i="1" r="BC66"/>
  <c i="14" r="BG87"/>
  <c r="F34"/>
  <c i="1" r="BB66"/>
  <c i="14" r="BF87"/>
  <c r="J33"/>
  <c i="1" r="AW66"/>
  <c i="14" r="F33"/>
  <c i="1" r="BA66"/>
  <c i="14" r="T87"/>
  <c r="T86"/>
  <c r="T85"/>
  <c r="T84"/>
  <c r="R87"/>
  <c r="R86"/>
  <c r="R85"/>
  <c r="R84"/>
  <c r="P87"/>
  <c r="P86"/>
  <c r="P85"/>
  <c r="P84"/>
  <c i="1" r="AU66"/>
  <c i="14" r="BK87"/>
  <c r="BK86"/>
  <c r="J86"/>
  <c r="BK85"/>
  <c r="J85"/>
  <c r="BK84"/>
  <c r="J84"/>
  <c r="J60"/>
  <c r="J29"/>
  <c i="1" r="AG66"/>
  <c i="14" r="J87"/>
  <c r="BE87"/>
  <c r="J32"/>
  <c i="1" r="AV66"/>
  <c i="14" r="F32"/>
  <c i="1" r="AZ66"/>
  <c i="14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5"/>
  <c r="AX65"/>
  <c i="13" r="BI95"/>
  <c r="BH95"/>
  <c r="BG95"/>
  <c r="BF95"/>
  <c r="T95"/>
  <c r="R95"/>
  <c r="P95"/>
  <c r="BK95"/>
  <c r="J95"/>
  <c r="BE95"/>
  <c r="BI87"/>
  <c r="F36"/>
  <c i="1" r="BD65"/>
  <c i="13" r="BH87"/>
  <c r="F35"/>
  <c i="1" r="BC65"/>
  <c i="13" r="BG87"/>
  <c r="F34"/>
  <c i="1" r="BB65"/>
  <c i="13" r="BF87"/>
  <c r="J33"/>
  <c i="1" r="AW65"/>
  <c i="13" r="F33"/>
  <c i="1" r="BA65"/>
  <c i="13" r="T87"/>
  <c r="T86"/>
  <c r="T85"/>
  <c r="T84"/>
  <c r="R87"/>
  <c r="R86"/>
  <c r="R85"/>
  <c r="R84"/>
  <c r="P87"/>
  <c r="P86"/>
  <c r="P85"/>
  <c r="P84"/>
  <c i="1" r="AU65"/>
  <c i="13" r="BK87"/>
  <c r="BK86"/>
  <c r="J86"/>
  <c r="BK85"/>
  <c r="J85"/>
  <c r="BK84"/>
  <c r="J84"/>
  <c r="J60"/>
  <c r="J29"/>
  <c i="1" r="AG65"/>
  <c i="13" r="J87"/>
  <c r="BE87"/>
  <c r="J32"/>
  <c i="1" r="AV65"/>
  <c i="13" r="F32"/>
  <c i="1" r="AZ65"/>
  <c i="13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4"/>
  <c r="AX64"/>
  <c i="12" r="BI88"/>
  <c r="BH88"/>
  <c r="BG88"/>
  <c r="BF88"/>
  <c r="T88"/>
  <c r="R88"/>
  <c r="P88"/>
  <c r="BK88"/>
  <c r="J88"/>
  <c r="BE88"/>
  <c r="BI87"/>
  <c r="F36"/>
  <c i="1" r="BD64"/>
  <c i="12" r="BH87"/>
  <c r="F35"/>
  <c i="1" r="BC64"/>
  <c i="12" r="BG87"/>
  <c r="F34"/>
  <c i="1" r="BB64"/>
  <c i="12" r="BF87"/>
  <c r="J33"/>
  <c i="1" r="AW64"/>
  <c i="12" r="F33"/>
  <c i="1" r="BA64"/>
  <c i="12" r="T87"/>
  <c r="T86"/>
  <c r="T85"/>
  <c r="T84"/>
  <c r="R87"/>
  <c r="R86"/>
  <c r="R85"/>
  <c r="R84"/>
  <c r="P87"/>
  <c r="P86"/>
  <c r="P85"/>
  <c r="P84"/>
  <c i="1" r="AU64"/>
  <c i="12" r="BK87"/>
  <c r="BK86"/>
  <c r="J86"/>
  <c r="BK85"/>
  <c r="J85"/>
  <c r="BK84"/>
  <c r="J84"/>
  <c r="J60"/>
  <c r="J29"/>
  <c i="1" r="AG64"/>
  <c i="12" r="J87"/>
  <c r="BE87"/>
  <c r="J32"/>
  <c i="1" r="AV64"/>
  <c i="12" r="F32"/>
  <c i="1" r="AZ64"/>
  <c i="12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3"/>
  <c r="AX63"/>
  <c i="11" r="BI91"/>
  <c r="BH91"/>
  <c r="BG91"/>
  <c r="BF91"/>
  <c r="T91"/>
  <c r="R91"/>
  <c r="P91"/>
  <c r="BK91"/>
  <c r="J91"/>
  <c r="BE91"/>
  <c r="BI87"/>
  <c r="F36"/>
  <c i="1" r="BD63"/>
  <c i="11" r="BH87"/>
  <c r="F35"/>
  <c i="1" r="BC63"/>
  <c i="11" r="BG87"/>
  <c r="F34"/>
  <c i="1" r="BB63"/>
  <c i="11" r="BF87"/>
  <c r="J33"/>
  <c i="1" r="AW63"/>
  <c i="11" r="F33"/>
  <c i="1" r="BA63"/>
  <c i="11" r="T87"/>
  <c r="T86"/>
  <c r="T85"/>
  <c r="T84"/>
  <c r="R87"/>
  <c r="R86"/>
  <c r="R85"/>
  <c r="R84"/>
  <c r="P87"/>
  <c r="P86"/>
  <c r="P85"/>
  <c r="P84"/>
  <c i="1" r="AU63"/>
  <c i="11" r="BK87"/>
  <c r="BK86"/>
  <c r="J86"/>
  <c r="BK85"/>
  <c r="J85"/>
  <c r="BK84"/>
  <c r="J84"/>
  <c r="J60"/>
  <c r="J29"/>
  <c i="1" r="AG63"/>
  <c i="11" r="J87"/>
  <c r="BE87"/>
  <c r="J32"/>
  <c i="1" r="AV63"/>
  <c i="11" r="F32"/>
  <c i="1" r="AZ63"/>
  <c i="11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2"/>
  <c r="AX62"/>
  <c i="10" r="BI1294"/>
  <c r="BH1294"/>
  <c r="BG1294"/>
  <c r="BF1294"/>
  <c r="T1294"/>
  <c r="R1294"/>
  <c r="P1294"/>
  <c r="BK1294"/>
  <c r="J1294"/>
  <c r="BE1294"/>
  <c r="BI1219"/>
  <c r="BH1219"/>
  <c r="BG1219"/>
  <c r="BF1219"/>
  <c r="T1219"/>
  <c r="T1218"/>
  <c r="R1219"/>
  <c r="R1218"/>
  <c r="P1219"/>
  <c r="P1218"/>
  <c r="BK1219"/>
  <c r="BK1218"/>
  <c r="J1218"/>
  <c r="J1219"/>
  <c r="BE1219"/>
  <c r="J75"/>
  <c r="BI1217"/>
  <c r="BH1217"/>
  <c r="BG1217"/>
  <c r="BF1217"/>
  <c r="T1217"/>
  <c r="R1217"/>
  <c r="P1217"/>
  <c r="BK1217"/>
  <c r="J1217"/>
  <c r="BE1217"/>
  <c r="BI1213"/>
  <c r="BH1213"/>
  <c r="BG1213"/>
  <c r="BF1213"/>
  <c r="T1213"/>
  <c r="T1212"/>
  <c r="R1213"/>
  <c r="R1212"/>
  <c r="P1213"/>
  <c r="P1212"/>
  <c r="BK1213"/>
  <c r="BK1212"/>
  <c r="J1212"/>
  <c r="J1213"/>
  <c r="BE1213"/>
  <c r="J74"/>
  <c r="BI1211"/>
  <c r="BH1211"/>
  <c r="BG1211"/>
  <c r="BF1211"/>
  <c r="T1211"/>
  <c r="R1211"/>
  <c r="P1211"/>
  <c r="BK1211"/>
  <c r="J1211"/>
  <c r="BE1211"/>
  <c r="BI1206"/>
  <c r="BH1206"/>
  <c r="BG1206"/>
  <c r="BF1206"/>
  <c r="T1206"/>
  <c r="R1206"/>
  <c r="P1206"/>
  <c r="BK1206"/>
  <c r="J1206"/>
  <c r="BE1206"/>
  <c r="BI1202"/>
  <c r="BH1202"/>
  <c r="BG1202"/>
  <c r="BF1202"/>
  <c r="T1202"/>
  <c r="T1201"/>
  <c r="R1202"/>
  <c r="R1201"/>
  <c r="P1202"/>
  <c r="P1201"/>
  <c r="BK1202"/>
  <c r="BK1201"/>
  <c r="J1201"/>
  <c r="J1202"/>
  <c r="BE1202"/>
  <c r="J73"/>
  <c r="BI1200"/>
  <c r="BH1200"/>
  <c r="BG1200"/>
  <c r="BF1200"/>
  <c r="T1200"/>
  <c r="R1200"/>
  <c r="P1200"/>
  <c r="BK1200"/>
  <c r="J1200"/>
  <c r="BE1200"/>
  <c r="BI1191"/>
  <c r="BH1191"/>
  <c r="BG1191"/>
  <c r="BF1191"/>
  <c r="T1191"/>
  <c r="R1191"/>
  <c r="P1191"/>
  <c r="BK1191"/>
  <c r="J1191"/>
  <c r="BE1191"/>
  <c r="BI1149"/>
  <c r="BH1149"/>
  <c r="BG1149"/>
  <c r="BF1149"/>
  <c r="T1149"/>
  <c r="R1149"/>
  <c r="P1149"/>
  <c r="BK1149"/>
  <c r="J1149"/>
  <c r="BE1149"/>
  <c r="BI1107"/>
  <c r="BH1107"/>
  <c r="BG1107"/>
  <c r="BF1107"/>
  <c r="T1107"/>
  <c r="R1107"/>
  <c r="P1107"/>
  <c r="BK1107"/>
  <c r="J1107"/>
  <c r="BE1107"/>
  <c r="BI1073"/>
  <c r="BH1073"/>
  <c r="BG1073"/>
  <c r="BF1073"/>
  <c r="T1073"/>
  <c r="R1073"/>
  <c r="P1073"/>
  <c r="BK1073"/>
  <c r="J1073"/>
  <c r="BE1073"/>
  <c r="BI1033"/>
  <c r="BH1033"/>
  <c r="BG1033"/>
  <c r="BF1033"/>
  <c r="T1033"/>
  <c r="T1032"/>
  <c r="R1033"/>
  <c r="R1032"/>
  <c r="P1033"/>
  <c r="P1032"/>
  <c r="BK1033"/>
  <c r="BK1032"/>
  <c r="J1032"/>
  <c r="J1033"/>
  <c r="BE1033"/>
  <c r="J72"/>
  <c r="BI1031"/>
  <c r="BH1031"/>
  <c r="BG1031"/>
  <c r="BF1031"/>
  <c r="T1031"/>
  <c r="R1031"/>
  <c r="P1031"/>
  <c r="BK1031"/>
  <c r="J1031"/>
  <c r="BE1031"/>
  <c r="BI1026"/>
  <c r="BH1026"/>
  <c r="BG1026"/>
  <c r="BF1026"/>
  <c r="T1026"/>
  <c r="R1026"/>
  <c r="P1026"/>
  <c r="BK1026"/>
  <c r="J1026"/>
  <c r="BE1026"/>
  <c r="BI1022"/>
  <c r="BH1022"/>
  <c r="BG1022"/>
  <c r="BF1022"/>
  <c r="T1022"/>
  <c r="R1022"/>
  <c r="P1022"/>
  <c r="BK1022"/>
  <c r="J1022"/>
  <c r="BE1022"/>
  <c r="BI1011"/>
  <c r="BH1011"/>
  <c r="BG1011"/>
  <c r="BF1011"/>
  <c r="T1011"/>
  <c r="R1011"/>
  <c r="P1011"/>
  <c r="BK1011"/>
  <c r="J1011"/>
  <c r="BE1011"/>
  <c r="BI1001"/>
  <c r="BH1001"/>
  <c r="BG1001"/>
  <c r="BF1001"/>
  <c r="T1001"/>
  <c r="R1001"/>
  <c r="P1001"/>
  <c r="BK1001"/>
  <c r="J1001"/>
  <c r="BE1001"/>
  <c r="BI993"/>
  <c r="BH993"/>
  <c r="BG993"/>
  <c r="BF993"/>
  <c r="T993"/>
  <c r="T992"/>
  <c r="R993"/>
  <c r="R992"/>
  <c r="P993"/>
  <c r="P992"/>
  <c r="BK993"/>
  <c r="BK992"/>
  <c r="J992"/>
  <c r="J993"/>
  <c r="BE993"/>
  <c r="J71"/>
  <c r="BI991"/>
  <c r="BH991"/>
  <c r="BG991"/>
  <c r="BF991"/>
  <c r="T991"/>
  <c r="R991"/>
  <c r="P991"/>
  <c r="BK991"/>
  <c r="J991"/>
  <c r="BE991"/>
  <c r="BI977"/>
  <c r="BH977"/>
  <c r="BG977"/>
  <c r="BF977"/>
  <c r="T977"/>
  <c r="T976"/>
  <c r="R977"/>
  <c r="R976"/>
  <c r="P977"/>
  <c r="P976"/>
  <c r="BK977"/>
  <c r="BK976"/>
  <c r="J976"/>
  <c r="J977"/>
  <c r="BE977"/>
  <c r="J70"/>
  <c r="BI975"/>
  <c r="BH975"/>
  <c r="BG975"/>
  <c r="BF975"/>
  <c r="T975"/>
  <c r="R975"/>
  <c r="P975"/>
  <c r="BK975"/>
  <c r="J975"/>
  <c r="BE975"/>
  <c r="BI972"/>
  <c r="BH972"/>
  <c r="BG972"/>
  <c r="BF972"/>
  <c r="T972"/>
  <c r="T971"/>
  <c r="R972"/>
  <c r="R971"/>
  <c r="P972"/>
  <c r="P971"/>
  <c r="BK972"/>
  <c r="BK971"/>
  <c r="J971"/>
  <c r="J972"/>
  <c r="BE972"/>
  <c r="J69"/>
  <c r="BI970"/>
  <c r="BH970"/>
  <c r="BG970"/>
  <c r="BF970"/>
  <c r="T970"/>
  <c r="R970"/>
  <c r="P970"/>
  <c r="BK970"/>
  <c r="J970"/>
  <c r="BE970"/>
  <c r="BI964"/>
  <c r="BH964"/>
  <c r="BG964"/>
  <c r="BF964"/>
  <c r="T964"/>
  <c r="R964"/>
  <c r="P964"/>
  <c r="BK964"/>
  <c r="J964"/>
  <c r="BE964"/>
  <c r="BI960"/>
  <c r="BH960"/>
  <c r="BG960"/>
  <c r="BF960"/>
  <c r="T960"/>
  <c r="R960"/>
  <c r="P960"/>
  <c r="BK960"/>
  <c r="J960"/>
  <c r="BE960"/>
  <c r="BI957"/>
  <c r="BH957"/>
  <c r="BG957"/>
  <c r="BF957"/>
  <c r="T957"/>
  <c r="R957"/>
  <c r="P957"/>
  <c r="BK957"/>
  <c r="J957"/>
  <c r="BE957"/>
  <c r="BI953"/>
  <c r="BH953"/>
  <c r="BG953"/>
  <c r="BF953"/>
  <c r="T953"/>
  <c r="R953"/>
  <c r="P953"/>
  <c r="BK953"/>
  <c r="J953"/>
  <c r="BE953"/>
  <c r="BI949"/>
  <c r="BH949"/>
  <c r="BG949"/>
  <c r="BF949"/>
  <c r="T949"/>
  <c r="R949"/>
  <c r="P949"/>
  <c r="BK949"/>
  <c r="J949"/>
  <c r="BE949"/>
  <c r="BI945"/>
  <c r="BH945"/>
  <c r="BG945"/>
  <c r="BF945"/>
  <c r="T945"/>
  <c r="R945"/>
  <c r="P945"/>
  <c r="BK945"/>
  <c r="J945"/>
  <c r="BE945"/>
  <c r="BI941"/>
  <c r="BH941"/>
  <c r="BG941"/>
  <c r="BF941"/>
  <c r="T941"/>
  <c r="R941"/>
  <c r="P941"/>
  <c r="BK941"/>
  <c r="J941"/>
  <c r="BE941"/>
  <c r="BI937"/>
  <c r="BH937"/>
  <c r="BG937"/>
  <c r="BF937"/>
  <c r="T937"/>
  <c r="R937"/>
  <c r="P937"/>
  <c r="BK937"/>
  <c r="J937"/>
  <c r="BE937"/>
  <c r="BI933"/>
  <c r="BH933"/>
  <c r="BG933"/>
  <c r="BF933"/>
  <c r="T933"/>
  <c r="R933"/>
  <c r="P933"/>
  <c r="BK933"/>
  <c r="J933"/>
  <c r="BE933"/>
  <c r="BI929"/>
  <c r="BH929"/>
  <c r="BG929"/>
  <c r="BF929"/>
  <c r="T929"/>
  <c r="R929"/>
  <c r="P929"/>
  <c r="BK929"/>
  <c r="J929"/>
  <c r="BE929"/>
  <c r="BI925"/>
  <c r="BH925"/>
  <c r="BG925"/>
  <c r="BF925"/>
  <c r="T925"/>
  <c r="R925"/>
  <c r="P925"/>
  <c r="BK925"/>
  <c r="J925"/>
  <c r="BE925"/>
  <c r="BI921"/>
  <c r="BH921"/>
  <c r="BG921"/>
  <c r="BF921"/>
  <c r="T921"/>
  <c r="R921"/>
  <c r="P921"/>
  <c r="BK921"/>
  <c r="J921"/>
  <c r="BE921"/>
  <c r="BI917"/>
  <c r="BH917"/>
  <c r="BG917"/>
  <c r="BF917"/>
  <c r="T917"/>
  <c r="R917"/>
  <c r="P917"/>
  <c r="BK917"/>
  <c r="J917"/>
  <c r="BE917"/>
  <c r="BI913"/>
  <c r="BH913"/>
  <c r="BG913"/>
  <c r="BF913"/>
  <c r="T913"/>
  <c r="R913"/>
  <c r="P913"/>
  <c r="BK913"/>
  <c r="J913"/>
  <c r="BE913"/>
  <c r="BI909"/>
  <c r="BH909"/>
  <c r="BG909"/>
  <c r="BF909"/>
  <c r="T909"/>
  <c r="R909"/>
  <c r="P909"/>
  <c r="BK909"/>
  <c r="J909"/>
  <c r="BE909"/>
  <c r="BI905"/>
  <c r="BH905"/>
  <c r="BG905"/>
  <c r="BF905"/>
  <c r="T905"/>
  <c r="R905"/>
  <c r="P905"/>
  <c r="BK905"/>
  <c r="J905"/>
  <c r="BE905"/>
  <c r="BI902"/>
  <c r="BH902"/>
  <c r="BG902"/>
  <c r="BF902"/>
  <c r="T902"/>
  <c r="R902"/>
  <c r="P902"/>
  <c r="BK902"/>
  <c r="J902"/>
  <c r="BE902"/>
  <c r="BI899"/>
  <c r="BH899"/>
  <c r="BG899"/>
  <c r="BF899"/>
  <c r="T899"/>
  <c r="T898"/>
  <c r="R899"/>
  <c r="R898"/>
  <c r="P899"/>
  <c r="P898"/>
  <c r="BK899"/>
  <c r="BK898"/>
  <c r="J898"/>
  <c r="J899"/>
  <c r="BE899"/>
  <c r="J68"/>
  <c r="BI897"/>
  <c r="BH897"/>
  <c r="BG897"/>
  <c r="BF897"/>
  <c r="T897"/>
  <c r="R897"/>
  <c r="P897"/>
  <c r="BK897"/>
  <c r="J897"/>
  <c r="BE897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67"/>
  <c r="BH867"/>
  <c r="BG867"/>
  <c r="BF867"/>
  <c r="T867"/>
  <c r="R867"/>
  <c r="P867"/>
  <c r="BK867"/>
  <c r="J867"/>
  <c r="BE867"/>
  <c r="BI863"/>
  <c r="BH863"/>
  <c r="BG863"/>
  <c r="BF863"/>
  <c r="T863"/>
  <c r="R863"/>
  <c r="P863"/>
  <c r="BK863"/>
  <c r="J863"/>
  <c r="BE863"/>
  <c r="BI859"/>
  <c r="BH859"/>
  <c r="BG859"/>
  <c r="BF859"/>
  <c r="T859"/>
  <c r="R859"/>
  <c r="P859"/>
  <c r="BK859"/>
  <c r="J859"/>
  <c r="BE859"/>
  <c r="BI855"/>
  <c r="BH855"/>
  <c r="BG855"/>
  <c r="BF855"/>
  <c r="T855"/>
  <c r="R855"/>
  <c r="P855"/>
  <c r="BK855"/>
  <c r="J855"/>
  <c r="BE855"/>
  <c r="BI833"/>
  <c r="BH833"/>
  <c r="BG833"/>
  <c r="BF833"/>
  <c r="T833"/>
  <c r="R833"/>
  <c r="P833"/>
  <c r="BK833"/>
  <c r="J833"/>
  <c r="BE833"/>
  <c r="BI825"/>
  <c r="BH825"/>
  <c r="BG825"/>
  <c r="BF825"/>
  <c r="T825"/>
  <c r="T824"/>
  <c r="R825"/>
  <c r="R824"/>
  <c r="P825"/>
  <c r="P824"/>
  <c r="BK825"/>
  <c r="BK824"/>
  <c r="J824"/>
  <c r="J825"/>
  <c r="BE825"/>
  <c r="J67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6"/>
  <c r="BH816"/>
  <c r="BG816"/>
  <c r="BF816"/>
  <c r="T816"/>
  <c r="T815"/>
  <c r="R816"/>
  <c r="R815"/>
  <c r="P816"/>
  <c r="P815"/>
  <c r="BK816"/>
  <c r="BK815"/>
  <c r="J815"/>
  <c r="J816"/>
  <c r="BE816"/>
  <c r="J66"/>
  <c r="BI812"/>
  <c r="BH812"/>
  <c r="BG812"/>
  <c r="BF812"/>
  <c r="T812"/>
  <c r="R812"/>
  <c r="P812"/>
  <c r="BK812"/>
  <c r="J812"/>
  <c r="BE812"/>
  <c r="BI809"/>
  <c r="BH809"/>
  <c r="BG809"/>
  <c r="BF809"/>
  <c r="T809"/>
  <c r="R809"/>
  <c r="P809"/>
  <c r="BK809"/>
  <c r="J809"/>
  <c r="BE809"/>
  <c r="BI805"/>
  <c r="BH805"/>
  <c r="BG805"/>
  <c r="BF805"/>
  <c r="T805"/>
  <c r="R805"/>
  <c r="P805"/>
  <c r="BK805"/>
  <c r="J805"/>
  <c r="BE805"/>
  <c r="BI802"/>
  <c r="BH802"/>
  <c r="BG802"/>
  <c r="BF802"/>
  <c r="T802"/>
  <c r="R802"/>
  <c r="P802"/>
  <c r="BK802"/>
  <c r="J802"/>
  <c r="BE802"/>
  <c r="BI799"/>
  <c r="BH799"/>
  <c r="BG799"/>
  <c r="BF799"/>
  <c r="T799"/>
  <c r="R799"/>
  <c r="P799"/>
  <c r="BK799"/>
  <c r="J799"/>
  <c r="BE799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90"/>
  <c r="BH790"/>
  <c r="BG790"/>
  <c r="BF790"/>
  <c r="T790"/>
  <c r="R790"/>
  <c r="P790"/>
  <c r="BK790"/>
  <c r="J790"/>
  <c r="BE790"/>
  <c r="BI782"/>
  <c r="BH782"/>
  <c r="BG782"/>
  <c r="BF782"/>
  <c r="T782"/>
  <c r="R782"/>
  <c r="P782"/>
  <c r="BK782"/>
  <c r="J782"/>
  <c r="BE782"/>
  <c r="BI778"/>
  <c r="BH778"/>
  <c r="BG778"/>
  <c r="BF778"/>
  <c r="T778"/>
  <c r="R778"/>
  <c r="P778"/>
  <c r="BK778"/>
  <c r="J778"/>
  <c r="BE778"/>
  <c r="BI774"/>
  <c r="BH774"/>
  <c r="BG774"/>
  <c r="BF774"/>
  <c r="T774"/>
  <c r="R774"/>
  <c r="P774"/>
  <c r="BK774"/>
  <c r="J774"/>
  <c r="BE774"/>
  <c r="BI768"/>
  <c r="BH768"/>
  <c r="BG768"/>
  <c r="BF768"/>
  <c r="T768"/>
  <c r="R768"/>
  <c r="P768"/>
  <c r="BK768"/>
  <c r="J768"/>
  <c r="BE768"/>
  <c r="BI764"/>
  <c r="BH764"/>
  <c r="BG764"/>
  <c r="BF764"/>
  <c r="T764"/>
  <c r="R764"/>
  <c r="P764"/>
  <c r="BK764"/>
  <c r="J764"/>
  <c r="BE764"/>
  <c r="BI740"/>
  <c r="BH740"/>
  <c r="BG740"/>
  <c r="BF740"/>
  <c r="T740"/>
  <c r="R740"/>
  <c r="P740"/>
  <c r="BK740"/>
  <c r="J740"/>
  <c r="BE740"/>
  <c r="BI705"/>
  <c r="BH705"/>
  <c r="BG705"/>
  <c r="BF705"/>
  <c r="T705"/>
  <c r="R705"/>
  <c r="P705"/>
  <c r="BK705"/>
  <c r="J705"/>
  <c r="BE705"/>
  <c r="BI699"/>
  <c r="BH699"/>
  <c r="BG699"/>
  <c r="BF699"/>
  <c r="T699"/>
  <c r="R699"/>
  <c r="P699"/>
  <c r="BK699"/>
  <c r="J699"/>
  <c r="BE699"/>
  <c r="BI659"/>
  <c r="BH659"/>
  <c r="BG659"/>
  <c r="BF659"/>
  <c r="T659"/>
  <c r="R659"/>
  <c r="P659"/>
  <c r="BK659"/>
  <c r="J659"/>
  <c r="BE659"/>
  <c r="BI625"/>
  <c r="BH625"/>
  <c r="BG625"/>
  <c r="BF625"/>
  <c r="T625"/>
  <c r="R625"/>
  <c r="P625"/>
  <c r="BK625"/>
  <c r="J625"/>
  <c r="BE625"/>
  <c r="BI622"/>
  <c r="BH622"/>
  <c r="BG622"/>
  <c r="BF622"/>
  <c r="T622"/>
  <c r="T621"/>
  <c r="R622"/>
  <c r="R621"/>
  <c r="P622"/>
  <c r="P621"/>
  <c r="BK622"/>
  <c r="BK621"/>
  <c r="J621"/>
  <c r="J622"/>
  <c r="BE622"/>
  <c r="J65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03"/>
  <c r="BH603"/>
  <c r="BG603"/>
  <c r="BF603"/>
  <c r="T603"/>
  <c r="R603"/>
  <c r="P603"/>
  <c r="BK603"/>
  <c r="J603"/>
  <c r="BE603"/>
  <c r="BI599"/>
  <c r="BH599"/>
  <c r="BG599"/>
  <c r="BF599"/>
  <c r="T599"/>
  <c r="R599"/>
  <c r="P599"/>
  <c r="BK599"/>
  <c r="J599"/>
  <c r="BE599"/>
  <c r="BI590"/>
  <c r="BH590"/>
  <c r="BG590"/>
  <c r="BF590"/>
  <c r="T590"/>
  <c r="R590"/>
  <c r="P590"/>
  <c r="BK590"/>
  <c r="J590"/>
  <c r="BE590"/>
  <c r="BI581"/>
  <c r="BH581"/>
  <c r="BG581"/>
  <c r="BF581"/>
  <c r="T581"/>
  <c r="R581"/>
  <c r="P581"/>
  <c r="BK581"/>
  <c r="J581"/>
  <c r="BE581"/>
  <c r="BI572"/>
  <c r="BH572"/>
  <c r="BG572"/>
  <c r="BF572"/>
  <c r="T572"/>
  <c r="R572"/>
  <c r="P572"/>
  <c r="BK572"/>
  <c r="J572"/>
  <c r="BE572"/>
  <c r="BI562"/>
  <c r="BH562"/>
  <c r="BG562"/>
  <c r="BF562"/>
  <c r="T562"/>
  <c r="R562"/>
  <c r="P562"/>
  <c r="BK562"/>
  <c r="J562"/>
  <c r="BE562"/>
  <c r="BI536"/>
  <c r="BH536"/>
  <c r="BG536"/>
  <c r="BF536"/>
  <c r="T536"/>
  <c r="R536"/>
  <c r="P536"/>
  <c r="BK536"/>
  <c r="J536"/>
  <c r="BE536"/>
  <c r="BI509"/>
  <c r="BH509"/>
  <c r="BG509"/>
  <c r="BF509"/>
  <c r="T509"/>
  <c r="R509"/>
  <c r="P509"/>
  <c r="BK509"/>
  <c r="J509"/>
  <c r="BE509"/>
  <c r="BI483"/>
  <c r="BH483"/>
  <c r="BG483"/>
  <c r="BF483"/>
  <c r="T483"/>
  <c r="R483"/>
  <c r="P483"/>
  <c r="BK483"/>
  <c r="J483"/>
  <c r="BE483"/>
  <c r="BI457"/>
  <c r="BH457"/>
  <c r="BG457"/>
  <c r="BF457"/>
  <c r="T457"/>
  <c r="R457"/>
  <c r="P457"/>
  <c r="BK457"/>
  <c r="J457"/>
  <c r="BE457"/>
  <c r="BI431"/>
  <c r="BH431"/>
  <c r="BG431"/>
  <c r="BF431"/>
  <c r="T431"/>
  <c r="R431"/>
  <c r="P431"/>
  <c r="BK431"/>
  <c r="J431"/>
  <c r="BE431"/>
  <c r="BI379"/>
  <c r="BH379"/>
  <c r="BG379"/>
  <c r="BF379"/>
  <c r="T379"/>
  <c r="R379"/>
  <c r="P379"/>
  <c r="BK379"/>
  <c r="J379"/>
  <c r="BE379"/>
  <c r="BI364"/>
  <c r="BH364"/>
  <c r="BG364"/>
  <c r="BF364"/>
  <c r="T364"/>
  <c r="R364"/>
  <c r="P364"/>
  <c r="BK364"/>
  <c r="J364"/>
  <c r="BE364"/>
  <c r="BI316"/>
  <c r="BH316"/>
  <c r="BG316"/>
  <c r="BF316"/>
  <c r="T316"/>
  <c r="R316"/>
  <c r="P316"/>
  <c r="BK316"/>
  <c r="J316"/>
  <c r="BE316"/>
  <c r="BI268"/>
  <c r="BH268"/>
  <c r="BG268"/>
  <c r="BF268"/>
  <c r="T268"/>
  <c r="T267"/>
  <c r="R268"/>
  <c r="R267"/>
  <c r="P268"/>
  <c r="P267"/>
  <c r="BK268"/>
  <c r="BK267"/>
  <c r="J267"/>
  <c r="J268"/>
  <c r="BE268"/>
  <c r="J64"/>
  <c r="BI256"/>
  <c r="BH256"/>
  <c r="BG256"/>
  <c r="BF256"/>
  <c r="T256"/>
  <c r="R256"/>
  <c r="P256"/>
  <c r="BK256"/>
  <c r="J256"/>
  <c r="BE256"/>
  <c r="BI245"/>
  <c r="BH245"/>
  <c r="BG245"/>
  <c r="BF245"/>
  <c r="T245"/>
  <c r="T244"/>
  <c r="R245"/>
  <c r="R244"/>
  <c r="P245"/>
  <c r="P244"/>
  <c r="BK245"/>
  <c r="BK244"/>
  <c r="J244"/>
  <c r="J245"/>
  <c r="BE245"/>
  <c r="J63"/>
  <c r="BI218"/>
  <c r="BH218"/>
  <c r="BG218"/>
  <c r="BF218"/>
  <c r="T218"/>
  <c r="R218"/>
  <c r="P218"/>
  <c r="BK218"/>
  <c r="J218"/>
  <c r="BE218"/>
  <c r="BI200"/>
  <c r="BH200"/>
  <c r="BG200"/>
  <c r="BF200"/>
  <c r="T200"/>
  <c r="R200"/>
  <c r="P200"/>
  <c r="BK200"/>
  <c r="J200"/>
  <c r="BE200"/>
  <c r="BI190"/>
  <c r="BH190"/>
  <c r="BG190"/>
  <c r="BF190"/>
  <c r="T190"/>
  <c r="R190"/>
  <c r="P190"/>
  <c r="BK190"/>
  <c r="J190"/>
  <c r="BE190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64"/>
  <c r="BH164"/>
  <c r="BG164"/>
  <c r="BF164"/>
  <c r="T164"/>
  <c r="R164"/>
  <c r="P164"/>
  <c r="BK164"/>
  <c r="J164"/>
  <c r="BE164"/>
  <c r="BI146"/>
  <c r="BH146"/>
  <c r="BG146"/>
  <c r="BF146"/>
  <c r="T146"/>
  <c r="R146"/>
  <c r="P146"/>
  <c r="BK146"/>
  <c r="J146"/>
  <c r="BE146"/>
  <c r="BI136"/>
  <c r="BH136"/>
  <c r="BG136"/>
  <c r="BF136"/>
  <c r="T136"/>
  <c r="R136"/>
  <c r="P136"/>
  <c r="BK136"/>
  <c r="J136"/>
  <c r="BE136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18"/>
  <c r="BH118"/>
  <c r="BG118"/>
  <c r="BF118"/>
  <c r="T118"/>
  <c r="R118"/>
  <c r="P118"/>
  <c r="BK118"/>
  <c r="J118"/>
  <c r="BE118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F36"/>
  <c i="1" r="BD62"/>
  <c i="10" r="BH100"/>
  <c r="F35"/>
  <c i="1" r="BC62"/>
  <c i="10" r="BG100"/>
  <c r="F34"/>
  <c i="1" r="BB62"/>
  <c i="10" r="BF100"/>
  <c r="J33"/>
  <c i="1" r="AW62"/>
  <c i="10" r="F33"/>
  <c i="1" r="BA62"/>
  <c i="10" r="T100"/>
  <c r="T99"/>
  <c r="T98"/>
  <c r="T97"/>
  <c r="R100"/>
  <c r="R99"/>
  <c r="R98"/>
  <c r="R97"/>
  <c r="P100"/>
  <c r="P99"/>
  <c r="P98"/>
  <c r="P97"/>
  <c i="1" r="AU62"/>
  <c i="10" r="BK100"/>
  <c r="BK99"/>
  <c r="J99"/>
  <c r="BK98"/>
  <c r="J98"/>
  <c r="BK97"/>
  <c r="J97"/>
  <c r="J60"/>
  <c r="J29"/>
  <c i="1" r="AG62"/>
  <c i="10" r="J100"/>
  <c r="BE100"/>
  <c r="J32"/>
  <c i="1" r="AV62"/>
  <c i="10" r="F32"/>
  <c i="1" r="AZ62"/>
  <c i="10" r="J62"/>
  <c r="J61"/>
  <c r="F91"/>
  <c r="E89"/>
  <c r="F53"/>
  <c r="E51"/>
  <c r="J38"/>
  <c r="J23"/>
  <c r="E23"/>
  <c r="J93"/>
  <c r="J55"/>
  <c r="J22"/>
  <c r="J20"/>
  <c r="E20"/>
  <c r="F94"/>
  <c r="F56"/>
  <c r="J19"/>
  <c r="J17"/>
  <c r="E17"/>
  <c r="F93"/>
  <c r="F55"/>
  <c r="J16"/>
  <c r="J14"/>
  <c r="J91"/>
  <c r="J53"/>
  <c r="E7"/>
  <c r="E85"/>
  <c r="E47"/>
  <c i="1" r="AY60"/>
  <c r="AX60"/>
  <c i="9" r="BI88"/>
  <c r="BH88"/>
  <c r="BG88"/>
  <c r="BF88"/>
  <c r="T88"/>
  <c r="R88"/>
  <c r="P88"/>
  <c r="BK88"/>
  <c r="J88"/>
  <c r="BE88"/>
  <c r="BI87"/>
  <c r="F36"/>
  <c i="1" r="BD60"/>
  <c i="9" r="BH87"/>
  <c r="F35"/>
  <c i="1" r="BC60"/>
  <c i="9" r="BG87"/>
  <c r="F34"/>
  <c i="1" r="BB60"/>
  <c i="9" r="BF87"/>
  <c r="J33"/>
  <c i="1" r="AW60"/>
  <c i="9" r="F33"/>
  <c i="1" r="BA60"/>
  <c i="9" r="T87"/>
  <c r="T86"/>
  <c r="T85"/>
  <c r="T84"/>
  <c r="R87"/>
  <c r="R86"/>
  <c r="R85"/>
  <c r="R84"/>
  <c r="P87"/>
  <c r="P86"/>
  <c r="P85"/>
  <c r="P84"/>
  <c i="1" r="AU60"/>
  <c i="9" r="BK87"/>
  <c r="BK86"/>
  <c r="J86"/>
  <c r="BK85"/>
  <c r="J85"/>
  <c r="BK84"/>
  <c r="J84"/>
  <c r="J60"/>
  <c r="J29"/>
  <c i="1" r="AG60"/>
  <c i="9" r="J87"/>
  <c r="BE87"/>
  <c r="J32"/>
  <c i="1" r="AV60"/>
  <c i="9" r="F32"/>
  <c i="1" r="AZ60"/>
  <c i="9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9"/>
  <c r="AX59"/>
  <c i="8" r="BI92"/>
  <c r="BH92"/>
  <c r="BG92"/>
  <c r="BF92"/>
  <c r="T92"/>
  <c r="R92"/>
  <c r="P92"/>
  <c r="BK92"/>
  <c r="J92"/>
  <c r="BE92"/>
  <c r="BI87"/>
  <c r="F36"/>
  <c i="1" r="BD59"/>
  <c i="8" r="BH87"/>
  <c r="F35"/>
  <c i="1" r="BC59"/>
  <c i="8" r="BG87"/>
  <c r="F34"/>
  <c i="1" r="BB59"/>
  <c i="8" r="BF87"/>
  <c r="J33"/>
  <c i="1" r="AW59"/>
  <c i="8" r="F33"/>
  <c i="1" r="BA59"/>
  <c i="8" r="T87"/>
  <c r="T86"/>
  <c r="T85"/>
  <c r="T84"/>
  <c r="R87"/>
  <c r="R86"/>
  <c r="R85"/>
  <c r="R84"/>
  <c r="P87"/>
  <c r="P86"/>
  <c r="P85"/>
  <c r="P84"/>
  <c i="1" r="AU59"/>
  <c i="8" r="BK87"/>
  <c r="BK86"/>
  <c r="J86"/>
  <c r="BK85"/>
  <c r="J85"/>
  <c r="BK84"/>
  <c r="J84"/>
  <c r="J60"/>
  <c r="J29"/>
  <c i="1" r="AG59"/>
  <c i="8" r="J87"/>
  <c r="BE87"/>
  <c r="J32"/>
  <c i="1" r="AV59"/>
  <c i="8" r="F32"/>
  <c i="1" r="AZ59"/>
  <c i="8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8"/>
  <c r="AX58"/>
  <c i="7" r="BI88"/>
  <c r="BH88"/>
  <c r="BG88"/>
  <c r="BF88"/>
  <c r="T88"/>
  <c r="R88"/>
  <c r="P88"/>
  <c r="BK88"/>
  <c r="J88"/>
  <c r="BE88"/>
  <c r="BI87"/>
  <c r="F36"/>
  <c i="1" r="BD58"/>
  <c i="7" r="BH87"/>
  <c r="F35"/>
  <c i="1" r="BC58"/>
  <c i="7" r="BG87"/>
  <c r="F34"/>
  <c i="1" r="BB58"/>
  <c i="7" r="BF87"/>
  <c r="J33"/>
  <c i="1" r="AW58"/>
  <c i="7" r="F33"/>
  <c i="1" r="BA58"/>
  <c i="7" r="T87"/>
  <c r="T86"/>
  <c r="T85"/>
  <c r="T84"/>
  <c r="R87"/>
  <c r="R86"/>
  <c r="R85"/>
  <c r="R84"/>
  <c r="P87"/>
  <c r="P86"/>
  <c r="P85"/>
  <c r="P84"/>
  <c i="1" r="AU58"/>
  <c i="7" r="BK87"/>
  <c r="BK86"/>
  <c r="J86"/>
  <c r="BK85"/>
  <c r="J85"/>
  <c r="BK84"/>
  <c r="J84"/>
  <c r="J60"/>
  <c r="J29"/>
  <c i="1" r="AG58"/>
  <c i="7" r="J87"/>
  <c r="BE87"/>
  <c r="J32"/>
  <c i="1" r="AV58"/>
  <c i="7" r="F32"/>
  <c i="1" r="AZ58"/>
  <c i="7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7"/>
  <c r="AX57"/>
  <c i="6" r="BI95"/>
  <c r="BH95"/>
  <c r="BG95"/>
  <c r="BF95"/>
  <c r="T95"/>
  <c r="R95"/>
  <c r="P95"/>
  <c r="BK95"/>
  <c r="J95"/>
  <c r="BE95"/>
  <c r="BI87"/>
  <c r="F36"/>
  <c i="1" r="BD57"/>
  <c i="6" r="BH87"/>
  <c r="F35"/>
  <c i="1" r="BC57"/>
  <c i="6" r="BG87"/>
  <c r="F34"/>
  <c i="1" r="BB57"/>
  <c i="6" r="BF87"/>
  <c r="J33"/>
  <c i="1" r="AW57"/>
  <c i="6" r="F33"/>
  <c i="1" r="BA57"/>
  <c i="6" r="T87"/>
  <c r="T86"/>
  <c r="T85"/>
  <c r="T84"/>
  <c r="R87"/>
  <c r="R86"/>
  <c r="R85"/>
  <c r="R84"/>
  <c r="P87"/>
  <c r="P86"/>
  <c r="P85"/>
  <c r="P84"/>
  <c i="1" r="AU57"/>
  <c i="6" r="BK87"/>
  <c r="BK86"/>
  <c r="J86"/>
  <c r="BK85"/>
  <c r="J85"/>
  <c r="BK84"/>
  <c r="J84"/>
  <c r="J60"/>
  <c r="J29"/>
  <c i="1" r="AG57"/>
  <c i="6" r="J87"/>
  <c r="BE87"/>
  <c r="J32"/>
  <c i="1" r="AV57"/>
  <c i="6" r="F32"/>
  <c i="1" r="AZ57"/>
  <c i="6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6"/>
  <c r="AX56"/>
  <c i="5" r="BI88"/>
  <c r="BH88"/>
  <c r="BG88"/>
  <c r="BF88"/>
  <c r="T88"/>
  <c r="R88"/>
  <c r="P88"/>
  <c r="BK88"/>
  <c r="J88"/>
  <c r="BE88"/>
  <c r="BI87"/>
  <c r="F36"/>
  <c i="1" r="BD56"/>
  <c i="5" r="BH87"/>
  <c r="F35"/>
  <c i="1" r="BC56"/>
  <c i="5" r="BG87"/>
  <c r="F34"/>
  <c i="1" r="BB56"/>
  <c i="5" r="BF87"/>
  <c r="J33"/>
  <c i="1" r="AW56"/>
  <c i="5" r="F33"/>
  <c i="1" r="BA56"/>
  <c i="5" r="T87"/>
  <c r="T86"/>
  <c r="T85"/>
  <c r="T84"/>
  <c r="R87"/>
  <c r="R86"/>
  <c r="R85"/>
  <c r="R84"/>
  <c r="P87"/>
  <c r="P86"/>
  <c r="P85"/>
  <c r="P84"/>
  <c i="1" r="AU56"/>
  <c i="5" r="BK87"/>
  <c r="BK86"/>
  <c r="J86"/>
  <c r="BK85"/>
  <c r="J85"/>
  <c r="BK84"/>
  <c r="J84"/>
  <c r="J60"/>
  <c r="J29"/>
  <c i="1" r="AG56"/>
  <c i="5" r="J87"/>
  <c r="BE87"/>
  <c r="J32"/>
  <c i="1" r="AV56"/>
  <c i="5" r="F32"/>
  <c i="1" r="AZ56"/>
  <c i="5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5"/>
  <c r="AX55"/>
  <c i="4" r="BI87"/>
  <c r="F36"/>
  <c i="1" r="BD55"/>
  <c i="4" r="BH87"/>
  <c r="F35"/>
  <c i="1" r="BC55"/>
  <c i="4" r="BG87"/>
  <c r="F34"/>
  <c i="1" r="BB55"/>
  <c i="4" r="BF87"/>
  <c r="J33"/>
  <c i="1" r="AW55"/>
  <c i="4" r="F33"/>
  <c i="1" r="BA55"/>
  <c i="4" r="T87"/>
  <c r="T86"/>
  <c r="T85"/>
  <c r="T84"/>
  <c r="R87"/>
  <c r="R86"/>
  <c r="R85"/>
  <c r="R84"/>
  <c r="P87"/>
  <c r="P86"/>
  <c r="P85"/>
  <c r="P84"/>
  <c i="1" r="AU55"/>
  <c i="4" r="BK87"/>
  <c r="BK86"/>
  <c r="J86"/>
  <c r="BK85"/>
  <c r="J85"/>
  <c r="BK84"/>
  <c r="J84"/>
  <c r="J60"/>
  <c r="J29"/>
  <c i="1" r="AG55"/>
  <c i="4" r="J87"/>
  <c r="BE87"/>
  <c r="J32"/>
  <c i="1" r="AV55"/>
  <c i="4" r="F32"/>
  <c i="1" r="AZ55"/>
  <c i="4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4"/>
  <c r="AX54"/>
  <c i="3" r="BI91"/>
  <c r="BH91"/>
  <c r="BG91"/>
  <c r="BF91"/>
  <c r="T91"/>
  <c r="R91"/>
  <c r="P91"/>
  <c r="BK91"/>
  <c r="J91"/>
  <c r="BE91"/>
  <c r="BI87"/>
  <c r="F36"/>
  <c i="1" r="BD54"/>
  <c i="3" r="BH87"/>
  <c r="F35"/>
  <c i="1" r="BC54"/>
  <c i="3" r="BG87"/>
  <c r="F34"/>
  <c i="1" r="BB54"/>
  <c i="3" r="BF87"/>
  <c r="J33"/>
  <c i="1" r="AW54"/>
  <c i="3" r="F33"/>
  <c i="1" r="BA54"/>
  <c i="3" r="T87"/>
  <c r="T86"/>
  <c r="T85"/>
  <c r="T84"/>
  <c r="R87"/>
  <c r="R86"/>
  <c r="R85"/>
  <c r="R84"/>
  <c r="P87"/>
  <c r="P86"/>
  <c r="P85"/>
  <c r="P84"/>
  <c i="1" r="AU54"/>
  <c i="3" r="BK87"/>
  <c r="BK86"/>
  <c r="J86"/>
  <c r="BK85"/>
  <c r="J85"/>
  <c r="BK84"/>
  <c r="J84"/>
  <c r="J60"/>
  <c r="J29"/>
  <c i="1" r="AG54"/>
  <c i="3" r="J87"/>
  <c r="BE87"/>
  <c r="J32"/>
  <c i="1" r="AV54"/>
  <c i="3" r="F32"/>
  <c i="1" r="AZ54"/>
  <c i="3" r="J62"/>
  <c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53"/>
  <c r="AX53"/>
  <c i="2" r="BI2901"/>
  <c r="BH2901"/>
  <c r="BG2901"/>
  <c r="BF2901"/>
  <c r="T2901"/>
  <c r="R2901"/>
  <c r="P2901"/>
  <c r="BK2901"/>
  <c r="J2901"/>
  <c r="BE2901"/>
  <c r="BI2817"/>
  <c r="BH2817"/>
  <c r="BG2817"/>
  <c r="BF2817"/>
  <c r="T2817"/>
  <c r="T2816"/>
  <c r="R2817"/>
  <c r="R2816"/>
  <c r="P2817"/>
  <c r="P2816"/>
  <c r="BK2817"/>
  <c r="BK2816"/>
  <c r="J2816"/>
  <c r="J2817"/>
  <c r="BE2817"/>
  <c r="J82"/>
  <c r="BI2754"/>
  <c r="BH2754"/>
  <c r="BG2754"/>
  <c r="BF2754"/>
  <c r="T2754"/>
  <c r="R2754"/>
  <c r="P2754"/>
  <c r="BK2754"/>
  <c r="J2754"/>
  <c r="BE2754"/>
  <c r="BI2692"/>
  <c r="BH2692"/>
  <c r="BG2692"/>
  <c r="BF2692"/>
  <c r="T2692"/>
  <c r="R2692"/>
  <c r="P2692"/>
  <c r="BK2692"/>
  <c r="J2692"/>
  <c r="BE2692"/>
  <c r="BI2644"/>
  <c r="BH2644"/>
  <c r="BG2644"/>
  <c r="BF2644"/>
  <c r="T2644"/>
  <c r="R2644"/>
  <c r="P2644"/>
  <c r="BK2644"/>
  <c r="J2644"/>
  <c r="BE2644"/>
  <c r="BI2615"/>
  <c r="BH2615"/>
  <c r="BG2615"/>
  <c r="BF2615"/>
  <c r="T2615"/>
  <c r="T2614"/>
  <c r="R2615"/>
  <c r="R2614"/>
  <c r="P2615"/>
  <c r="P2614"/>
  <c r="BK2615"/>
  <c r="BK2614"/>
  <c r="J2614"/>
  <c r="J2615"/>
  <c r="BE2615"/>
  <c r="J81"/>
  <c r="BI2613"/>
  <c r="BH2613"/>
  <c r="BG2613"/>
  <c r="BF2613"/>
  <c r="T2613"/>
  <c r="R2613"/>
  <c r="P2613"/>
  <c r="BK2613"/>
  <c r="J2613"/>
  <c r="BE2613"/>
  <c r="BI2596"/>
  <c r="BH2596"/>
  <c r="BG2596"/>
  <c r="BF2596"/>
  <c r="T2596"/>
  <c r="T2595"/>
  <c r="R2596"/>
  <c r="R2595"/>
  <c r="P2596"/>
  <c r="P2595"/>
  <c r="BK2596"/>
  <c r="BK2595"/>
  <c r="J2595"/>
  <c r="J2596"/>
  <c r="BE2596"/>
  <c r="J80"/>
  <c r="BI2594"/>
  <c r="BH2594"/>
  <c r="BG2594"/>
  <c r="BF2594"/>
  <c r="T2594"/>
  <c r="R2594"/>
  <c r="P2594"/>
  <c r="BK2594"/>
  <c r="J2594"/>
  <c r="BE2594"/>
  <c r="BI2532"/>
  <c r="BH2532"/>
  <c r="BG2532"/>
  <c r="BF2532"/>
  <c r="T2532"/>
  <c r="R2532"/>
  <c r="P2532"/>
  <c r="BK2532"/>
  <c r="J2532"/>
  <c r="BE2532"/>
  <c r="BI2470"/>
  <c r="BH2470"/>
  <c r="BG2470"/>
  <c r="BF2470"/>
  <c r="T2470"/>
  <c r="R2470"/>
  <c r="P2470"/>
  <c r="BK2470"/>
  <c r="J2470"/>
  <c r="BE2470"/>
  <c r="BI2410"/>
  <c r="BH2410"/>
  <c r="BG2410"/>
  <c r="BF2410"/>
  <c r="T2410"/>
  <c r="R2410"/>
  <c r="P2410"/>
  <c r="BK2410"/>
  <c r="J2410"/>
  <c r="BE2410"/>
  <c r="BI2350"/>
  <c r="BH2350"/>
  <c r="BG2350"/>
  <c r="BF2350"/>
  <c r="T2350"/>
  <c r="T2349"/>
  <c r="R2350"/>
  <c r="R2349"/>
  <c r="P2350"/>
  <c r="P2349"/>
  <c r="BK2350"/>
  <c r="BK2349"/>
  <c r="J2349"/>
  <c r="J2350"/>
  <c r="BE2350"/>
  <c r="J79"/>
  <c r="BI2348"/>
  <c r="BH2348"/>
  <c r="BG2348"/>
  <c r="BF2348"/>
  <c r="T2348"/>
  <c r="R2348"/>
  <c r="P2348"/>
  <c r="BK2348"/>
  <c r="J2348"/>
  <c r="BE2348"/>
  <c r="BI2341"/>
  <c r="BH2341"/>
  <c r="BG2341"/>
  <c r="BF2341"/>
  <c r="T2341"/>
  <c r="T2340"/>
  <c r="R2341"/>
  <c r="R2340"/>
  <c r="P2341"/>
  <c r="P2340"/>
  <c r="BK2341"/>
  <c r="BK2340"/>
  <c r="J2340"/>
  <c r="J2341"/>
  <c r="BE2341"/>
  <c r="J78"/>
  <c r="BI2321"/>
  <c r="BH2321"/>
  <c r="BG2321"/>
  <c r="BF2321"/>
  <c r="T2321"/>
  <c r="T2320"/>
  <c r="R2321"/>
  <c r="R2320"/>
  <c r="P2321"/>
  <c r="P2320"/>
  <c r="BK2321"/>
  <c r="BK2320"/>
  <c r="J2320"/>
  <c r="J2321"/>
  <c r="BE2321"/>
  <c r="J77"/>
  <c r="BI2319"/>
  <c r="BH2319"/>
  <c r="BG2319"/>
  <c r="BF2319"/>
  <c r="T2319"/>
  <c r="R2319"/>
  <c r="P2319"/>
  <c r="BK2319"/>
  <c r="J2319"/>
  <c r="BE2319"/>
  <c r="BI2316"/>
  <c r="BH2316"/>
  <c r="BG2316"/>
  <c r="BF2316"/>
  <c r="T2316"/>
  <c r="R2316"/>
  <c r="P2316"/>
  <c r="BK2316"/>
  <c r="J2316"/>
  <c r="BE2316"/>
  <c r="BI2313"/>
  <c r="BH2313"/>
  <c r="BG2313"/>
  <c r="BF2313"/>
  <c r="T2313"/>
  <c r="R2313"/>
  <c r="P2313"/>
  <c r="BK2313"/>
  <c r="J2313"/>
  <c r="BE2313"/>
  <c r="BI2310"/>
  <c r="BH2310"/>
  <c r="BG2310"/>
  <c r="BF2310"/>
  <c r="T2310"/>
  <c r="R2310"/>
  <c r="P2310"/>
  <c r="BK2310"/>
  <c r="J2310"/>
  <c r="BE2310"/>
  <c r="BI2307"/>
  <c r="BH2307"/>
  <c r="BG2307"/>
  <c r="BF2307"/>
  <c r="T2307"/>
  <c r="R2307"/>
  <c r="P2307"/>
  <c r="BK2307"/>
  <c r="J2307"/>
  <c r="BE2307"/>
  <c r="BI2304"/>
  <c r="BH2304"/>
  <c r="BG2304"/>
  <c r="BF2304"/>
  <c r="T2304"/>
  <c r="R2304"/>
  <c r="P2304"/>
  <c r="BK2304"/>
  <c r="J2304"/>
  <c r="BE2304"/>
  <c r="BI2301"/>
  <c r="BH2301"/>
  <c r="BG2301"/>
  <c r="BF2301"/>
  <c r="T2301"/>
  <c r="R2301"/>
  <c r="P2301"/>
  <c r="BK2301"/>
  <c r="J2301"/>
  <c r="BE2301"/>
  <c r="BI2298"/>
  <c r="BH2298"/>
  <c r="BG2298"/>
  <c r="BF2298"/>
  <c r="T2298"/>
  <c r="R2298"/>
  <c r="P2298"/>
  <c r="BK2298"/>
  <c r="J2298"/>
  <c r="BE2298"/>
  <c r="BI2295"/>
  <c r="BH2295"/>
  <c r="BG2295"/>
  <c r="BF2295"/>
  <c r="T2295"/>
  <c r="R2295"/>
  <c r="P2295"/>
  <c r="BK2295"/>
  <c r="J2295"/>
  <c r="BE2295"/>
  <c r="BI2292"/>
  <c r="BH2292"/>
  <c r="BG2292"/>
  <c r="BF2292"/>
  <c r="T2292"/>
  <c r="R2292"/>
  <c r="P2292"/>
  <c r="BK2292"/>
  <c r="J2292"/>
  <c r="BE2292"/>
  <c r="BI2289"/>
  <c r="BH2289"/>
  <c r="BG2289"/>
  <c r="BF2289"/>
  <c r="T2289"/>
  <c r="R2289"/>
  <c r="P2289"/>
  <c r="BK2289"/>
  <c r="J2289"/>
  <c r="BE2289"/>
  <c r="BI2288"/>
  <c r="BH2288"/>
  <c r="BG2288"/>
  <c r="BF2288"/>
  <c r="T2288"/>
  <c r="R2288"/>
  <c r="P2288"/>
  <c r="BK2288"/>
  <c r="J2288"/>
  <c r="BE2288"/>
  <c r="BI2284"/>
  <c r="BH2284"/>
  <c r="BG2284"/>
  <c r="BF2284"/>
  <c r="T2284"/>
  <c r="R2284"/>
  <c r="P2284"/>
  <c r="BK2284"/>
  <c r="J2284"/>
  <c r="BE2284"/>
  <c r="BI2280"/>
  <c r="BH2280"/>
  <c r="BG2280"/>
  <c r="BF2280"/>
  <c r="T2280"/>
  <c r="R2280"/>
  <c r="P2280"/>
  <c r="BK2280"/>
  <c r="J2280"/>
  <c r="BE2280"/>
  <c r="BI2274"/>
  <c r="BH2274"/>
  <c r="BG2274"/>
  <c r="BF2274"/>
  <c r="T2274"/>
  <c r="R2274"/>
  <c r="P2274"/>
  <c r="BK2274"/>
  <c r="J2274"/>
  <c r="BE2274"/>
  <c r="BI2271"/>
  <c r="BH2271"/>
  <c r="BG2271"/>
  <c r="BF2271"/>
  <c r="T2271"/>
  <c r="R2271"/>
  <c r="P2271"/>
  <c r="BK2271"/>
  <c r="J2271"/>
  <c r="BE2271"/>
  <c r="BI2268"/>
  <c r="BH2268"/>
  <c r="BG2268"/>
  <c r="BF2268"/>
  <c r="T2268"/>
  <c r="R2268"/>
  <c r="P2268"/>
  <c r="BK2268"/>
  <c r="J2268"/>
  <c r="BE2268"/>
  <c r="BI2265"/>
  <c r="BH2265"/>
  <c r="BG2265"/>
  <c r="BF2265"/>
  <c r="T2265"/>
  <c r="R2265"/>
  <c r="P2265"/>
  <c r="BK2265"/>
  <c r="J2265"/>
  <c r="BE2265"/>
  <c r="BI2262"/>
  <c r="BH2262"/>
  <c r="BG2262"/>
  <c r="BF2262"/>
  <c r="T2262"/>
  <c r="R2262"/>
  <c r="P2262"/>
  <c r="BK2262"/>
  <c r="J2262"/>
  <c r="BE2262"/>
  <c r="BI2259"/>
  <c r="BH2259"/>
  <c r="BG2259"/>
  <c r="BF2259"/>
  <c r="T2259"/>
  <c r="R2259"/>
  <c r="P2259"/>
  <c r="BK2259"/>
  <c r="J2259"/>
  <c r="BE2259"/>
  <c r="BI2244"/>
  <c r="BH2244"/>
  <c r="BG2244"/>
  <c r="BF2244"/>
  <c r="T2244"/>
  <c r="R2244"/>
  <c r="P2244"/>
  <c r="BK2244"/>
  <c r="J2244"/>
  <c r="BE2244"/>
  <c r="BI2235"/>
  <c r="BH2235"/>
  <c r="BG2235"/>
  <c r="BF2235"/>
  <c r="T2235"/>
  <c r="R2235"/>
  <c r="P2235"/>
  <c r="BK2235"/>
  <c r="J2235"/>
  <c r="BE2235"/>
  <c r="BI2232"/>
  <c r="BH2232"/>
  <c r="BG2232"/>
  <c r="BF2232"/>
  <c r="T2232"/>
  <c r="R2232"/>
  <c r="P2232"/>
  <c r="BK2232"/>
  <c r="J2232"/>
  <c r="BE2232"/>
  <c r="BI2228"/>
  <c r="BH2228"/>
  <c r="BG2228"/>
  <c r="BF2228"/>
  <c r="T2228"/>
  <c r="R2228"/>
  <c r="P2228"/>
  <c r="BK2228"/>
  <c r="J2228"/>
  <c r="BE2228"/>
  <c r="BI2219"/>
  <c r="BH2219"/>
  <c r="BG2219"/>
  <c r="BF2219"/>
  <c r="T2219"/>
  <c r="R2219"/>
  <c r="P2219"/>
  <c r="BK2219"/>
  <c r="J2219"/>
  <c r="BE2219"/>
  <c r="BI2196"/>
  <c r="BH2196"/>
  <c r="BG2196"/>
  <c r="BF2196"/>
  <c r="T2196"/>
  <c r="R2196"/>
  <c r="P2196"/>
  <c r="BK2196"/>
  <c r="J2196"/>
  <c r="BE2196"/>
  <c r="BI2187"/>
  <c r="BH2187"/>
  <c r="BG2187"/>
  <c r="BF2187"/>
  <c r="T2187"/>
  <c r="R2187"/>
  <c r="P2187"/>
  <c r="BK2187"/>
  <c r="J2187"/>
  <c r="BE2187"/>
  <c r="BI2183"/>
  <c r="BH2183"/>
  <c r="BG2183"/>
  <c r="BF2183"/>
  <c r="T2183"/>
  <c r="R2183"/>
  <c r="P2183"/>
  <c r="BK2183"/>
  <c r="J2183"/>
  <c r="BE2183"/>
  <c r="BI2179"/>
  <c r="BH2179"/>
  <c r="BG2179"/>
  <c r="BF2179"/>
  <c r="T2179"/>
  <c r="R2179"/>
  <c r="P2179"/>
  <c r="BK2179"/>
  <c r="J2179"/>
  <c r="BE2179"/>
  <c r="BI2174"/>
  <c r="BH2174"/>
  <c r="BG2174"/>
  <c r="BF2174"/>
  <c r="T2174"/>
  <c r="R2174"/>
  <c r="P2174"/>
  <c r="BK2174"/>
  <c r="J2174"/>
  <c r="BE2174"/>
  <c r="BI2171"/>
  <c r="BH2171"/>
  <c r="BG2171"/>
  <c r="BF2171"/>
  <c r="T2171"/>
  <c r="R2171"/>
  <c r="P2171"/>
  <c r="BK2171"/>
  <c r="J2171"/>
  <c r="BE2171"/>
  <c r="BI2168"/>
  <c r="BH2168"/>
  <c r="BG2168"/>
  <c r="BF2168"/>
  <c r="T2168"/>
  <c r="R2168"/>
  <c r="P2168"/>
  <c r="BK2168"/>
  <c r="J2168"/>
  <c r="BE2168"/>
  <c r="BI2165"/>
  <c r="BH2165"/>
  <c r="BG2165"/>
  <c r="BF2165"/>
  <c r="T2165"/>
  <c r="R2165"/>
  <c r="P2165"/>
  <c r="BK2165"/>
  <c r="J2165"/>
  <c r="BE2165"/>
  <c r="BI2162"/>
  <c r="BH2162"/>
  <c r="BG2162"/>
  <c r="BF2162"/>
  <c r="T2162"/>
  <c r="R2162"/>
  <c r="P2162"/>
  <c r="BK2162"/>
  <c r="J2162"/>
  <c r="BE2162"/>
  <c r="BI2159"/>
  <c r="BH2159"/>
  <c r="BG2159"/>
  <c r="BF2159"/>
  <c r="T2159"/>
  <c r="R2159"/>
  <c r="P2159"/>
  <c r="BK2159"/>
  <c r="J2159"/>
  <c r="BE2159"/>
  <c r="BI2156"/>
  <c r="BH2156"/>
  <c r="BG2156"/>
  <c r="BF2156"/>
  <c r="T2156"/>
  <c r="R2156"/>
  <c r="P2156"/>
  <c r="BK2156"/>
  <c r="J2156"/>
  <c r="BE2156"/>
  <c r="BI2153"/>
  <c r="BH2153"/>
  <c r="BG2153"/>
  <c r="BF2153"/>
  <c r="T2153"/>
  <c r="R2153"/>
  <c r="P2153"/>
  <c r="BK2153"/>
  <c r="J2153"/>
  <c r="BE2153"/>
  <c r="BI2150"/>
  <c r="BH2150"/>
  <c r="BG2150"/>
  <c r="BF2150"/>
  <c r="T2150"/>
  <c r="R2150"/>
  <c r="P2150"/>
  <c r="BK2150"/>
  <c r="J2150"/>
  <c r="BE2150"/>
  <c r="BI2147"/>
  <c r="BH2147"/>
  <c r="BG2147"/>
  <c r="BF2147"/>
  <c r="T2147"/>
  <c r="R2147"/>
  <c r="P2147"/>
  <c r="BK2147"/>
  <c r="J2147"/>
  <c r="BE2147"/>
  <c r="BI2144"/>
  <c r="BH2144"/>
  <c r="BG2144"/>
  <c r="BF2144"/>
  <c r="T2144"/>
  <c r="T2143"/>
  <c r="R2144"/>
  <c r="R2143"/>
  <c r="P2144"/>
  <c r="P2143"/>
  <c r="BK2144"/>
  <c r="BK2143"/>
  <c r="J2143"/>
  <c r="J2144"/>
  <c r="BE2144"/>
  <c r="J76"/>
  <c r="BI2142"/>
  <c r="BH2142"/>
  <c r="BG2142"/>
  <c r="BF2142"/>
  <c r="T2142"/>
  <c r="R2142"/>
  <c r="P2142"/>
  <c r="BK2142"/>
  <c r="J2142"/>
  <c r="BE2142"/>
  <c r="BI2119"/>
  <c r="BH2119"/>
  <c r="BG2119"/>
  <c r="BF2119"/>
  <c r="T2119"/>
  <c r="R2119"/>
  <c r="P2119"/>
  <c r="BK2119"/>
  <c r="J2119"/>
  <c r="BE2119"/>
  <c r="BI2110"/>
  <c r="BH2110"/>
  <c r="BG2110"/>
  <c r="BF2110"/>
  <c r="T2110"/>
  <c r="R2110"/>
  <c r="P2110"/>
  <c r="BK2110"/>
  <c r="J2110"/>
  <c r="BE2110"/>
  <c r="BI2087"/>
  <c r="BH2087"/>
  <c r="BG2087"/>
  <c r="BF2087"/>
  <c r="T2087"/>
  <c r="R2087"/>
  <c r="P2087"/>
  <c r="BK2087"/>
  <c r="J2087"/>
  <c r="BE2087"/>
  <c r="BI2084"/>
  <c r="BH2084"/>
  <c r="BG2084"/>
  <c r="BF2084"/>
  <c r="T2084"/>
  <c r="R2084"/>
  <c r="P2084"/>
  <c r="BK2084"/>
  <c r="J2084"/>
  <c r="BE2084"/>
  <c r="BI2081"/>
  <c r="BH2081"/>
  <c r="BG2081"/>
  <c r="BF2081"/>
  <c r="T2081"/>
  <c r="R2081"/>
  <c r="P2081"/>
  <c r="BK2081"/>
  <c r="J2081"/>
  <c r="BE2081"/>
  <c r="BI2078"/>
  <c r="BH2078"/>
  <c r="BG2078"/>
  <c r="BF2078"/>
  <c r="T2078"/>
  <c r="R2078"/>
  <c r="P2078"/>
  <c r="BK2078"/>
  <c r="J2078"/>
  <c r="BE2078"/>
  <c r="BI2075"/>
  <c r="BH2075"/>
  <c r="BG2075"/>
  <c r="BF2075"/>
  <c r="T2075"/>
  <c r="R2075"/>
  <c r="P2075"/>
  <c r="BK2075"/>
  <c r="J2075"/>
  <c r="BE2075"/>
  <c r="BI2072"/>
  <c r="BH2072"/>
  <c r="BG2072"/>
  <c r="BF2072"/>
  <c r="T2072"/>
  <c r="R2072"/>
  <c r="P2072"/>
  <c r="BK2072"/>
  <c r="J2072"/>
  <c r="BE2072"/>
  <c r="BI2069"/>
  <c r="BH2069"/>
  <c r="BG2069"/>
  <c r="BF2069"/>
  <c r="T2069"/>
  <c r="R2069"/>
  <c r="P2069"/>
  <c r="BK2069"/>
  <c r="J2069"/>
  <c r="BE2069"/>
  <c r="BI2066"/>
  <c r="BH2066"/>
  <c r="BG2066"/>
  <c r="BF2066"/>
  <c r="T2066"/>
  <c r="R2066"/>
  <c r="P2066"/>
  <c r="BK2066"/>
  <c r="J2066"/>
  <c r="BE2066"/>
  <c r="BI2063"/>
  <c r="BH2063"/>
  <c r="BG2063"/>
  <c r="BF2063"/>
  <c r="T2063"/>
  <c r="R2063"/>
  <c r="P2063"/>
  <c r="BK2063"/>
  <c r="J2063"/>
  <c r="BE2063"/>
  <c r="BI2060"/>
  <c r="BH2060"/>
  <c r="BG2060"/>
  <c r="BF2060"/>
  <c r="T2060"/>
  <c r="R2060"/>
  <c r="P2060"/>
  <c r="BK2060"/>
  <c r="J2060"/>
  <c r="BE2060"/>
  <c r="BI2057"/>
  <c r="BH2057"/>
  <c r="BG2057"/>
  <c r="BF2057"/>
  <c r="T2057"/>
  <c r="R2057"/>
  <c r="P2057"/>
  <c r="BK2057"/>
  <c r="J2057"/>
  <c r="BE2057"/>
  <c r="BI2053"/>
  <c r="BH2053"/>
  <c r="BG2053"/>
  <c r="BF2053"/>
  <c r="T2053"/>
  <c r="R2053"/>
  <c r="P2053"/>
  <c r="BK2053"/>
  <c r="J2053"/>
  <c r="BE2053"/>
  <c r="BI2049"/>
  <c r="BH2049"/>
  <c r="BG2049"/>
  <c r="BF2049"/>
  <c r="T2049"/>
  <c r="R2049"/>
  <c r="P2049"/>
  <c r="BK2049"/>
  <c r="J2049"/>
  <c r="BE2049"/>
  <c r="BI2045"/>
  <c r="BH2045"/>
  <c r="BG2045"/>
  <c r="BF2045"/>
  <c r="T2045"/>
  <c r="R2045"/>
  <c r="P2045"/>
  <c r="BK2045"/>
  <c r="J2045"/>
  <c r="BE2045"/>
  <c r="BI2041"/>
  <c r="BH2041"/>
  <c r="BG2041"/>
  <c r="BF2041"/>
  <c r="T2041"/>
  <c r="R2041"/>
  <c r="P2041"/>
  <c r="BK2041"/>
  <c r="J2041"/>
  <c r="BE2041"/>
  <c r="BI2035"/>
  <c r="BH2035"/>
  <c r="BG2035"/>
  <c r="BF2035"/>
  <c r="T2035"/>
  <c r="R2035"/>
  <c r="P2035"/>
  <c r="BK2035"/>
  <c r="J2035"/>
  <c r="BE2035"/>
  <c r="BI2025"/>
  <c r="BH2025"/>
  <c r="BG2025"/>
  <c r="BF2025"/>
  <c r="T2025"/>
  <c r="R2025"/>
  <c r="P2025"/>
  <c r="BK2025"/>
  <c r="J2025"/>
  <c r="BE2025"/>
  <c r="BI1993"/>
  <c r="BH1993"/>
  <c r="BG1993"/>
  <c r="BF1993"/>
  <c r="T1993"/>
  <c r="R1993"/>
  <c r="P1993"/>
  <c r="BK1993"/>
  <c r="J1993"/>
  <c r="BE1993"/>
  <c r="BI1961"/>
  <c r="BH1961"/>
  <c r="BG1961"/>
  <c r="BF1961"/>
  <c r="T1961"/>
  <c r="R1961"/>
  <c r="P1961"/>
  <c r="BK1961"/>
  <c r="J1961"/>
  <c r="BE1961"/>
  <c r="BI1960"/>
  <c r="BH1960"/>
  <c r="BG1960"/>
  <c r="BF1960"/>
  <c r="T1960"/>
  <c r="R1960"/>
  <c r="P1960"/>
  <c r="BK1960"/>
  <c r="J1960"/>
  <c r="BE1960"/>
  <c r="BI1959"/>
  <c r="BH1959"/>
  <c r="BG1959"/>
  <c r="BF1959"/>
  <c r="T1959"/>
  <c r="R1959"/>
  <c r="P1959"/>
  <c r="BK1959"/>
  <c r="J1959"/>
  <c r="BE1959"/>
  <c r="BI1958"/>
  <c r="BH1958"/>
  <c r="BG1958"/>
  <c r="BF1958"/>
  <c r="T1958"/>
  <c r="R1958"/>
  <c r="P1958"/>
  <c r="BK1958"/>
  <c r="J1958"/>
  <c r="BE1958"/>
  <c r="BI1957"/>
  <c r="BH1957"/>
  <c r="BG1957"/>
  <c r="BF1957"/>
  <c r="T1957"/>
  <c r="R1957"/>
  <c r="P1957"/>
  <c r="BK1957"/>
  <c r="J1957"/>
  <c r="BE1957"/>
  <c r="BI1956"/>
  <c r="BH1956"/>
  <c r="BG1956"/>
  <c r="BF1956"/>
  <c r="T1956"/>
  <c r="R1956"/>
  <c r="P1956"/>
  <c r="BK1956"/>
  <c r="J1956"/>
  <c r="BE1956"/>
  <c r="BI1955"/>
  <c r="BH1955"/>
  <c r="BG1955"/>
  <c r="BF1955"/>
  <c r="T1955"/>
  <c r="R1955"/>
  <c r="P1955"/>
  <c r="BK1955"/>
  <c r="J1955"/>
  <c r="BE1955"/>
  <c r="BI1954"/>
  <c r="BH1954"/>
  <c r="BG1954"/>
  <c r="BF1954"/>
  <c r="T1954"/>
  <c r="R1954"/>
  <c r="P1954"/>
  <c r="BK1954"/>
  <c r="J1954"/>
  <c r="BE1954"/>
  <c r="BI1953"/>
  <c r="BH1953"/>
  <c r="BG1953"/>
  <c r="BF1953"/>
  <c r="T1953"/>
  <c r="R1953"/>
  <c r="P1953"/>
  <c r="BK1953"/>
  <c r="J1953"/>
  <c r="BE1953"/>
  <c r="BI1952"/>
  <c r="BH1952"/>
  <c r="BG1952"/>
  <c r="BF1952"/>
  <c r="T1952"/>
  <c r="R1952"/>
  <c r="P1952"/>
  <c r="BK1952"/>
  <c r="J1952"/>
  <c r="BE1952"/>
  <c r="BI1951"/>
  <c r="BH1951"/>
  <c r="BG1951"/>
  <c r="BF1951"/>
  <c r="T1951"/>
  <c r="R1951"/>
  <c r="P1951"/>
  <c r="BK1951"/>
  <c r="J1951"/>
  <c r="BE1951"/>
  <c r="BI1950"/>
  <c r="BH1950"/>
  <c r="BG1950"/>
  <c r="BF1950"/>
  <c r="T1950"/>
  <c r="R1950"/>
  <c r="P1950"/>
  <c r="BK1950"/>
  <c r="J1950"/>
  <c r="BE1950"/>
  <c r="BI1949"/>
  <c r="BH1949"/>
  <c r="BG1949"/>
  <c r="BF1949"/>
  <c r="T1949"/>
  <c r="R1949"/>
  <c r="P1949"/>
  <c r="BK1949"/>
  <c r="J1949"/>
  <c r="BE1949"/>
  <c r="BI1917"/>
  <c r="BH1917"/>
  <c r="BG1917"/>
  <c r="BF1917"/>
  <c r="T1917"/>
  <c r="R1917"/>
  <c r="P1917"/>
  <c r="BK1917"/>
  <c r="J1917"/>
  <c r="BE1917"/>
  <c r="BI1914"/>
  <c r="BH1914"/>
  <c r="BG1914"/>
  <c r="BF1914"/>
  <c r="T1914"/>
  <c r="R1914"/>
  <c r="P1914"/>
  <c r="BK1914"/>
  <c r="J1914"/>
  <c r="BE1914"/>
  <c r="BI1912"/>
  <c r="BH1912"/>
  <c r="BG1912"/>
  <c r="BF1912"/>
  <c r="T1912"/>
  <c r="R1912"/>
  <c r="P1912"/>
  <c r="BK1912"/>
  <c r="J1912"/>
  <c r="BE1912"/>
  <c r="BI1909"/>
  <c r="BH1909"/>
  <c r="BG1909"/>
  <c r="BF1909"/>
  <c r="T1909"/>
  <c r="R1909"/>
  <c r="P1909"/>
  <c r="BK1909"/>
  <c r="J1909"/>
  <c r="BE1909"/>
  <c r="BI1904"/>
  <c r="BH1904"/>
  <c r="BG1904"/>
  <c r="BF1904"/>
  <c r="T1904"/>
  <c r="T1903"/>
  <c r="R1904"/>
  <c r="R1903"/>
  <c r="P1904"/>
  <c r="P1903"/>
  <c r="BK1904"/>
  <c r="BK1903"/>
  <c r="J1903"/>
  <c r="J1904"/>
  <c r="BE1904"/>
  <c r="J75"/>
  <c r="BI1902"/>
  <c r="BH1902"/>
  <c r="BG1902"/>
  <c r="BF1902"/>
  <c r="T1902"/>
  <c r="R1902"/>
  <c r="P1902"/>
  <c r="BK1902"/>
  <c r="J1902"/>
  <c r="BE1902"/>
  <c r="BI1898"/>
  <c r="BH1898"/>
  <c r="BG1898"/>
  <c r="BF1898"/>
  <c r="T1898"/>
  <c r="R1898"/>
  <c r="P1898"/>
  <c r="BK1898"/>
  <c r="J1898"/>
  <c r="BE1898"/>
  <c r="BI1894"/>
  <c r="BH1894"/>
  <c r="BG1894"/>
  <c r="BF1894"/>
  <c r="T1894"/>
  <c r="R1894"/>
  <c r="P1894"/>
  <c r="BK1894"/>
  <c r="J1894"/>
  <c r="BE1894"/>
  <c r="BI1890"/>
  <c r="BH1890"/>
  <c r="BG1890"/>
  <c r="BF1890"/>
  <c r="T1890"/>
  <c r="R1890"/>
  <c r="P1890"/>
  <c r="BK1890"/>
  <c r="J1890"/>
  <c r="BE1890"/>
  <c r="BI1886"/>
  <c r="BH1886"/>
  <c r="BG1886"/>
  <c r="BF1886"/>
  <c r="T1886"/>
  <c r="R1886"/>
  <c r="P1886"/>
  <c r="BK1886"/>
  <c r="J1886"/>
  <c r="BE1886"/>
  <c r="BI1882"/>
  <c r="BH1882"/>
  <c r="BG1882"/>
  <c r="BF1882"/>
  <c r="T1882"/>
  <c r="R1882"/>
  <c r="P1882"/>
  <c r="BK1882"/>
  <c r="J1882"/>
  <c r="BE1882"/>
  <c r="BI1878"/>
  <c r="BH1878"/>
  <c r="BG1878"/>
  <c r="BF1878"/>
  <c r="T1878"/>
  <c r="T1877"/>
  <c r="R1878"/>
  <c r="R1877"/>
  <c r="P1878"/>
  <c r="P1877"/>
  <c r="BK1878"/>
  <c r="BK1877"/>
  <c r="J1877"/>
  <c r="J1878"/>
  <c r="BE1878"/>
  <c r="J74"/>
  <c r="BI1876"/>
  <c r="BH1876"/>
  <c r="BG1876"/>
  <c r="BF1876"/>
  <c r="T1876"/>
  <c r="R1876"/>
  <c r="P1876"/>
  <c r="BK1876"/>
  <c r="J1876"/>
  <c r="BE1876"/>
  <c r="BI1869"/>
  <c r="BH1869"/>
  <c r="BG1869"/>
  <c r="BF1869"/>
  <c r="T1869"/>
  <c r="R1869"/>
  <c r="P1869"/>
  <c r="BK1869"/>
  <c r="J1869"/>
  <c r="BE1869"/>
  <c r="BI1867"/>
  <c r="BH1867"/>
  <c r="BG1867"/>
  <c r="BF1867"/>
  <c r="T1867"/>
  <c r="R1867"/>
  <c r="P1867"/>
  <c r="BK1867"/>
  <c r="J1867"/>
  <c r="BE1867"/>
  <c r="BI1863"/>
  <c r="BH1863"/>
  <c r="BG1863"/>
  <c r="BF1863"/>
  <c r="T1863"/>
  <c r="R1863"/>
  <c r="P1863"/>
  <c r="BK1863"/>
  <c r="J1863"/>
  <c r="BE1863"/>
  <c r="BI1821"/>
  <c r="BH1821"/>
  <c r="BG1821"/>
  <c r="BF1821"/>
  <c r="T1821"/>
  <c r="R1821"/>
  <c r="P1821"/>
  <c r="BK1821"/>
  <c r="J1821"/>
  <c r="BE1821"/>
  <c r="BI1781"/>
  <c r="BH1781"/>
  <c r="BG1781"/>
  <c r="BF1781"/>
  <c r="T1781"/>
  <c r="R1781"/>
  <c r="P1781"/>
  <c r="BK1781"/>
  <c r="J1781"/>
  <c r="BE1781"/>
  <c r="BI1731"/>
  <c r="BH1731"/>
  <c r="BG1731"/>
  <c r="BF1731"/>
  <c r="T1731"/>
  <c r="R1731"/>
  <c r="P1731"/>
  <c r="BK1731"/>
  <c r="J1731"/>
  <c r="BE1731"/>
  <c r="BI1725"/>
  <c r="BH1725"/>
  <c r="BG1725"/>
  <c r="BF1725"/>
  <c r="T1725"/>
  <c r="R1725"/>
  <c r="P1725"/>
  <c r="BK1725"/>
  <c r="J1725"/>
  <c r="BE1725"/>
  <c r="BI1721"/>
  <c r="BH1721"/>
  <c r="BG1721"/>
  <c r="BF1721"/>
  <c r="T1721"/>
  <c r="R1721"/>
  <c r="P1721"/>
  <c r="BK1721"/>
  <c r="J1721"/>
  <c r="BE1721"/>
  <c r="BI1707"/>
  <c r="BH1707"/>
  <c r="BG1707"/>
  <c r="BF1707"/>
  <c r="T1707"/>
  <c r="R1707"/>
  <c r="P1707"/>
  <c r="BK1707"/>
  <c r="J1707"/>
  <c r="BE1707"/>
  <c r="BI1701"/>
  <c r="BH1701"/>
  <c r="BG1701"/>
  <c r="BF1701"/>
  <c r="T1701"/>
  <c r="R1701"/>
  <c r="P1701"/>
  <c r="BK1701"/>
  <c r="J1701"/>
  <c r="BE1701"/>
  <c r="BI1696"/>
  <c r="BH1696"/>
  <c r="BG1696"/>
  <c r="BF1696"/>
  <c r="T1696"/>
  <c r="R1696"/>
  <c r="P1696"/>
  <c r="BK1696"/>
  <c r="J1696"/>
  <c r="BE1696"/>
  <c r="BI1692"/>
  <c r="BH1692"/>
  <c r="BG1692"/>
  <c r="BF1692"/>
  <c r="T1692"/>
  <c r="R1692"/>
  <c r="P1692"/>
  <c r="BK1692"/>
  <c r="J1692"/>
  <c r="BE1692"/>
  <c r="BI1688"/>
  <c r="BH1688"/>
  <c r="BG1688"/>
  <c r="BF1688"/>
  <c r="T1688"/>
  <c r="T1687"/>
  <c r="R1688"/>
  <c r="R1687"/>
  <c r="P1688"/>
  <c r="P1687"/>
  <c r="BK1688"/>
  <c r="BK1687"/>
  <c r="J1687"/>
  <c r="J1688"/>
  <c r="BE1688"/>
  <c r="J73"/>
  <c r="BI1686"/>
  <c r="BH1686"/>
  <c r="BG1686"/>
  <c r="BF1686"/>
  <c r="T1686"/>
  <c r="R1686"/>
  <c r="P1686"/>
  <c r="BK1686"/>
  <c r="J1686"/>
  <c r="BE1686"/>
  <c r="BI1682"/>
  <c r="BH1682"/>
  <c r="BG1682"/>
  <c r="BF1682"/>
  <c r="T1682"/>
  <c r="T1681"/>
  <c r="R1682"/>
  <c r="R1681"/>
  <c r="P1682"/>
  <c r="P1681"/>
  <c r="BK1682"/>
  <c r="BK1681"/>
  <c r="J1681"/>
  <c r="J1682"/>
  <c r="BE1682"/>
  <c r="J72"/>
  <c r="BI1680"/>
  <c r="BH1680"/>
  <c r="BG1680"/>
  <c r="BF1680"/>
  <c r="T1680"/>
  <c r="R1680"/>
  <c r="P1680"/>
  <c r="BK1680"/>
  <c r="J1680"/>
  <c r="BE1680"/>
  <c r="BI1674"/>
  <c r="BH1674"/>
  <c r="BG1674"/>
  <c r="BF1674"/>
  <c r="T1674"/>
  <c r="R1674"/>
  <c r="P1674"/>
  <c r="BK1674"/>
  <c r="J1674"/>
  <c r="BE1674"/>
  <c r="BI1667"/>
  <c r="BH1667"/>
  <c r="BG1667"/>
  <c r="BF1667"/>
  <c r="T1667"/>
  <c r="R1667"/>
  <c r="P1667"/>
  <c r="BK1667"/>
  <c r="J1667"/>
  <c r="BE1667"/>
  <c r="BI1661"/>
  <c r="BH1661"/>
  <c r="BG1661"/>
  <c r="BF1661"/>
  <c r="T1661"/>
  <c r="R1661"/>
  <c r="P1661"/>
  <c r="BK1661"/>
  <c r="J1661"/>
  <c r="BE1661"/>
  <c r="BI1655"/>
  <c r="BH1655"/>
  <c r="BG1655"/>
  <c r="BF1655"/>
  <c r="T1655"/>
  <c r="R1655"/>
  <c r="P1655"/>
  <c r="BK1655"/>
  <c r="J1655"/>
  <c r="BE1655"/>
  <c r="BI1649"/>
  <c r="BH1649"/>
  <c r="BG1649"/>
  <c r="BF1649"/>
  <c r="T1649"/>
  <c r="R1649"/>
  <c r="P1649"/>
  <c r="BK1649"/>
  <c r="J1649"/>
  <c r="BE1649"/>
  <c r="BI1643"/>
  <c r="BH1643"/>
  <c r="BG1643"/>
  <c r="BF1643"/>
  <c r="T1643"/>
  <c r="R1643"/>
  <c r="P1643"/>
  <c r="BK1643"/>
  <c r="J1643"/>
  <c r="BE1643"/>
  <c r="BI1639"/>
  <c r="BH1639"/>
  <c r="BG1639"/>
  <c r="BF1639"/>
  <c r="T1639"/>
  <c r="R1639"/>
  <c r="P1639"/>
  <c r="BK1639"/>
  <c r="J1639"/>
  <c r="BE1639"/>
  <c r="BI1634"/>
  <c r="BH1634"/>
  <c r="BG1634"/>
  <c r="BF1634"/>
  <c r="T1634"/>
  <c r="R1634"/>
  <c r="P1634"/>
  <c r="BK1634"/>
  <c r="J1634"/>
  <c r="BE1634"/>
  <c r="BI1630"/>
  <c r="BH1630"/>
  <c r="BG1630"/>
  <c r="BF1630"/>
  <c r="T1630"/>
  <c r="R1630"/>
  <c r="P1630"/>
  <c r="BK1630"/>
  <c r="J1630"/>
  <c r="BE1630"/>
  <c r="BI1626"/>
  <c r="BH1626"/>
  <c r="BG1626"/>
  <c r="BF1626"/>
  <c r="T1626"/>
  <c r="R1626"/>
  <c r="P1626"/>
  <c r="BK1626"/>
  <c r="J1626"/>
  <c r="BE1626"/>
  <c r="BI1623"/>
  <c r="BH1623"/>
  <c r="BG1623"/>
  <c r="BF1623"/>
  <c r="T1623"/>
  <c r="T1622"/>
  <c r="R1623"/>
  <c r="R1622"/>
  <c r="P1623"/>
  <c r="P1622"/>
  <c r="BK1623"/>
  <c r="BK1622"/>
  <c r="J1622"/>
  <c r="J1623"/>
  <c r="BE1623"/>
  <c r="J71"/>
  <c r="BI1621"/>
  <c r="BH1621"/>
  <c r="BG1621"/>
  <c r="BF1621"/>
  <c r="T1621"/>
  <c r="R1621"/>
  <c r="P1621"/>
  <c r="BK1621"/>
  <c r="J1621"/>
  <c r="BE1621"/>
  <c r="BI1614"/>
  <c r="BH1614"/>
  <c r="BG1614"/>
  <c r="BF1614"/>
  <c r="T1614"/>
  <c r="R1614"/>
  <c r="P1614"/>
  <c r="BK1614"/>
  <c r="J1614"/>
  <c r="BE1614"/>
  <c r="BI1608"/>
  <c r="BH1608"/>
  <c r="BG1608"/>
  <c r="BF1608"/>
  <c r="T1608"/>
  <c r="R1608"/>
  <c r="P1608"/>
  <c r="BK1608"/>
  <c r="J1608"/>
  <c r="BE1608"/>
  <c r="BI1604"/>
  <c r="BH1604"/>
  <c r="BG1604"/>
  <c r="BF1604"/>
  <c r="T1604"/>
  <c r="R1604"/>
  <c r="P1604"/>
  <c r="BK1604"/>
  <c r="J1604"/>
  <c r="BE1604"/>
  <c r="BI1598"/>
  <c r="BH1598"/>
  <c r="BG1598"/>
  <c r="BF1598"/>
  <c r="T1598"/>
  <c r="R1598"/>
  <c r="P1598"/>
  <c r="BK1598"/>
  <c r="J1598"/>
  <c r="BE1598"/>
  <c r="BI1592"/>
  <c r="BH1592"/>
  <c r="BG1592"/>
  <c r="BF1592"/>
  <c r="T1592"/>
  <c r="R1592"/>
  <c r="P1592"/>
  <c r="BK1592"/>
  <c r="J1592"/>
  <c r="BE1592"/>
  <c r="BI1586"/>
  <c r="BH1586"/>
  <c r="BG1586"/>
  <c r="BF1586"/>
  <c r="T1586"/>
  <c r="R1586"/>
  <c r="P1586"/>
  <c r="BK1586"/>
  <c r="J1586"/>
  <c r="BE1586"/>
  <c r="BI1578"/>
  <c r="BH1578"/>
  <c r="BG1578"/>
  <c r="BF1578"/>
  <c r="T1578"/>
  <c r="R1578"/>
  <c r="P1578"/>
  <c r="BK1578"/>
  <c r="J1578"/>
  <c r="BE1578"/>
  <c r="BI1572"/>
  <c r="BH1572"/>
  <c r="BG1572"/>
  <c r="BF1572"/>
  <c r="T1572"/>
  <c r="R1572"/>
  <c r="P1572"/>
  <c r="BK1572"/>
  <c r="J1572"/>
  <c r="BE1572"/>
  <c r="BI1568"/>
  <c r="BH1568"/>
  <c r="BG1568"/>
  <c r="BF1568"/>
  <c r="T1568"/>
  <c r="R1568"/>
  <c r="P1568"/>
  <c r="BK1568"/>
  <c r="J1568"/>
  <c r="BE1568"/>
  <c r="BI1567"/>
  <c r="BH1567"/>
  <c r="BG1567"/>
  <c r="BF1567"/>
  <c r="T1567"/>
  <c r="R1567"/>
  <c r="P1567"/>
  <c r="BK1567"/>
  <c r="J1567"/>
  <c r="BE1567"/>
  <c r="BI1564"/>
  <c r="BH1564"/>
  <c r="BG1564"/>
  <c r="BF1564"/>
  <c r="T1564"/>
  <c r="R1564"/>
  <c r="P1564"/>
  <c r="BK1564"/>
  <c r="J1564"/>
  <c r="BE1564"/>
  <c r="BI1561"/>
  <c r="BH1561"/>
  <c r="BG1561"/>
  <c r="BF1561"/>
  <c r="T1561"/>
  <c r="R1561"/>
  <c r="P1561"/>
  <c r="BK1561"/>
  <c r="J1561"/>
  <c r="BE1561"/>
  <c r="BI1558"/>
  <c r="BH1558"/>
  <c r="BG1558"/>
  <c r="BF1558"/>
  <c r="T1558"/>
  <c r="R1558"/>
  <c r="P1558"/>
  <c r="BK1558"/>
  <c r="J1558"/>
  <c r="BE1558"/>
  <c r="BI1555"/>
  <c r="BH1555"/>
  <c r="BG1555"/>
  <c r="BF1555"/>
  <c r="T1555"/>
  <c r="R1555"/>
  <c r="P1555"/>
  <c r="BK1555"/>
  <c r="J1555"/>
  <c r="BE1555"/>
  <c r="BI1552"/>
  <c r="BH1552"/>
  <c r="BG1552"/>
  <c r="BF1552"/>
  <c r="T1552"/>
  <c r="R1552"/>
  <c r="P1552"/>
  <c r="BK1552"/>
  <c r="J1552"/>
  <c r="BE1552"/>
  <c r="BI1549"/>
  <c r="BH1549"/>
  <c r="BG1549"/>
  <c r="BF1549"/>
  <c r="T1549"/>
  <c r="T1548"/>
  <c r="R1549"/>
  <c r="R1548"/>
  <c r="P1549"/>
  <c r="P1548"/>
  <c r="BK1549"/>
  <c r="BK1548"/>
  <c r="J1548"/>
  <c r="J1549"/>
  <c r="BE1549"/>
  <c r="J70"/>
  <c r="BI1547"/>
  <c r="BH1547"/>
  <c r="BG1547"/>
  <c r="BF1547"/>
  <c r="T1547"/>
  <c r="R1547"/>
  <c r="P1547"/>
  <c r="BK1547"/>
  <c r="J1547"/>
  <c r="BE1547"/>
  <c r="BI1544"/>
  <c r="BH1544"/>
  <c r="BG1544"/>
  <c r="BF1544"/>
  <c r="T1544"/>
  <c r="T1543"/>
  <c r="R1544"/>
  <c r="R1543"/>
  <c r="P1544"/>
  <c r="P1543"/>
  <c r="BK1544"/>
  <c r="BK1543"/>
  <c r="J1543"/>
  <c r="J1544"/>
  <c r="BE1544"/>
  <c r="J69"/>
  <c r="BI1542"/>
  <c r="BH1542"/>
  <c r="BG1542"/>
  <c r="BF1542"/>
  <c r="T1542"/>
  <c r="R1542"/>
  <c r="P1542"/>
  <c r="BK1542"/>
  <c r="J1542"/>
  <c r="BE1542"/>
  <c r="BI1541"/>
  <c r="BH1541"/>
  <c r="BG1541"/>
  <c r="BF1541"/>
  <c r="T1541"/>
  <c r="R1541"/>
  <c r="P1541"/>
  <c r="BK1541"/>
  <c r="J1541"/>
  <c r="BE1541"/>
  <c r="BI1540"/>
  <c r="BH1540"/>
  <c r="BG1540"/>
  <c r="BF1540"/>
  <c r="T1540"/>
  <c r="R1540"/>
  <c r="P1540"/>
  <c r="BK1540"/>
  <c r="J1540"/>
  <c r="BE1540"/>
  <c r="BI1536"/>
  <c r="BH1536"/>
  <c r="BG1536"/>
  <c r="BF1536"/>
  <c r="T1536"/>
  <c r="R1536"/>
  <c r="P1536"/>
  <c r="BK1536"/>
  <c r="J1536"/>
  <c r="BE1536"/>
  <c r="BI1535"/>
  <c r="BH1535"/>
  <c r="BG1535"/>
  <c r="BF1535"/>
  <c r="T1535"/>
  <c r="T1534"/>
  <c r="R1535"/>
  <c r="R1534"/>
  <c r="P1535"/>
  <c r="P1534"/>
  <c r="BK1535"/>
  <c r="BK1534"/>
  <c r="J1534"/>
  <c r="J1535"/>
  <c r="BE1535"/>
  <c r="J68"/>
  <c r="BI1531"/>
  <c r="BH1531"/>
  <c r="BG1531"/>
  <c r="BF1531"/>
  <c r="T1531"/>
  <c r="R1531"/>
  <c r="P1531"/>
  <c r="BK1531"/>
  <c r="J1531"/>
  <c r="BE1531"/>
  <c r="BI1526"/>
  <c r="BH1526"/>
  <c r="BG1526"/>
  <c r="BF1526"/>
  <c r="T1526"/>
  <c r="R1526"/>
  <c r="P1526"/>
  <c r="BK1526"/>
  <c r="J1526"/>
  <c r="BE1526"/>
  <c r="BI1523"/>
  <c r="BH1523"/>
  <c r="BG1523"/>
  <c r="BF1523"/>
  <c r="T1523"/>
  <c r="R1523"/>
  <c r="P1523"/>
  <c r="BK1523"/>
  <c r="J1523"/>
  <c r="BE1523"/>
  <c r="BI1522"/>
  <c r="BH1522"/>
  <c r="BG1522"/>
  <c r="BF1522"/>
  <c r="T1522"/>
  <c r="R1522"/>
  <c r="P1522"/>
  <c r="BK1522"/>
  <c r="J1522"/>
  <c r="BE1522"/>
  <c r="BI1521"/>
  <c r="BH1521"/>
  <c r="BG1521"/>
  <c r="BF1521"/>
  <c r="T1521"/>
  <c r="R1521"/>
  <c r="P1521"/>
  <c r="BK1521"/>
  <c r="J1521"/>
  <c r="BE1521"/>
  <c r="BI1519"/>
  <c r="BH1519"/>
  <c r="BG1519"/>
  <c r="BF1519"/>
  <c r="T1519"/>
  <c r="R1519"/>
  <c r="P1519"/>
  <c r="BK1519"/>
  <c r="J1519"/>
  <c r="BE1519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514"/>
  <c r="BH1514"/>
  <c r="BG1514"/>
  <c r="BF1514"/>
  <c r="T1514"/>
  <c r="R1514"/>
  <c r="P1514"/>
  <c r="BK1514"/>
  <c r="J1514"/>
  <c r="BE1514"/>
  <c r="BI1513"/>
  <c r="BH1513"/>
  <c r="BG1513"/>
  <c r="BF1513"/>
  <c r="T1513"/>
  <c r="R1513"/>
  <c r="P1513"/>
  <c r="BK1513"/>
  <c r="J1513"/>
  <c r="BE1513"/>
  <c r="BI1512"/>
  <c r="BH1512"/>
  <c r="BG1512"/>
  <c r="BF1512"/>
  <c r="T1512"/>
  <c r="R1512"/>
  <c r="P1512"/>
  <c r="BK1512"/>
  <c r="J1512"/>
  <c r="BE1512"/>
  <c r="BI1511"/>
  <c r="BH1511"/>
  <c r="BG1511"/>
  <c r="BF1511"/>
  <c r="T1511"/>
  <c r="R1511"/>
  <c r="P1511"/>
  <c r="BK1511"/>
  <c r="J1511"/>
  <c r="BE1511"/>
  <c r="BI1510"/>
  <c r="BH1510"/>
  <c r="BG1510"/>
  <c r="BF1510"/>
  <c r="T1510"/>
  <c r="R1510"/>
  <c r="P1510"/>
  <c r="BK1510"/>
  <c r="J1510"/>
  <c r="BE1510"/>
  <c r="BI1509"/>
  <c r="BH1509"/>
  <c r="BG1509"/>
  <c r="BF1509"/>
  <c r="T1509"/>
  <c r="R1509"/>
  <c r="P1509"/>
  <c r="BK1509"/>
  <c r="J1509"/>
  <c r="BE1509"/>
  <c r="BI1508"/>
  <c r="BH1508"/>
  <c r="BG1508"/>
  <c r="BF1508"/>
  <c r="T1508"/>
  <c r="R1508"/>
  <c r="P1508"/>
  <c r="BK1508"/>
  <c r="J1508"/>
  <c r="BE1508"/>
  <c r="BI1507"/>
  <c r="BH1507"/>
  <c r="BG1507"/>
  <c r="BF1507"/>
  <c r="T1507"/>
  <c r="R1507"/>
  <c r="P1507"/>
  <c r="BK1507"/>
  <c r="J1507"/>
  <c r="BE1507"/>
  <c r="BI1503"/>
  <c r="BH1503"/>
  <c r="BG1503"/>
  <c r="BF1503"/>
  <c r="T1503"/>
  <c r="R1503"/>
  <c r="P1503"/>
  <c r="BK1503"/>
  <c r="J1503"/>
  <c r="BE1503"/>
  <c r="BI1499"/>
  <c r="BH1499"/>
  <c r="BG1499"/>
  <c r="BF1499"/>
  <c r="T1499"/>
  <c r="R1499"/>
  <c r="P1499"/>
  <c r="BK1499"/>
  <c r="J1499"/>
  <c r="BE1499"/>
  <c r="BI1496"/>
  <c r="BH1496"/>
  <c r="BG1496"/>
  <c r="BF1496"/>
  <c r="T1496"/>
  <c r="R1496"/>
  <c r="P1496"/>
  <c r="BK1496"/>
  <c r="J1496"/>
  <c r="BE1496"/>
  <c r="BI1491"/>
  <c r="BH1491"/>
  <c r="BG1491"/>
  <c r="BF1491"/>
  <c r="T1491"/>
  <c r="R1491"/>
  <c r="P1491"/>
  <c r="BK1491"/>
  <c r="J1491"/>
  <c r="BE1491"/>
  <c r="BI1490"/>
  <c r="BH1490"/>
  <c r="BG1490"/>
  <c r="BF1490"/>
  <c r="T1490"/>
  <c r="R1490"/>
  <c r="P1490"/>
  <c r="BK1490"/>
  <c r="J1490"/>
  <c r="BE1490"/>
  <c r="BI1489"/>
  <c r="BH1489"/>
  <c r="BG1489"/>
  <c r="BF1489"/>
  <c r="T1489"/>
  <c r="R1489"/>
  <c r="P1489"/>
  <c r="BK1489"/>
  <c r="J1489"/>
  <c r="BE1489"/>
  <c r="BI1488"/>
  <c r="BH1488"/>
  <c r="BG1488"/>
  <c r="BF1488"/>
  <c r="T1488"/>
  <c r="R1488"/>
  <c r="P1488"/>
  <c r="BK1488"/>
  <c r="J1488"/>
  <c r="BE1488"/>
  <c r="BI1484"/>
  <c r="BH1484"/>
  <c r="BG1484"/>
  <c r="BF1484"/>
  <c r="T1484"/>
  <c r="R1484"/>
  <c r="P1484"/>
  <c r="BK1484"/>
  <c r="J1484"/>
  <c r="BE1484"/>
  <c r="BI1481"/>
  <c r="BH1481"/>
  <c r="BG1481"/>
  <c r="BF1481"/>
  <c r="T1481"/>
  <c r="R1481"/>
  <c r="P1481"/>
  <c r="BK1481"/>
  <c r="J1481"/>
  <c r="BE1481"/>
  <c r="BI1480"/>
  <c r="BH1480"/>
  <c r="BG1480"/>
  <c r="BF1480"/>
  <c r="T1480"/>
  <c r="R1480"/>
  <c r="P1480"/>
  <c r="BK1480"/>
  <c r="J1480"/>
  <c r="BE1480"/>
  <c r="BI1479"/>
  <c r="BH1479"/>
  <c r="BG1479"/>
  <c r="BF1479"/>
  <c r="T1479"/>
  <c r="R1479"/>
  <c r="P1479"/>
  <c r="BK1479"/>
  <c r="J1479"/>
  <c r="BE1479"/>
  <c r="BI1476"/>
  <c r="BH1476"/>
  <c r="BG1476"/>
  <c r="BF1476"/>
  <c r="T1476"/>
  <c r="R1476"/>
  <c r="P1476"/>
  <c r="BK1476"/>
  <c r="J1476"/>
  <c r="BE1476"/>
  <c r="BI1475"/>
  <c r="BH1475"/>
  <c r="BG1475"/>
  <c r="BF1475"/>
  <c r="T1475"/>
  <c r="R1475"/>
  <c r="P1475"/>
  <c r="BK1475"/>
  <c r="J1475"/>
  <c r="BE1475"/>
  <c r="BI1474"/>
  <c r="BH1474"/>
  <c r="BG1474"/>
  <c r="BF1474"/>
  <c r="T1474"/>
  <c r="R1474"/>
  <c r="P1474"/>
  <c r="BK1474"/>
  <c r="J1474"/>
  <c r="BE1474"/>
  <c r="BI1473"/>
  <c r="BH1473"/>
  <c r="BG1473"/>
  <c r="BF1473"/>
  <c r="T1473"/>
  <c r="R1473"/>
  <c r="P1473"/>
  <c r="BK1473"/>
  <c r="J1473"/>
  <c r="BE1473"/>
  <c r="BI1472"/>
  <c r="BH1472"/>
  <c r="BG1472"/>
  <c r="BF1472"/>
  <c r="T1472"/>
  <c r="R1472"/>
  <c r="P1472"/>
  <c r="BK1472"/>
  <c r="J1472"/>
  <c r="BE1472"/>
  <c r="BI1471"/>
  <c r="BH1471"/>
  <c r="BG1471"/>
  <c r="BF1471"/>
  <c r="T1471"/>
  <c r="R1471"/>
  <c r="P1471"/>
  <c r="BK1471"/>
  <c r="J1471"/>
  <c r="BE1471"/>
  <c r="BI1470"/>
  <c r="BH1470"/>
  <c r="BG1470"/>
  <c r="BF1470"/>
  <c r="T1470"/>
  <c r="R1470"/>
  <c r="P1470"/>
  <c r="BK1470"/>
  <c r="J1470"/>
  <c r="BE1470"/>
  <c r="BI1469"/>
  <c r="BH1469"/>
  <c r="BG1469"/>
  <c r="BF1469"/>
  <c r="T1469"/>
  <c r="R1469"/>
  <c r="P1469"/>
  <c r="BK1469"/>
  <c r="J1469"/>
  <c r="BE1469"/>
  <c r="BI1468"/>
  <c r="BH1468"/>
  <c r="BG1468"/>
  <c r="BF1468"/>
  <c r="T1468"/>
  <c r="R1468"/>
  <c r="P1468"/>
  <c r="BK1468"/>
  <c r="J1468"/>
  <c r="BE1468"/>
  <c r="BI1467"/>
  <c r="BH1467"/>
  <c r="BG1467"/>
  <c r="BF1467"/>
  <c r="T1467"/>
  <c r="R1467"/>
  <c r="P1467"/>
  <c r="BK1467"/>
  <c r="J1467"/>
  <c r="BE1467"/>
  <c r="BI1466"/>
  <c r="BH1466"/>
  <c r="BG1466"/>
  <c r="BF1466"/>
  <c r="T1466"/>
  <c r="R1466"/>
  <c r="P1466"/>
  <c r="BK1466"/>
  <c r="J1466"/>
  <c r="BE1466"/>
  <c r="BI1465"/>
  <c r="BH1465"/>
  <c r="BG1465"/>
  <c r="BF1465"/>
  <c r="T1465"/>
  <c r="R1465"/>
  <c r="P1465"/>
  <c r="BK1465"/>
  <c r="J1465"/>
  <c r="BE1465"/>
  <c r="BI1461"/>
  <c r="BH1461"/>
  <c r="BG1461"/>
  <c r="BF1461"/>
  <c r="T1461"/>
  <c r="R1461"/>
  <c r="P1461"/>
  <c r="BK1461"/>
  <c r="J1461"/>
  <c r="BE1461"/>
  <c r="BI1457"/>
  <c r="BH1457"/>
  <c r="BG1457"/>
  <c r="BF1457"/>
  <c r="T1457"/>
  <c r="R1457"/>
  <c r="P1457"/>
  <c r="BK1457"/>
  <c r="J1457"/>
  <c r="BE1457"/>
  <c r="BI1452"/>
  <c r="BH1452"/>
  <c r="BG1452"/>
  <c r="BF1452"/>
  <c r="T1452"/>
  <c r="R1452"/>
  <c r="P1452"/>
  <c r="BK1452"/>
  <c r="J1452"/>
  <c r="BE1452"/>
  <c r="BI1448"/>
  <c r="BH1448"/>
  <c r="BG1448"/>
  <c r="BF1448"/>
  <c r="T1448"/>
  <c r="R1448"/>
  <c r="P1448"/>
  <c r="BK1448"/>
  <c r="J1448"/>
  <c r="BE1448"/>
  <c r="BI1444"/>
  <c r="BH1444"/>
  <c r="BG1444"/>
  <c r="BF1444"/>
  <c r="T1444"/>
  <c r="R1444"/>
  <c r="P1444"/>
  <c r="BK1444"/>
  <c r="J1444"/>
  <c r="BE1444"/>
  <c r="BI1425"/>
  <c r="BH1425"/>
  <c r="BG1425"/>
  <c r="BF1425"/>
  <c r="T1425"/>
  <c r="R1425"/>
  <c r="P1425"/>
  <c r="BK1425"/>
  <c r="J1425"/>
  <c r="BE1425"/>
  <c r="BI1424"/>
  <c r="BH1424"/>
  <c r="BG1424"/>
  <c r="BF1424"/>
  <c r="T1424"/>
  <c r="R1424"/>
  <c r="P1424"/>
  <c r="BK1424"/>
  <c r="J1424"/>
  <c r="BE1424"/>
  <c r="BI1420"/>
  <c r="BH1420"/>
  <c r="BG1420"/>
  <c r="BF1420"/>
  <c r="T1420"/>
  <c r="R1420"/>
  <c r="P1420"/>
  <c r="BK1420"/>
  <c r="J1420"/>
  <c r="BE1420"/>
  <c r="BI1416"/>
  <c r="BH1416"/>
  <c r="BG1416"/>
  <c r="BF1416"/>
  <c r="T1416"/>
  <c r="R1416"/>
  <c r="P1416"/>
  <c r="BK1416"/>
  <c r="J1416"/>
  <c r="BE1416"/>
  <c r="BI1412"/>
  <c r="BH1412"/>
  <c r="BG1412"/>
  <c r="BF1412"/>
  <c r="T1412"/>
  <c r="R1412"/>
  <c r="P1412"/>
  <c r="BK1412"/>
  <c r="J1412"/>
  <c r="BE1412"/>
  <c r="BI1408"/>
  <c r="BH1408"/>
  <c r="BG1408"/>
  <c r="BF1408"/>
  <c r="T1408"/>
  <c r="R1408"/>
  <c r="P1408"/>
  <c r="BK1408"/>
  <c r="J1408"/>
  <c r="BE1408"/>
  <c r="BI1404"/>
  <c r="BH1404"/>
  <c r="BG1404"/>
  <c r="BF1404"/>
  <c r="T1404"/>
  <c r="R1404"/>
  <c r="P1404"/>
  <c r="BK1404"/>
  <c r="J1404"/>
  <c r="BE1404"/>
  <c r="BI1400"/>
  <c r="BH1400"/>
  <c r="BG1400"/>
  <c r="BF1400"/>
  <c r="T1400"/>
  <c r="R1400"/>
  <c r="P1400"/>
  <c r="BK1400"/>
  <c r="J1400"/>
  <c r="BE1400"/>
  <c r="BI1387"/>
  <c r="BH1387"/>
  <c r="BG1387"/>
  <c r="BF1387"/>
  <c r="T1387"/>
  <c r="R1387"/>
  <c r="P1387"/>
  <c r="BK1387"/>
  <c r="J1387"/>
  <c r="BE1387"/>
  <c r="BI1368"/>
  <c r="BH1368"/>
  <c r="BG1368"/>
  <c r="BF1368"/>
  <c r="T1368"/>
  <c r="R1368"/>
  <c r="P1368"/>
  <c r="BK1368"/>
  <c r="J1368"/>
  <c r="BE1368"/>
  <c r="BI1359"/>
  <c r="BH1359"/>
  <c r="BG1359"/>
  <c r="BF1359"/>
  <c r="T1359"/>
  <c r="R1359"/>
  <c r="P1359"/>
  <c r="BK1359"/>
  <c r="J1359"/>
  <c r="BE1359"/>
  <c r="BI1355"/>
  <c r="BH1355"/>
  <c r="BG1355"/>
  <c r="BF1355"/>
  <c r="T1355"/>
  <c r="R1355"/>
  <c r="P1355"/>
  <c r="BK1355"/>
  <c r="J1355"/>
  <c r="BE1355"/>
  <c r="BI1351"/>
  <c r="BH1351"/>
  <c r="BG1351"/>
  <c r="BF1351"/>
  <c r="T1351"/>
  <c r="R1351"/>
  <c r="P1351"/>
  <c r="BK1351"/>
  <c r="J1351"/>
  <c r="BE1351"/>
  <c r="BI1347"/>
  <c r="BH1347"/>
  <c r="BG1347"/>
  <c r="BF1347"/>
  <c r="T1347"/>
  <c r="R1347"/>
  <c r="P1347"/>
  <c r="BK1347"/>
  <c r="J1347"/>
  <c r="BE1347"/>
  <c r="BI1334"/>
  <c r="BH1334"/>
  <c r="BG1334"/>
  <c r="BF1334"/>
  <c r="T1334"/>
  <c r="R1334"/>
  <c r="P1334"/>
  <c r="BK1334"/>
  <c r="J1334"/>
  <c r="BE1334"/>
  <c r="BI1328"/>
  <c r="BH1328"/>
  <c r="BG1328"/>
  <c r="BF1328"/>
  <c r="T1328"/>
  <c r="R1328"/>
  <c r="P1328"/>
  <c r="BK1328"/>
  <c r="J1328"/>
  <c r="BE1328"/>
  <c r="BI1321"/>
  <c r="BH1321"/>
  <c r="BG1321"/>
  <c r="BF1321"/>
  <c r="T1321"/>
  <c r="R1321"/>
  <c r="P1321"/>
  <c r="BK1321"/>
  <c r="J1321"/>
  <c r="BE1321"/>
  <c r="BI1311"/>
  <c r="BH1311"/>
  <c r="BG1311"/>
  <c r="BF1311"/>
  <c r="T1311"/>
  <c r="R1311"/>
  <c r="P1311"/>
  <c r="BK1311"/>
  <c r="J1311"/>
  <c r="BE1311"/>
  <c r="BI1275"/>
  <c r="BH1275"/>
  <c r="BG1275"/>
  <c r="BF1275"/>
  <c r="T1275"/>
  <c r="R1275"/>
  <c r="P1275"/>
  <c r="BK1275"/>
  <c r="J1275"/>
  <c r="BE1275"/>
  <c r="BI1271"/>
  <c r="BH1271"/>
  <c r="BG1271"/>
  <c r="BF1271"/>
  <c r="T1271"/>
  <c r="R1271"/>
  <c r="P1271"/>
  <c r="BK1271"/>
  <c r="J1271"/>
  <c r="BE1271"/>
  <c r="BI1252"/>
  <c r="BH1252"/>
  <c r="BG1252"/>
  <c r="BF1252"/>
  <c r="T1252"/>
  <c r="R1252"/>
  <c r="P1252"/>
  <c r="BK1252"/>
  <c r="J1252"/>
  <c r="BE1252"/>
  <c r="BI1249"/>
  <c r="BH1249"/>
  <c r="BG1249"/>
  <c r="BF1249"/>
  <c r="T1249"/>
  <c r="R1249"/>
  <c r="P1249"/>
  <c r="BK1249"/>
  <c r="J1249"/>
  <c r="BE1249"/>
  <c r="BI1246"/>
  <c r="BH1246"/>
  <c r="BG1246"/>
  <c r="BF1246"/>
  <c r="T1246"/>
  <c r="R1246"/>
  <c r="P1246"/>
  <c r="BK1246"/>
  <c r="J1246"/>
  <c r="BE1246"/>
  <c r="BI1242"/>
  <c r="BH1242"/>
  <c r="BG1242"/>
  <c r="BF1242"/>
  <c r="T1242"/>
  <c r="R1242"/>
  <c r="P1242"/>
  <c r="BK1242"/>
  <c r="J1242"/>
  <c r="BE1242"/>
  <c r="BI1239"/>
  <c r="BH1239"/>
  <c r="BG1239"/>
  <c r="BF1239"/>
  <c r="T1239"/>
  <c r="R1239"/>
  <c r="P1239"/>
  <c r="BK1239"/>
  <c r="J1239"/>
  <c r="BE1239"/>
  <c r="BI1235"/>
  <c r="BH1235"/>
  <c r="BG1235"/>
  <c r="BF1235"/>
  <c r="T1235"/>
  <c r="R1235"/>
  <c r="P1235"/>
  <c r="BK1235"/>
  <c r="J1235"/>
  <c r="BE1235"/>
  <c r="BI1230"/>
  <c r="BH1230"/>
  <c r="BG1230"/>
  <c r="BF1230"/>
  <c r="T1230"/>
  <c r="R1230"/>
  <c r="P1230"/>
  <c r="BK1230"/>
  <c r="J1230"/>
  <c r="BE1230"/>
  <c r="BI1226"/>
  <c r="BH1226"/>
  <c r="BG1226"/>
  <c r="BF1226"/>
  <c r="T1226"/>
  <c r="R1226"/>
  <c r="P1226"/>
  <c r="BK1226"/>
  <c r="J1226"/>
  <c r="BE1226"/>
  <c r="BI1223"/>
  <c r="BH1223"/>
  <c r="BG1223"/>
  <c r="BF1223"/>
  <c r="T1223"/>
  <c r="R1223"/>
  <c r="P1223"/>
  <c r="BK1223"/>
  <c r="J1223"/>
  <c r="BE1223"/>
  <c r="BI1219"/>
  <c r="BH1219"/>
  <c r="BG1219"/>
  <c r="BF1219"/>
  <c r="T1219"/>
  <c r="R1219"/>
  <c r="P1219"/>
  <c r="BK1219"/>
  <c r="J1219"/>
  <c r="BE1219"/>
  <c r="BI1216"/>
  <c r="BH1216"/>
  <c r="BG1216"/>
  <c r="BF1216"/>
  <c r="T1216"/>
  <c r="T1215"/>
  <c r="R1216"/>
  <c r="R1215"/>
  <c r="P1216"/>
  <c r="P1215"/>
  <c r="BK1216"/>
  <c r="BK1215"/>
  <c r="J1215"/>
  <c r="J1216"/>
  <c r="BE1216"/>
  <c r="J67"/>
  <c r="BI1209"/>
  <c r="BH1209"/>
  <c r="BG1209"/>
  <c r="BF1209"/>
  <c r="T1209"/>
  <c r="R1209"/>
  <c r="P1209"/>
  <c r="BK1209"/>
  <c r="J1209"/>
  <c r="BE1209"/>
  <c r="BI1205"/>
  <c r="BH1205"/>
  <c r="BG1205"/>
  <c r="BF1205"/>
  <c r="T1205"/>
  <c r="R1205"/>
  <c r="P1205"/>
  <c r="BK1205"/>
  <c r="J1205"/>
  <c r="BE1205"/>
  <c r="BI1201"/>
  <c r="BH1201"/>
  <c r="BG1201"/>
  <c r="BF1201"/>
  <c r="T1201"/>
  <c r="R1201"/>
  <c r="P1201"/>
  <c r="BK1201"/>
  <c r="J1201"/>
  <c r="BE1201"/>
  <c r="BI1195"/>
  <c r="BH1195"/>
  <c r="BG1195"/>
  <c r="BF1195"/>
  <c r="T1195"/>
  <c r="R1195"/>
  <c r="P1195"/>
  <c r="BK1195"/>
  <c r="J1195"/>
  <c r="BE1195"/>
  <c r="BI1177"/>
  <c r="BH1177"/>
  <c r="BG1177"/>
  <c r="BF1177"/>
  <c r="T1177"/>
  <c r="R1177"/>
  <c r="P1177"/>
  <c r="BK1177"/>
  <c r="J1177"/>
  <c r="BE1177"/>
  <c r="BI1171"/>
  <c r="BH1171"/>
  <c r="BG1171"/>
  <c r="BF1171"/>
  <c r="T1171"/>
  <c r="R1171"/>
  <c r="P1171"/>
  <c r="BK1171"/>
  <c r="J1171"/>
  <c r="BE1171"/>
  <c r="BI1167"/>
  <c r="BH1167"/>
  <c r="BG1167"/>
  <c r="BF1167"/>
  <c r="T1167"/>
  <c r="R1167"/>
  <c r="P1167"/>
  <c r="BK1167"/>
  <c r="J1167"/>
  <c r="BE1167"/>
  <c r="BI1163"/>
  <c r="BH1163"/>
  <c r="BG1163"/>
  <c r="BF1163"/>
  <c r="T1163"/>
  <c r="R1163"/>
  <c r="P1163"/>
  <c r="BK1163"/>
  <c r="J1163"/>
  <c r="BE1163"/>
  <c r="BI1159"/>
  <c r="BH1159"/>
  <c r="BG1159"/>
  <c r="BF1159"/>
  <c r="T1159"/>
  <c r="R1159"/>
  <c r="P1159"/>
  <c r="BK1159"/>
  <c r="J1159"/>
  <c r="BE1159"/>
  <c r="BI1155"/>
  <c r="BH1155"/>
  <c r="BG1155"/>
  <c r="BF1155"/>
  <c r="T1155"/>
  <c r="R1155"/>
  <c r="P1155"/>
  <c r="BK1155"/>
  <c r="J1155"/>
  <c r="BE1155"/>
  <c r="BI1149"/>
  <c r="BH1149"/>
  <c r="BG1149"/>
  <c r="BF1149"/>
  <c r="T1149"/>
  <c r="R1149"/>
  <c r="P1149"/>
  <c r="BK1149"/>
  <c r="J1149"/>
  <c r="BE1149"/>
  <c r="BI1131"/>
  <c r="BH1131"/>
  <c r="BG1131"/>
  <c r="BF1131"/>
  <c r="T1131"/>
  <c r="R1131"/>
  <c r="P1131"/>
  <c r="BK1131"/>
  <c r="J1131"/>
  <c r="BE1131"/>
  <c r="BI1127"/>
  <c r="BH1127"/>
  <c r="BG1127"/>
  <c r="BF1127"/>
  <c r="T1127"/>
  <c r="R1127"/>
  <c r="P1127"/>
  <c r="BK1127"/>
  <c r="J1127"/>
  <c r="BE1127"/>
  <c r="BI1121"/>
  <c r="BH1121"/>
  <c r="BG1121"/>
  <c r="BF1121"/>
  <c r="T1121"/>
  <c r="R1121"/>
  <c r="P1121"/>
  <c r="BK1121"/>
  <c r="J1121"/>
  <c r="BE1121"/>
  <c r="BI1116"/>
  <c r="BH1116"/>
  <c r="BG1116"/>
  <c r="BF1116"/>
  <c r="T1116"/>
  <c r="R1116"/>
  <c r="P1116"/>
  <c r="BK1116"/>
  <c r="J1116"/>
  <c r="BE1116"/>
  <c r="BI1111"/>
  <c r="BH1111"/>
  <c r="BG1111"/>
  <c r="BF1111"/>
  <c r="T1111"/>
  <c r="R1111"/>
  <c r="P1111"/>
  <c r="BK1111"/>
  <c r="J1111"/>
  <c r="BE1111"/>
  <c r="BI1053"/>
  <c r="BH1053"/>
  <c r="BG1053"/>
  <c r="BF1053"/>
  <c r="T1053"/>
  <c r="R1053"/>
  <c r="P1053"/>
  <c r="BK1053"/>
  <c r="J1053"/>
  <c r="BE1053"/>
  <c r="BI992"/>
  <c r="BH992"/>
  <c r="BG992"/>
  <c r="BF992"/>
  <c r="T992"/>
  <c r="R992"/>
  <c r="P992"/>
  <c r="BK992"/>
  <c r="J992"/>
  <c r="BE992"/>
  <c r="BI934"/>
  <c r="BH934"/>
  <c r="BG934"/>
  <c r="BF934"/>
  <c r="T934"/>
  <c r="R934"/>
  <c r="P934"/>
  <c r="BK934"/>
  <c r="J934"/>
  <c r="BE934"/>
  <c r="BI876"/>
  <c r="BH876"/>
  <c r="BG876"/>
  <c r="BF876"/>
  <c r="T876"/>
  <c r="R876"/>
  <c r="P876"/>
  <c r="BK876"/>
  <c r="J876"/>
  <c r="BE876"/>
  <c r="BI818"/>
  <c r="BH818"/>
  <c r="BG818"/>
  <c r="BF818"/>
  <c r="T818"/>
  <c r="R818"/>
  <c r="P818"/>
  <c r="BK818"/>
  <c r="J818"/>
  <c r="BE818"/>
  <c r="BI814"/>
  <c r="BH814"/>
  <c r="BG814"/>
  <c r="BF814"/>
  <c r="T814"/>
  <c r="R814"/>
  <c r="P814"/>
  <c r="BK814"/>
  <c r="J814"/>
  <c r="BE814"/>
  <c r="BI811"/>
  <c r="BH811"/>
  <c r="BG811"/>
  <c r="BF811"/>
  <c r="T811"/>
  <c r="R811"/>
  <c r="P811"/>
  <c r="BK811"/>
  <c r="J811"/>
  <c r="BE811"/>
  <c r="BI805"/>
  <c r="BH805"/>
  <c r="BG805"/>
  <c r="BF805"/>
  <c r="T805"/>
  <c r="R805"/>
  <c r="P805"/>
  <c r="BK805"/>
  <c r="J805"/>
  <c r="BE805"/>
  <c r="BI798"/>
  <c r="BH798"/>
  <c r="BG798"/>
  <c r="BF798"/>
  <c r="T798"/>
  <c r="R798"/>
  <c r="P798"/>
  <c r="BK798"/>
  <c r="J798"/>
  <c r="BE798"/>
  <c r="BI794"/>
  <c r="BH794"/>
  <c r="BG794"/>
  <c r="BF794"/>
  <c r="T794"/>
  <c r="R794"/>
  <c r="P794"/>
  <c r="BK794"/>
  <c r="J794"/>
  <c r="BE794"/>
  <c r="BI789"/>
  <c r="BH789"/>
  <c r="BG789"/>
  <c r="BF789"/>
  <c r="T789"/>
  <c r="R789"/>
  <c r="P789"/>
  <c r="BK789"/>
  <c r="J789"/>
  <c r="BE789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6"/>
  <c r="BH756"/>
  <c r="BG756"/>
  <c r="BF756"/>
  <c r="T756"/>
  <c r="R756"/>
  <c r="P756"/>
  <c r="BK756"/>
  <c r="J756"/>
  <c r="BE756"/>
  <c r="BI752"/>
  <c r="BH752"/>
  <c r="BG752"/>
  <c r="BF752"/>
  <c r="T752"/>
  <c r="R752"/>
  <c r="P752"/>
  <c r="BK752"/>
  <c r="J752"/>
  <c r="BE752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6"/>
  <c r="BH746"/>
  <c r="BG746"/>
  <c r="BF746"/>
  <c r="T746"/>
  <c r="R746"/>
  <c r="P746"/>
  <c r="BK746"/>
  <c r="J746"/>
  <c r="BE746"/>
  <c r="BI741"/>
  <c r="BH741"/>
  <c r="BG741"/>
  <c r="BF741"/>
  <c r="T741"/>
  <c r="R741"/>
  <c r="P741"/>
  <c r="BK741"/>
  <c r="J741"/>
  <c r="BE741"/>
  <c r="BI737"/>
  <c r="BH737"/>
  <c r="BG737"/>
  <c r="BF737"/>
  <c r="T737"/>
  <c r="R737"/>
  <c r="P737"/>
  <c r="BK737"/>
  <c r="J737"/>
  <c r="BE737"/>
  <c r="BI733"/>
  <c r="BH733"/>
  <c r="BG733"/>
  <c r="BF733"/>
  <c r="T733"/>
  <c r="R733"/>
  <c r="P733"/>
  <c r="BK733"/>
  <c r="J733"/>
  <c r="BE733"/>
  <c r="BI703"/>
  <c r="BH703"/>
  <c r="BG703"/>
  <c r="BF703"/>
  <c r="T703"/>
  <c r="R703"/>
  <c r="P703"/>
  <c r="BK703"/>
  <c r="J703"/>
  <c r="BE703"/>
  <c r="BI673"/>
  <c r="BH673"/>
  <c r="BG673"/>
  <c r="BF673"/>
  <c r="T673"/>
  <c r="R673"/>
  <c r="P673"/>
  <c r="BK673"/>
  <c r="J673"/>
  <c r="BE673"/>
  <c r="BI643"/>
  <c r="BH643"/>
  <c r="BG643"/>
  <c r="BF643"/>
  <c r="T643"/>
  <c r="T642"/>
  <c r="R643"/>
  <c r="R642"/>
  <c r="P643"/>
  <c r="P642"/>
  <c r="BK643"/>
  <c r="BK642"/>
  <c r="J642"/>
  <c r="J643"/>
  <c r="BE643"/>
  <c r="J66"/>
  <c r="BI639"/>
  <c r="BH639"/>
  <c r="BG639"/>
  <c r="BF639"/>
  <c r="T639"/>
  <c r="R639"/>
  <c r="P639"/>
  <c r="BK639"/>
  <c r="J639"/>
  <c r="BE639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8"/>
  <c r="BH628"/>
  <c r="BG628"/>
  <c r="BF628"/>
  <c r="T628"/>
  <c r="R628"/>
  <c r="P628"/>
  <c r="BK628"/>
  <c r="J628"/>
  <c r="BE628"/>
  <c r="BI625"/>
  <c r="BH625"/>
  <c r="BG625"/>
  <c r="BF625"/>
  <c r="T625"/>
  <c r="R625"/>
  <c r="P625"/>
  <c r="BK625"/>
  <c r="J625"/>
  <c r="BE625"/>
  <c r="BI622"/>
  <c r="BH622"/>
  <c r="BG622"/>
  <c r="BF622"/>
  <c r="T622"/>
  <c r="R622"/>
  <c r="P622"/>
  <c r="BK622"/>
  <c r="J622"/>
  <c r="BE622"/>
  <c r="BI619"/>
  <c r="BH619"/>
  <c r="BG619"/>
  <c r="BF619"/>
  <c r="T619"/>
  <c r="R619"/>
  <c r="P619"/>
  <c r="BK619"/>
  <c r="J619"/>
  <c r="BE619"/>
  <c r="BI616"/>
  <c r="BH616"/>
  <c r="BG616"/>
  <c r="BF616"/>
  <c r="T616"/>
  <c r="R616"/>
  <c r="P616"/>
  <c r="BK616"/>
  <c r="J616"/>
  <c r="BE616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1"/>
  <c r="BH601"/>
  <c r="BG601"/>
  <c r="BF601"/>
  <c r="T601"/>
  <c r="R601"/>
  <c r="P601"/>
  <c r="BK601"/>
  <c r="J601"/>
  <c r="BE601"/>
  <c r="BI590"/>
  <c r="BH590"/>
  <c r="BG590"/>
  <c r="BF590"/>
  <c r="T590"/>
  <c r="R590"/>
  <c r="P590"/>
  <c r="BK590"/>
  <c r="J590"/>
  <c r="BE590"/>
  <c r="BI574"/>
  <c r="BH574"/>
  <c r="BG574"/>
  <c r="BF574"/>
  <c r="T574"/>
  <c r="R574"/>
  <c r="P574"/>
  <c r="BK574"/>
  <c r="J574"/>
  <c r="BE574"/>
  <c r="BI566"/>
  <c r="BH566"/>
  <c r="BG566"/>
  <c r="BF566"/>
  <c r="T566"/>
  <c r="R566"/>
  <c r="P566"/>
  <c r="BK566"/>
  <c r="J566"/>
  <c r="BE566"/>
  <c r="BI558"/>
  <c r="BH558"/>
  <c r="BG558"/>
  <c r="BF558"/>
  <c r="T558"/>
  <c r="R558"/>
  <c r="P558"/>
  <c r="BK558"/>
  <c r="J558"/>
  <c r="BE558"/>
  <c r="BI554"/>
  <c r="BH554"/>
  <c r="BG554"/>
  <c r="BF554"/>
  <c r="T554"/>
  <c r="R554"/>
  <c r="P554"/>
  <c r="BK554"/>
  <c r="J554"/>
  <c r="BE554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38"/>
  <c r="BH538"/>
  <c r="BG538"/>
  <c r="BF538"/>
  <c r="T538"/>
  <c r="R538"/>
  <c r="P538"/>
  <c r="BK538"/>
  <c r="J538"/>
  <c r="BE538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19"/>
  <c r="BH519"/>
  <c r="BG519"/>
  <c r="BF519"/>
  <c r="T519"/>
  <c r="R519"/>
  <c r="P519"/>
  <c r="BK519"/>
  <c r="J519"/>
  <c r="BE519"/>
  <c r="BI511"/>
  <c r="BH511"/>
  <c r="BG511"/>
  <c r="BF511"/>
  <c r="T511"/>
  <c r="R511"/>
  <c r="P511"/>
  <c r="BK511"/>
  <c r="J511"/>
  <c r="BE511"/>
  <c r="BI503"/>
  <c r="BH503"/>
  <c r="BG503"/>
  <c r="BF503"/>
  <c r="T503"/>
  <c r="T502"/>
  <c r="R503"/>
  <c r="R502"/>
  <c r="P503"/>
  <c r="P502"/>
  <c r="BK503"/>
  <c r="BK502"/>
  <c r="J502"/>
  <c r="J503"/>
  <c r="BE503"/>
  <c r="J65"/>
  <c r="BI459"/>
  <c r="BH459"/>
  <c r="BG459"/>
  <c r="BF459"/>
  <c r="T459"/>
  <c r="R459"/>
  <c r="P459"/>
  <c r="BK459"/>
  <c r="J459"/>
  <c r="BE459"/>
  <c r="BI430"/>
  <c r="BH430"/>
  <c r="BG430"/>
  <c r="BF430"/>
  <c r="T430"/>
  <c r="R430"/>
  <c r="P430"/>
  <c r="BK430"/>
  <c r="J430"/>
  <c r="BE430"/>
  <c r="BI416"/>
  <c r="BH416"/>
  <c r="BG416"/>
  <c r="BF416"/>
  <c r="T416"/>
  <c r="R416"/>
  <c r="P416"/>
  <c r="BK416"/>
  <c r="J416"/>
  <c r="BE416"/>
  <c r="BI396"/>
  <c r="BH396"/>
  <c r="BG396"/>
  <c r="BF396"/>
  <c r="T396"/>
  <c r="R396"/>
  <c r="P396"/>
  <c r="BK396"/>
  <c r="J396"/>
  <c r="BE396"/>
  <c r="BI378"/>
  <c r="BH378"/>
  <c r="BG378"/>
  <c r="BF378"/>
  <c r="T378"/>
  <c r="R378"/>
  <c r="P378"/>
  <c r="BK378"/>
  <c r="J378"/>
  <c r="BE378"/>
  <c r="BI349"/>
  <c r="BH349"/>
  <c r="BG349"/>
  <c r="BF349"/>
  <c r="T349"/>
  <c r="R349"/>
  <c r="P349"/>
  <c r="BK349"/>
  <c r="J349"/>
  <c r="BE34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19"/>
  <c r="BH319"/>
  <c r="BG319"/>
  <c r="BF319"/>
  <c r="T319"/>
  <c r="R319"/>
  <c r="P319"/>
  <c r="BK319"/>
  <c r="J319"/>
  <c r="BE319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76"/>
  <c r="BH276"/>
  <c r="BG276"/>
  <c r="BF276"/>
  <c r="T276"/>
  <c r="R276"/>
  <c r="P276"/>
  <c r="BK276"/>
  <c r="J276"/>
  <c r="BE276"/>
  <c r="BI270"/>
  <c r="BH270"/>
  <c r="BG270"/>
  <c r="BF270"/>
  <c r="T270"/>
  <c r="R270"/>
  <c r="P270"/>
  <c r="BK270"/>
  <c r="J270"/>
  <c r="BE270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7"/>
  <c r="BH247"/>
  <c r="BG247"/>
  <c r="BF247"/>
  <c r="T247"/>
  <c r="T246"/>
  <c r="R247"/>
  <c r="R246"/>
  <c r="P247"/>
  <c r="P246"/>
  <c r="BK247"/>
  <c r="BK246"/>
  <c r="J246"/>
  <c r="J247"/>
  <c r="BE247"/>
  <c r="J64"/>
  <c r="BI238"/>
  <c r="BH238"/>
  <c r="BG238"/>
  <c r="BF238"/>
  <c r="T238"/>
  <c r="R238"/>
  <c r="P238"/>
  <c r="BK238"/>
  <c r="J238"/>
  <c r="BE238"/>
  <c r="BI230"/>
  <c r="BH230"/>
  <c r="BG230"/>
  <c r="BF230"/>
  <c r="T230"/>
  <c r="R230"/>
  <c r="P230"/>
  <c r="BK230"/>
  <c r="J230"/>
  <c r="BE230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4"/>
  <c r="BH204"/>
  <c r="BG204"/>
  <c r="BF204"/>
  <c r="T204"/>
  <c r="T203"/>
  <c r="R204"/>
  <c r="R203"/>
  <c r="P204"/>
  <c r="P203"/>
  <c r="BK204"/>
  <c r="BK203"/>
  <c r="J203"/>
  <c r="J204"/>
  <c r="BE204"/>
  <c r="J63"/>
  <c r="BI200"/>
  <c r="BH200"/>
  <c r="BG200"/>
  <c r="BF200"/>
  <c r="T200"/>
  <c r="R200"/>
  <c r="P200"/>
  <c r="BK200"/>
  <c r="J200"/>
  <c r="BE200"/>
  <c r="BI191"/>
  <c r="BH191"/>
  <c r="BG191"/>
  <c r="BF191"/>
  <c r="T191"/>
  <c r="R191"/>
  <c r="P191"/>
  <c r="BK191"/>
  <c r="J191"/>
  <c r="BE191"/>
  <c r="BI183"/>
  <c r="BH183"/>
  <c r="BG183"/>
  <c r="BF183"/>
  <c r="T183"/>
  <c r="R183"/>
  <c r="P183"/>
  <c r="BK183"/>
  <c r="J183"/>
  <c r="BE183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0"/>
  <c r="BH160"/>
  <c r="BG160"/>
  <c r="BF160"/>
  <c r="T160"/>
  <c r="R160"/>
  <c r="P160"/>
  <c r="BK160"/>
  <c r="J160"/>
  <c r="BE160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7"/>
  <c r="F36"/>
  <c i="1" r="BD53"/>
  <c i="2" r="BH107"/>
  <c r="F35"/>
  <c i="1" r="BC53"/>
  <c i="2" r="BG107"/>
  <c r="F34"/>
  <c i="1" r="BB53"/>
  <c i="2" r="BF107"/>
  <c r="J33"/>
  <c i="1" r="AW53"/>
  <c i="2" r="F33"/>
  <c i="1" r="BA53"/>
  <c i="2" r="T107"/>
  <c r="T106"/>
  <c r="T105"/>
  <c r="T104"/>
  <c r="R107"/>
  <c r="R106"/>
  <c r="R105"/>
  <c r="R104"/>
  <c r="P107"/>
  <c r="P106"/>
  <c r="P105"/>
  <c r="P104"/>
  <c i="1" r="AU53"/>
  <c i="2" r="BK107"/>
  <c r="BK106"/>
  <c r="J106"/>
  <c r="BK105"/>
  <c r="J105"/>
  <c r="BK104"/>
  <c r="J104"/>
  <c r="J60"/>
  <c r="J29"/>
  <c i="1" r="AG53"/>
  <c i="2" r="J107"/>
  <c r="BE107"/>
  <c r="J32"/>
  <c i="1" r="AV53"/>
  <c i="2" r="F32"/>
  <c i="1" r="AZ53"/>
  <c i="2" r="J62"/>
  <c r="J61"/>
  <c r="F98"/>
  <c r="E96"/>
  <c r="F53"/>
  <c r="E51"/>
  <c r="J38"/>
  <c r="J23"/>
  <c r="E23"/>
  <c r="J100"/>
  <c r="J55"/>
  <c r="J22"/>
  <c r="J20"/>
  <c r="E20"/>
  <c r="F101"/>
  <c r="F56"/>
  <c r="J19"/>
  <c r="J17"/>
  <c r="E17"/>
  <c r="F100"/>
  <c r="F55"/>
  <c r="J16"/>
  <c r="J14"/>
  <c r="J98"/>
  <c r="J53"/>
  <c r="E7"/>
  <c r="E92"/>
  <c r="E47"/>
  <c i="1" r="BD61"/>
  <c r="BC61"/>
  <c r="BB61"/>
  <c r="BA61"/>
  <c r="AZ61"/>
  <c r="AY61"/>
  <c r="AX61"/>
  <c r="AW61"/>
  <c r="AV61"/>
  <c r="AU61"/>
  <c r="AT61"/>
  <c r="AS61"/>
  <c r="AG61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9"/>
  <c r="AN69"/>
  <c r="AT68"/>
  <c r="AN68"/>
  <c r="AT67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<sst xmlns="http://schemas.openxmlformats.org/spreadsheetml/2006/main">
  <si>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</si>
  <si>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</si>
  <si>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</si>
  <si>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</si>
  <si>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</si>
  <si>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</si>
  <si>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</si>
  <si>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{f6ab2cda-01ad-41bb-acdb-1fabed2e3463}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</si>
  <si>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</si>
  <si>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</si>
  <si>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</si>
  <si>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</si>
  <si>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</si>
  <si>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</si>
  <si>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</si>
  <si>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</si>
  <si>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2018/08/07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</si>
  <si>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</si>
  <si>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</si>
  <si>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Rozvoj infrastruktury Právnické fakulty Univerzity Palackého v Olomouci</t>
  </si>
  <si>
    <t>KSO:</t>
  </si>
  <si>
    <t/>
  </si>
  <si>
    <t>CC-CZ:</t>
  </si>
  <si>
    <t>Místo:</t>
  </si>
  <si>
    <t>Olomouc</t>
  </si>
  <si>
    <t>Datum:</t>
  </si>
  <si>
    <t>7.8.2018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</si>
  <si>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</si>
  <si>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</si>
  <si>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</si>
  <si>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</si>
  <si>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</si>
  <si>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</si>
  <si>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</si>
  <si>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Atelier 99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</si>
  <si>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</si>
  <si>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</si>
  <si>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</si>
  <si>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</si>
  <si>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</si>
  <si>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</si>
  <si>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</si>
  <si>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</si>
  <si>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</si>
  <si>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</si>
  <si>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</si>
  <si>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</si>
  <si>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</si>
  <si>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</si>
  <si>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</si>
  <si>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</si>
  <si>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</si>
  <si>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</si>
  <si>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</si>
  <si>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</si>
  <si>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</si>
  <si>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</si>
  <si>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</si>
  <si>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</si>
  <si>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</si>
  <si>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</si>
  <si>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</si>
  <si>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</si>
  <si>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</si>
  <si>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</si>
  <si>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</si>
  <si>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</si>
  <si>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</si>
  <si>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</si>
  <si>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</si>
  <si>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</si>
  <si>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</si>
  <si>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</si>
  <si>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</si>
  <si>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</si>
  <si>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</si>
  <si>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UZNATELNÉ NÁKLADY</t>
  </si>
  <si>
    <t>STA</t>
  </si>
  <si>
    <t>{e9a10af3-f209-4b38-b73b-3ed3597fb71a}</t>
  </si>
  <si>
    <t>2</t>
  </si>
  <si>
    <t>/</t>
  </si>
  <si>
    <t>Architektonicko stavební řešení</t>
  </si>
  <si>
    <t>Soupis</t>
  </si>
  <si>
    <t>{eaceb0f2-6a7f-4df8-b0bd-c0fc6bd8311f}</t>
  </si>
  <si>
    <t>Zdravotechnika</t>
  </si>
  <si>
    <t>{32c7a174-33f3-4849-b438-463ef7d5ab00}</t>
  </si>
  <si>
    <t>3</t>
  </si>
  <si>
    <t>Vodní díla</t>
  </si>
  <si>
    <t>{20b240fc-4b40-402e-9f52-6d36f132e8e5}</t>
  </si>
  <si>
    <t>4</t>
  </si>
  <si>
    <t>Vytápění</t>
  </si>
  <si>
    <t>{737ed940-aab1-483b-a215-4c6385b2d05f}</t>
  </si>
  <si>
    <t>5</t>
  </si>
  <si>
    <t>Silnoproud</t>
  </si>
  <si>
    <t>{d9d780cd-29a0-4929-8362-9115064bfaf1}</t>
  </si>
  <si>
    <t>6</t>
  </si>
  <si>
    <t>Slaboproud</t>
  </si>
  <si>
    <t>{7c8e761e-3c23-446c-a20b-8c03b2ee945d}</t>
  </si>
  <si>
    <t>7</t>
  </si>
  <si>
    <t>Vzduchotechnika</t>
  </si>
  <si>
    <t>{002bbc24-d755-4136-9577-d22b7de952e7}</t>
  </si>
  <si>
    <t>8</t>
  </si>
  <si>
    <t>Chlazení</t>
  </si>
  <si>
    <t>{ac8c7ea7-8ca9-4038-a801-d2ae5a9c5c86}</t>
  </si>
  <si>
    <t>NEUZNATELNÉ NÁKLADY</t>
  </si>
  <si>
    <t>{061495dd-9e44-4f9f-8b11-dcc6212380ea}</t>
  </si>
  <si>
    <t>{36b879d2-3837-407a-b867-190ca255ba11}</t>
  </si>
  <si>
    <t>{a793cd15-80fb-4deb-b364-716b6cb0d264}</t>
  </si>
  <si>
    <t>{403fcbaf-b0e7-47f7-8636-7f4d6337c835}</t>
  </si>
  <si>
    <t>{1a727127-4a83-49a9-bca1-3c76ddb7ef41}</t>
  </si>
  <si>
    <t>{15c3722c-b2df-4426-b06b-5fd93deefed2}</t>
  </si>
  <si>
    <t>{8220d873-568b-4127-ad01-ccb2f884f88c}</t>
  </si>
  <si>
    <t>{20944d6c-c93b-49f4-8993-07defad749c4}</t>
  </si>
  <si>
    <t>VN+ON</t>
  </si>
  <si>
    <t>{0477248f-a5f8-4760-95e7-1f41b9ca3a34}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</si>
  <si>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</si>
  <si>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</si>
  <si>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</si>
  <si>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</si>
  <si>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</si>
  <si>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</si>
  <si>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</si>
  <si>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UZNATELNÉ NÁKLADY</t>
  </si>
  <si>
    <t>Soupis:</t>
  </si>
  <si>
    <t>1 - Architektonicko stavební řešení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</si>
  <si>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</si>
  <si>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</si>
  <si>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</si>
  <si>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</si>
  <si>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</si>
  <si>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</si>
  <si>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SO_01 - Uznatelné náklady</t>
  </si>
  <si>
    <t xml:space="preserve">    001 - Zemní práce</t>
  </si>
  <si>
    <t xml:space="preserve">    002 - Základy</t>
  </si>
  <si>
    <t xml:space="preserve">    003 - Svislé konstrukce</t>
  </si>
  <si>
    <t xml:space="preserve">    004 - Vodorovné konstrukce</t>
  </si>
  <si>
    <t xml:space="preserve">    006 - Úpravy povrchu</t>
  </si>
  <si>
    <t xml:space="preserve">    009 - Ostatní konstrukce a práce</t>
  </si>
  <si>
    <t xml:space="preserve">    099 - Přesun hmot HSV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</si>
  <si>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</si>
  <si>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</si>
  <si>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</si>
  <si>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</si>
  <si>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montované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</si>
  <si>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</si>
  <si>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</si>
  <si>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</si>
  <si>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775 - Podlahy dřevěné</t>
  </si>
  <si>
    <t xml:space="preserve">    776 - Podlahy povlakové</t>
  </si>
  <si>
    <t xml:space="preserve">    777 - Podlahy lité</t>
  </si>
  <si>
    <t xml:space="preserve">    781 - Obklady keramické</t>
  </si>
  <si>
    <t xml:space="preserve">    783 - Nátěry</t>
  </si>
  <si>
    <t xml:space="preserve">    784 - Malby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</si>
  <si>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</si>
  <si>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</si>
  <si>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</si>
  <si>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</si>
  <si>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</si>
  <si>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</si>
  <si>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</si>
  <si>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</si>
  <si>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</si>
  <si>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</si>
  <si>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</si>
  <si>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</si>
  <si>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</si>
  <si>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</si>
  <si>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SO_01</t>
  </si>
  <si>
    <t>Uznatelné náklady</t>
  </si>
  <si>
    <t>ROZPOCET</t>
  </si>
  <si>
    <t>001</t>
  </si>
  <si>
    <t>Zemní práce</t>
  </si>
  <si>
    <t>K</t>
  </si>
  <si>
    <t>113106121/00</t>
  </si>
  <si>
    <t>Rozebrání dlažeb komunikací pro pěší z betonových nebo kamenných dlaždic</t>
  </si>
  <si>
    <t>m2</t>
  </si>
  <si>
    <t>1744593386</t>
  </si>
  <si>
    <t>VV</t>
  </si>
  <si>
    <t>17,735*(6,295-2,1)</t>
  </si>
  <si>
    <t>"stávající dlažba před schodištěm mč 101"</t>
  </si>
  <si>
    <t>280,9</t>
  </si>
  <si>
    <t>"dlažba z betonových panelů 1.PP"</t>
  </si>
  <si>
    <t>Součet</t>
  </si>
  <si>
    <t>113107222</t>
  </si>
  <si>
    <t>Odstranění podkladu pl přes 200 m2 z kameniva drceného tl 200 mm</t>
  </si>
  <si>
    <t>CS ÚRS 2017 01</t>
  </si>
  <si>
    <t>32106703</t>
  </si>
  <si>
    <t>"podklad pod dlažbou z betonových panelů 1.PP"</t>
  </si>
  <si>
    <t>122201102</t>
  </si>
  <si>
    <t>Odkopávky a prokopávky nezapažené v hornině tř. 3 objem do 1000 m3</t>
  </si>
  <si>
    <t>m3</t>
  </si>
  <si>
    <t>1500402303</t>
  </si>
  <si>
    <t>(198,9+126,4+53,5)*0,35</t>
  </si>
  <si>
    <t>122201109</t>
  </si>
  <si>
    <t>Příplatek za lepivost u odkopávek v hornině tř. 1 až 3</t>
  </si>
  <si>
    <t>-2063474282</t>
  </si>
  <si>
    <t>132,58*0,5 'Přepočtené koeficientem množství</t>
  </si>
  <si>
    <t>132212101</t>
  </si>
  <si>
    <t>Hloubení rýh š do 600 mm ručním nebo pneum nářadím v soudržných horninách tř. 3</t>
  </si>
  <si>
    <t>1075973399</t>
  </si>
  <si>
    <t>výkop v 1.PP pro kanalizaci</t>
  </si>
  <si>
    <t>(13,705+7,465+2,705+3,195+0,9*2)*0,4*0,65</t>
  </si>
  <si>
    <t>132212109</t>
  </si>
  <si>
    <t>Příplatek za lepivost u hloubení rýh š do 600 mm ručním nebo pneum nářadím v hornině tř. 3</t>
  </si>
  <si>
    <t>-1691503838</t>
  </si>
  <si>
    <t>7,506*0,5 'Přepočtené koeficientem množství</t>
  </si>
  <si>
    <t>132212201</t>
  </si>
  <si>
    <t>Hloubení rýh š přes 600 do 2000 mm ručním nebo pneum nářadím v soudržných horninách tř. 3</t>
  </si>
  <si>
    <t>1107554492</t>
  </si>
  <si>
    <t>(17,9)*1,2*0,65</t>
  </si>
  <si>
    <t>132212209</t>
  </si>
  <si>
    <t>Příplatek za lepivost u hloubení rýh š do 2000 mm ručním nebo pneum nářadím v hornině tř. 3</t>
  </si>
  <si>
    <t>490786632</t>
  </si>
  <si>
    <t>13,962*0,5 'Přepočtené koeficientem množství</t>
  </si>
  <si>
    <t>9</t>
  </si>
  <si>
    <t>151101101</t>
  </si>
  <si>
    <t>Zřízení příložného pažení a rozepření stěn rýh hl do 2 m</t>
  </si>
  <si>
    <t>-893442032</t>
  </si>
  <si>
    <t>stěny v 1.PP pro kanalizaci</t>
  </si>
  <si>
    <t>(13,705*2+17,9*2+7,465*2+2,705*2+3,195*2+0,9*4)*0,65</t>
  </si>
  <si>
    <t>10</t>
  </si>
  <si>
    <t>151101111</t>
  </si>
  <si>
    <t>Odstranění příložného pažení a rozepření stěn rýh hl do 2 m</t>
  </si>
  <si>
    <t>-2088261006</t>
  </si>
  <si>
    <t>11</t>
  </si>
  <si>
    <t>174101102</t>
  </si>
  <si>
    <t>Zásyp v uzavřených prostorech sypaninou se zhutněním</t>
  </si>
  <si>
    <t>2087994636</t>
  </si>
  <si>
    <t>obsyp potrubí ve výkopu v 1.PP</t>
  </si>
  <si>
    <t>(13,705+7,465+2,705+3,195+0,9*2)*0,4*0,5</t>
  </si>
  <si>
    <t>(17,9)*1,2*0,5</t>
  </si>
  <si>
    <t>12</t>
  </si>
  <si>
    <t>M</t>
  </si>
  <si>
    <t>583373440</t>
  </si>
  <si>
    <t>štěrkopísek frakce 16-32</t>
  </si>
  <si>
    <t>t</t>
  </si>
  <si>
    <t>-499531089</t>
  </si>
  <si>
    <t>16,514*2 'Přepočtené koeficientem množství</t>
  </si>
  <si>
    <t>13</t>
  </si>
  <si>
    <t>131201101/00</t>
  </si>
  <si>
    <t>Hloubení jam nezapažených v hornině tř. 3 objemu do 100 m3</t>
  </si>
  <si>
    <t>-1901881406</t>
  </si>
  <si>
    <t>0,2*1,65*(17,735+0,88+1,74)</t>
  </si>
  <si>
    <t>0,6*2,6*18,015</t>
  </si>
  <si>
    <t>1,84*3,85*18,015</t>
  </si>
  <si>
    <t>"jáma pod schodiště"</t>
  </si>
  <si>
    <t>0,64*7*(5,41+0,295)*1,1</t>
  </si>
  <si>
    <t>"jáma pro pasy schodiště"</t>
  </si>
  <si>
    <t>0,6*(12,56+0,6+0,6)*(2,5+7,2+7,535)</t>
  </si>
  <si>
    <t>"jáma pro pasy přístavba"</t>
  </si>
  <si>
    <t>14</t>
  </si>
  <si>
    <t>132201201/00</t>
  </si>
  <si>
    <t>Hloubení rýh š do 2000 mm v hornině tř. 3 objemu do 100 m3</t>
  </si>
  <si>
    <t>-1797080582</t>
  </si>
  <si>
    <t>5*0,7*5,41+2*0,5*5,41+0,7*0,295*17,615</t>
  </si>
  <si>
    <t>"základové pasy pro schodiště mč 101"</t>
  </si>
  <si>
    <t>0,2*(0,255+3,025+0,67)*2,2+0,2*0,255*2,2</t>
  </si>
  <si>
    <t>"pasy pro stěnu schodiště mč 101"</t>
  </si>
  <si>
    <t>12,56*1,1*1,7*2+12,56*1,5*1,7+0,6*0,8*(6,235+5,9)*2</t>
  </si>
  <si>
    <t>"pasy pro přístavbu"</t>
  </si>
  <si>
    <t>161101101/00</t>
  </si>
  <si>
    <t>Svislé přemístění výkopku z horniny tř. 1 až 4 hl výkopu do 2,5 m</t>
  </si>
  <si>
    <t>1259788962</t>
  </si>
  <si>
    <t>332,845</t>
  </si>
  <si>
    <t>"výkopek jam"</t>
  </si>
  <si>
    <t>120,485</t>
  </si>
  <si>
    <t>"výkopek rýh"</t>
  </si>
  <si>
    <t>16</t>
  </si>
  <si>
    <t>162701105/00</t>
  </si>
  <si>
    <t>Vodorovné přemístění do 10000 m výkopku/sypaniny z horniny tř. 1 až 4</t>
  </si>
  <si>
    <t>107241743</t>
  </si>
  <si>
    <t>132,58+7,506+13,962</t>
  </si>
  <si>
    <t>"výkop v 1.PP"</t>
  </si>
  <si>
    <t>"předpoklad skládky do 10km"</t>
  </si>
  <si>
    <t>17</t>
  </si>
  <si>
    <t>171201201/00</t>
  </si>
  <si>
    <t>Uložení sypaniny na skládky</t>
  </si>
  <si>
    <t>659687281</t>
  </si>
  <si>
    <t>18</t>
  </si>
  <si>
    <t>171201211/00</t>
  </si>
  <si>
    <t>Poplatek za uložení odpadu ze sypaniny na skládce (skládkovné)</t>
  </si>
  <si>
    <t>-40798752</t>
  </si>
  <si>
    <t>332,845*1,5</t>
  </si>
  <si>
    <t>120,485*1,5</t>
  </si>
  <si>
    <t>(132,58+7,506+13,962)*1,5</t>
  </si>
  <si>
    <t>"přepočet m3 na t - 1,5"</t>
  </si>
  <si>
    <t>19</t>
  </si>
  <si>
    <t>172R00001</t>
  </si>
  <si>
    <t>Sadové úpravy v místě nově budované bezbariérové rampy - bližší specifikace v technické zprávě sadových úprav</t>
  </si>
  <si>
    <t>kpl</t>
  </si>
  <si>
    <t>-1011445959</t>
  </si>
  <si>
    <t>"viz. TZ sadových úprav" 1</t>
  </si>
  <si>
    <t>002</t>
  </si>
  <si>
    <t>Základy</t>
  </si>
  <si>
    <t>20</t>
  </si>
  <si>
    <t>271532212/00</t>
  </si>
  <si>
    <t>Podsyp pod základové konstrukce se zhutněním z hrubého kameniva frakce 16 až 32 mm</t>
  </si>
  <si>
    <t>-1187537336</t>
  </si>
  <si>
    <t>"výkop jam"</t>
  </si>
  <si>
    <t>-(5*1,84*3,25*0,4+2*0,2*1,84*3,25*2+0,4*1,2*2,5*5)</t>
  </si>
  <si>
    <t>"odpočet beton - bedněné pasy schodiště"</t>
  </si>
  <si>
    <t>-(2*0,6*0,8*12,56+0,6*0,8*12,560)</t>
  </si>
  <si>
    <t>"odpočet beton - bedněné pasy přístavby"</t>
  </si>
  <si>
    <t>271572211/00</t>
  </si>
  <si>
    <t>Podsyp pod základové konstrukce se zhutněním z netříděného štěrkopísku</t>
  </si>
  <si>
    <t>475924339</t>
  </si>
  <si>
    <t>2*0,5*0,1*5,41+5*0,1*5,41*0,6+18,015*0,295*0,1+0,2*(3,025+0,255)*0,1+0,2*0,1*(0,255+3,025+0,67)</t>
  </si>
  <si>
    <t>"podsyp pod pasy schodiště"</t>
  </si>
  <si>
    <t>2*0,1*1,1*12,560+0,1*1,5*12,560+2*0,6*0,1*6,235+2*0,1*0,6*5,9</t>
  </si>
  <si>
    <t>"podsyp pod pasy přístavby"</t>
  </si>
  <si>
    <t>22</t>
  </si>
  <si>
    <t>274313811/00</t>
  </si>
  <si>
    <t>Základové pásy z betonu tř. C 25/30</t>
  </si>
  <si>
    <t>-984951805</t>
  </si>
  <si>
    <t>2*0,5*0,6*5,41+5*0,6*5,41*0,6+18,015*0,295*0,6+0,2*(3,025+0,255)*1,2+0,2*1,2*(0,255+3,025+0,67)</t>
  </si>
  <si>
    <t>"pasy schodiště"</t>
  </si>
  <si>
    <t>2*0,8*1,1*12,560+0,8*1,5*12,560+2*0,6*0,8*6,235+2*0,8*0,6*5,9</t>
  </si>
  <si>
    <t>"pasy přístavby"</t>
  </si>
  <si>
    <t>5*1,84*3,25*0,4+2*0,2*1,84*3,25*2+0,4*1,2*2,5*5</t>
  </si>
  <si>
    <t>"bedněné pasy schodiště"</t>
  </si>
  <si>
    <t>2*0,6*0,8*12,56+0,6*0,8*12,560</t>
  </si>
  <si>
    <t>"bedněné pasy přístavby"</t>
  </si>
  <si>
    <t>(2,6*1,25+1,09*0,6+0,81*0,6+0,54*0,6+0,27*0,6)*0,4*5+(2,6*1,25+1,09*0,6+0,81*0,6+0,54*0,6+0,27*0,6)*0,2*2</t>
  </si>
  <si>
    <t>"nadzemní část schodiště - pasy"</t>
  </si>
  <si>
    <t>23</t>
  </si>
  <si>
    <t>274351215/00</t>
  </si>
  <si>
    <t>Zřízení bednění stěn základových pasů</t>
  </si>
  <si>
    <t>-1611149488</t>
  </si>
  <si>
    <t>1,84*3,25*12+0,6*1,84*5+0,7*1,84*2+1,2*2,5*12</t>
  </si>
  <si>
    <t>2*2*0,8*(1,1+12,560)+2*0,8*(1,5+12,560)</t>
  </si>
  <si>
    <t>(2,6*1,25+1,09*0,6+0,81*0,6+0,54*0,6+0,27*0,6)*14</t>
  </si>
  <si>
    <t>24</t>
  </si>
  <si>
    <t>274351216/00</t>
  </si>
  <si>
    <t>Odstranění bednění stěn základových pasů</t>
  </si>
  <si>
    <t>1895509669</t>
  </si>
  <si>
    <t>003</t>
  </si>
  <si>
    <t>Svislé konstrukce</t>
  </si>
  <si>
    <t>25</t>
  </si>
  <si>
    <t>311272312/00</t>
  </si>
  <si>
    <t>Zdivo nosné tl 300 mm z pórobetonových přesných hladkých tvárnic hmotnosti 400 kg/m3</t>
  </si>
  <si>
    <t>329935127</t>
  </si>
  <si>
    <t>0,3*(3,42*(3,425+15,815-0,8+11,7+15,835-0,8+1,62))-(1*1,92*6+2,75*2,85+1*2,4*5)*0,3</t>
  </si>
  <si>
    <t>"obvodová zeď přístavby 1NP, mč. 105, 116-120"</t>
  </si>
  <si>
    <t>0,3*(3,37*(4,93+3,11+15,810+11,7+15,83+1,515+2,12+1,05))-0,3*(1*2,85*6+2,7*2,85+1*3,11*5+1,32*3,11)</t>
  </si>
  <si>
    <t>"obvodová zeď přístavby 2NP"</t>
  </si>
  <si>
    <t>26</t>
  </si>
  <si>
    <t>311272511/00</t>
  </si>
  <si>
    <t>Zdivo nosné tl 450 mm z pórobetonových přesných hladkých tvárnic hmotnosti 300 kg/m3</t>
  </si>
  <si>
    <t>-399831227</t>
  </si>
  <si>
    <t>0,45*(3,42*(3,035+2,1+0,2+4,3+0,9)-2,1*2,8*2)</t>
  </si>
  <si>
    <t>mč 103</t>
  </si>
  <si>
    <t>27</t>
  </si>
  <si>
    <t>317141221/00</t>
  </si>
  <si>
    <t>Překlady ploché z pórobetonu š 150 mm pro světlost otvoru do 900 mm</t>
  </si>
  <si>
    <t>kus</t>
  </si>
  <si>
    <t>-2027313354</t>
  </si>
  <si>
    <t>6+1</t>
  </si>
  <si>
    <t>28</t>
  </si>
  <si>
    <t>317141222/00</t>
  </si>
  <si>
    <t>Překlady ploché z pórobetonu š 150 mm pro světlost otvoru do 1000 mm</t>
  </si>
  <si>
    <t>-1356727424</t>
  </si>
  <si>
    <t>mč 111</t>
  </si>
  <si>
    <t>mč 109</t>
  </si>
  <si>
    <t>mč 132</t>
  </si>
  <si>
    <t>mč 110b</t>
  </si>
  <si>
    <t>29</t>
  </si>
  <si>
    <t>317142221/00</t>
  </si>
  <si>
    <t>Překlady nenosné přímé z pórobetonu v příčkách tl 100 mm pro světlost otvoru do 1010 mm</t>
  </si>
  <si>
    <t>333410294</t>
  </si>
  <si>
    <t>mč 211</t>
  </si>
  <si>
    <t>30</t>
  </si>
  <si>
    <t>317143621/00</t>
  </si>
  <si>
    <t>Překlady nosné z pórobetonu ve zdech tl 300 mm pro světlost otvoru do 1100 mm</t>
  </si>
  <si>
    <t>981148750</t>
  </si>
  <si>
    <t xml:space="preserve">1NP obvodová zeď přístavby, otvor  O31</t>
  </si>
  <si>
    <t xml:space="preserve">1NP obvodová zeď přístavby, otvor  O30</t>
  </si>
  <si>
    <t xml:space="preserve">2NP obvodová zeď přístavby, otvor  O15</t>
  </si>
  <si>
    <t xml:space="preserve">2NP obvodová zeď přístavby, otvor  F05+F06</t>
  </si>
  <si>
    <t>31</t>
  </si>
  <si>
    <t>317143622/00</t>
  </si>
  <si>
    <t>Překlady nosné z pórobetonu ve zdech tl 300 mm pro světlost otvoru do 1350 mm</t>
  </si>
  <si>
    <t>-1793052281</t>
  </si>
  <si>
    <t>mč 210</t>
  </si>
  <si>
    <t>32</t>
  </si>
  <si>
    <t>330321712/00</t>
  </si>
  <si>
    <t>Sloupy nebo pilíře z betonu pohledového tř. C 40/50 vyztužené</t>
  </si>
  <si>
    <t>1286813851</t>
  </si>
  <si>
    <t>(0,24*0,24*3,1)*28</t>
  </si>
  <si>
    <t>"1NP"</t>
  </si>
  <si>
    <t>33</t>
  </si>
  <si>
    <t>331351101/00</t>
  </si>
  <si>
    <t>Zřízení bednění sloupů čtyřúhelníkových v do 4 m</t>
  </si>
  <si>
    <t>1685374606</t>
  </si>
  <si>
    <t>4*(0,24*3,1)*28</t>
  </si>
  <si>
    <t>34</t>
  </si>
  <si>
    <t>331351102/00</t>
  </si>
  <si>
    <t>Odstranění bednění sloupů čtyřúhelníkových v do 4 m</t>
  </si>
  <si>
    <t>-434196195</t>
  </si>
  <si>
    <t>35</t>
  </si>
  <si>
    <t>331351103X</t>
  </si>
  <si>
    <t>Příplatek za pohledovost bednění</t>
  </si>
  <si>
    <t>810802236</t>
  </si>
  <si>
    <t>36</t>
  </si>
  <si>
    <t>331361821/00</t>
  </si>
  <si>
    <t>Výztuž sloupů hranatých betonářskou ocelí 10 505</t>
  </si>
  <si>
    <t>303187997</t>
  </si>
  <si>
    <t>0,596</t>
  </si>
  <si>
    <t>"CC1 SL1 - 12ks"</t>
  </si>
  <si>
    <t>1,249</t>
  </si>
  <si>
    <t>"CC2 SL1 - 19ks"</t>
  </si>
  <si>
    <t>0,668</t>
  </si>
  <si>
    <t>"CC3 SL1 - 15ks"</t>
  </si>
  <si>
    <t>0,03</t>
  </si>
  <si>
    <t>"CC4 SL2 - 1ks"</t>
  </si>
  <si>
    <t>0,043</t>
  </si>
  <si>
    <t>"CC5 SL2 - 1ks"</t>
  </si>
  <si>
    <t>37</t>
  </si>
  <si>
    <t>331361824X/00</t>
  </si>
  <si>
    <t>Výztuž sloupů hranatých ocelovými profily</t>
  </si>
  <si>
    <t>-57587600</t>
  </si>
  <si>
    <t>3,613</t>
  </si>
  <si>
    <t>7,174</t>
  </si>
  <si>
    <t>4,208</t>
  </si>
  <si>
    <t>0,158</t>
  </si>
  <si>
    <t>0,144</t>
  </si>
  <si>
    <t>38</t>
  </si>
  <si>
    <t>342272148/00</t>
  </si>
  <si>
    <t>Příčky tl 50 mm z pórobetonových přesných hladkých příčkovek objemové hmotnosti 500 kg/m3</t>
  </si>
  <si>
    <t>-153073812</t>
  </si>
  <si>
    <t>3,37*(0,64+0,36+0,6+0,36+0,36+0,61+0,36+0,94+0,36+0,835)</t>
  </si>
  <si>
    <t>šachty mč 201, 209</t>
  </si>
  <si>
    <t>39</t>
  </si>
  <si>
    <t>342272323/00</t>
  </si>
  <si>
    <t>Příčky tl 100 mm z pórobetonových přesných hladkých příčkovek objemové hmotnosti 500 kg/m3</t>
  </si>
  <si>
    <t>-1908112151</t>
  </si>
  <si>
    <t>3,42*(0,675+0,41+1,77+0,36+0,36+0,635+0,24+0,66+0,69)</t>
  </si>
  <si>
    <t>mč 104</t>
  </si>
  <si>
    <t>3,42*1,32-0,8*0,9</t>
  </si>
  <si>
    <t>3,42*0,5</t>
  </si>
  <si>
    <t>mč 128</t>
  </si>
  <si>
    <t>3,42*0,95</t>
  </si>
  <si>
    <t>mč 127</t>
  </si>
  <si>
    <t>3,37*1,515-0,8*0,9</t>
  </si>
  <si>
    <t>3,37*3,4</t>
  </si>
  <si>
    <t>mč 201</t>
  </si>
  <si>
    <t>40</t>
  </si>
  <si>
    <t>342272523/00</t>
  </si>
  <si>
    <t>Příčky tl 150 mm z pórobetonových přesných hladkých příčkovek objemové hmotnosti 500 kg/m3</t>
  </si>
  <si>
    <t>-1927916785</t>
  </si>
  <si>
    <t>"1PP"</t>
  </si>
  <si>
    <t>6,65*3,31</t>
  </si>
  <si>
    <t>"příčka u VZT"</t>
  </si>
  <si>
    <t>3,42*(5,495+2,38+0,15+0,34+0,510+1,135+1,525+4*0,51+2,545)-2,85*2,4</t>
  </si>
  <si>
    <t>"mč 103"</t>
  </si>
  <si>
    <t>3,42*(3,11+0,24+3,36+0,24+1,415+6,53+1,51-0,15+5,5)</t>
  </si>
  <si>
    <t>"mč 107"</t>
  </si>
  <si>
    <t>3,42*(3,36+2,47)-0,8*1,97</t>
  </si>
  <si>
    <t>"mč 108"</t>
  </si>
  <si>
    <t>3,42*0,66</t>
  </si>
  <si>
    <t>"mč 109"</t>
  </si>
  <si>
    <t>3,42*(5,6+0,73+0,25)</t>
  </si>
  <si>
    <t>"mč 104"</t>
  </si>
  <si>
    <t>3,42*(3,91+1+0,9)-0,8*1,97</t>
  </si>
  <si>
    <t>"mč 111"</t>
  </si>
  <si>
    <t>3,42*2*0,8</t>
  </si>
  <si>
    <t>"mč 105"</t>
  </si>
  <si>
    <t>3,42*(4,3+5,3+0,3+0,25)-0,9*1,97</t>
  </si>
  <si>
    <t>"mč 128"</t>
  </si>
  <si>
    <t>3,42*(3,15+1,25+4,4+1,2)-0,9*1,97</t>
  </si>
  <si>
    <t>"mč 132"</t>
  </si>
  <si>
    <t>3,42*(5,6+1,4)</t>
  </si>
  <si>
    <t>"mč 127"</t>
  </si>
  <si>
    <t>3,42*(1,5+0,5+1,6+1,65)</t>
  </si>
  <si>
    <t>"mč 110b"</t>
  </si>
  <si>
    <t>3,37*(4,95+3,125+0,9+1,8)-0,7*1,97-0,9*1,97</t>
  </si>
  <si>
    <t>"2NP mč 201, 213"</t>
  </si>
  <si>
    <t>41</t>
  </si>
  <si>
    <t>342291121/00</t>
  </si>
  <si>
    <t>Ukotvení příček k cihelným konstrukcím plochými kotvami</t>
  </si>
  <si>
    <t>m</t>
  </si>
  <si>
    <t>1808099465</t>
  </si>
  <si>
    <t>3,42*5</t>
  </si>
  <si>
    <t>3,42*3</t>
  </si>
  <si>
    <t>3,42*1</t>
  </si>
  <si>
    <t>3,42</t>
  </si>
  <si>
    <t>2*3,42</t>
  </si>
  <si>
    <t>3,37*2</t>
  </si>
  <si>
    <t>3,31*2</t>
  </si>
  <si>
    <t>1PP</t>
  </si>
  <si>
    <t>42</t>
  </si>
  <si>
    <t>342291131/00</t>
  </si>
  <si>
    <t>Ukotvení příček k betonovým konstrukcím plochými kotvami</t>
  </si>
  <si>
    <t>-327492670</t>
  </si>
  <si>
    <t>2*8*3,42</t>
  </si>
  <si>
    <t>mč 105 vč. obvodových stěn</t>
  </si>
  <si>
    <t>3*3,42</t>
  </si>
  <si>
    <t>mč 108</t>
  </si>
  <si>
    <t>mč 131</t>
  </si>
  <si>
    <t>18*3,37</t>
  </si>
  <si>
    <t>mč 201 vč. obvodových stěn</t>
  </si>
  <si>
    <t>1PP u VZT</t>
  </si>
  <si>
    <t>43</t>
  </si>
  <si>
    <t>346971121/00</t>
  </si>
  <si>
    <t>Izolace pod příčky proti šíření zvuku jednoduchá z MC a lepenky š do 100 mm</t>
  </si>
  <si>
    <t>368806656</t>
  </si>
  <si>
    <t>(0,675+0,41+1,77+0,36+0,36+0,635+0,24+0,66+0,69)</t>
  </si>
  <si>
    <t>1,32</t>
  </si>
  <si>
    <t>0,5</t>
  </si>
  <si>
    <t>0,95</t>
  </si>
  <si>
    <t>1,515</t>
  </si>
  <si>
    <t>"mč 211"</t>
  </si>
  <si>
    <t>3,4</t>
  </si>
  <si>
    <t>"mč 201"</t>
  </si>
  <si>
    <t>44</t>
  </si>
  <si>
    <t>346971122/00</t>
  </si>
  <si>
    <t>Izolace pod příčky proti šíření zvuku jednoduchá z MC a lepenky š do 200 mm</t>
  </si>
  <si>
    <t>1879063922</t>
  </si>
  <si>
    <t>6,65</t>
  </si>
  <si>
    <t>příčka u VZT</t>
  </si>
  <si>
    <t>(5,495+2,38+0,15+0,34+0,510+1,135+1,525+4*0,51+2,545)</t>
  </si>
  <si>
    <t>(3,11+0,24+3,36+0,24+1,415+6,53+1,51-0,15+5,5)</t>
  </si>
  <si>
    <t>mč 107</t>
  </si>
  <si>
    <t>(3,36+2,47)-0,8</t>
  </si>
  <si>
    <t>0,66</t>
  </si>
  <si>
    <t>(5,6+0,73+0,25)</t>
  </si>
  <si>
    <t>(3,91+1+0,9)-0,8</t>
  </si>
  <si>
    <t>2*0,8</t>
  </si>
  <si>
    <t>mč 105</t>
  </si>
  <si>
    <t>(4,3+5,3+0,3+0,25)-0,9</t>
  </si>
  <si>
    <t>(3,15+1,25+4,4+1,2)-0,9</t>
  </si>
  <si>
    <t>(5,6+1,4)</t>
  </si>
  <si>
    <t>(1,5+0,5+1,6+1,65)</t>
  </si>
  <si>
    <t>(4,95+3,125+0,9+1,8)-0,7-0,9</t>
  </si>
  <si>
    <t>2NP mč 201, 213</t>
  </si>
  <si>
    <t>45</t>
  </si>
  <si>
    <t>346971152/00</t>
  </si>
  <si>
    <t>Izolace mezi příčky proti šíření zvuku deskami z minerální plsti tl do 40 mm</t>
  </si>
  <si>
    <t>1505544716</t>
  </si>
  <si>
    <t>příčky tl. 100mm</t>
  </si>
  <si>
    <t>(0,675+0,41+1,77+0,36+0,36+0,635+0,24+0,66+0,69)*0,1</t>
  </si>
  <si>
    <t>1,32*0,1</t>
  </si>
  <si>
    <t>0,5*0,1</t>
  </si>
  <si>
    <t>0,95*0,1</t>
  </si>
  <si>
    <t>1,515*0,1</t>
  </si>
  <si>
    <t>3,4*0,1</t>
  </si>
  <si>
    <t>příčky tl. 150mm</t>
  </si>
  <si>
    <t>6,65*0,15</t>
  </si>
  <si>
    <t>(5,495+2,38+0,15+0,34+0,510+1,135+1,525+4*0,51+2,545)*0,15</t>
  </si>
  <si>
    <t>(3,11+0,24+3,36+0,24+1,415+6,53+1,51-0,15+5,5)*0,15</t>
  </si>
  <si>
    <t>(3,36+2,47)*0,15</t>
  </si>
  <si>
    <t>0,66*0,15</t>
  </si>
  <si>
    <t>(5,6+0,73+0,25)*0,15</t>
  </si>
  <si>
    <t>(3,91+1+0,9)*0,15</t>
  </si>
  <si>
    <t>2*0,8*0,15</t>
  </si>
  <si>
    <t>(4,3+5,3+0,3+0,25)*0,15</t>
  </si>
  <si>
    <t>(3,15+1,25+4,4+1,2)*0,15</t>
  </si>
  <si>
    <t>(5,6+1,4)*0,15</t>
  </si>
  <si>
    <t>(1,5+0,5+1,6+1,65)*0,15</t>
  </si>
  <si>
    <t>(4,95+3,125+0,9+1,8)*0,15</t>
  </si>
  <si>
    <t>004</t>
  </si>
  <si>
    <t>Vodorovné konstrukce</t>
  </si>
  <si>
    <t>46</t>
  </si>
  <si>
    <t>411321718/00</t>
  </si>
  <si>
    <t>Stropy deskové ze ŽB tř. C 40/50</t>
  </si>
  <si>
    <t>-1380086009</t>
  </si>
  <si>
    <t>(18,075*21,205+12,061*15,727)*0,18</t>
  </si>
  <si>
    <t>strop nad 1NP</t>
  </si>
  <si>
    <t>-2*5,98*0,18</t>
  </si>
  <si>
    <t>odpočet schodiště</t>
  </si>
  <si>
    <t>-(0,24)*(1,7+3,36*4+1,415+5,76*5+5,75*5+6,19*4+2,76+2,05+6,96*4+7,29*4+1,85+3,36*4+1,41+1,8+4*3,36+1,712+3,36*4+0,865+3,36*3+3,36*3+3,36*3)*0,18</t>
  </si>
  <si>
    <t>odpočet průvlaků</t>
  </si>
  <si>
    <t>47</t>
  </si>
  <si>
    <t>411351101/00</t>
  </si>
  <si>
    <t>Zřízení bednění stropů deskových</t>
  </si>
  <si>
    <t>774878464</t>
  </si>
  <si>
    <t>18,075*21,205+12,061*15,727</t>
  </si>
  <si>
    <t>-2*5,98</t>
  </si>
  <si>
    <t>-(0,24)*(1,7+3,36*4+1,415+5,76*5+5,75*5+6,19*4+2,76+2,05+6,96*4+7,29*4+1,85+3,36*4+1,41+1,8+4*3,36+1,712+3,36*4+0,865+3,36*3+3,36*3+3,36*3)</t>
  </si>
  <si>
    <t>48</t>
  </si>
  <si>
    <t>411351102/00</t>
  </si>
  <si>
    <t>Odstranění bednění stropů deskových</t>
  </si>
  <si>
    <t>-827341741</t>
  </si>
  <si>
    <t>49</t>
  </si>
  <si>
    <t>411361821/00</t>
  </si>
  <si>
    <t>Výztuž stropů betonářskou ocelí 10 505</t>
  </si>
  <si>
    <t>-884632224</t>
  </si>
  <si>
    <t>"dle statiky" 16,852</t>
  </si>
  <si>
    <t>50</t>
  </si>
  <si>
    <t>411361822X/00</t>
  </si>
  <si>
    <t>Výztuž stropů ocelovými profily</t>
  </si>
  <si>
    <t>-131031403</t>
  </si>
  <si>
    <t>0,791</t>
  </si>
  <si>
    <t>X1 svislé příhradové ztužení</t>
  </si>
  <si>
    <t>1,348</t>
  </si>
  <si>
    <t>SP1</t>
  </si>
  <si>
    <t>0,864</t>
  </si>
  <si>
    <t>SP 2</t>
  </si>
  <si>
    <t>51</t>
  </si>
  <si>
    <t>413321718/00</t>
  </si>
  <si>
    <t>Nosníky ze ŽB tř. C 40/50</t>
  </si>
  <si>
    <t>1755424349</t>
  </si>
  <si>
    <t>(0,26*0,24)*(1,7+3,36*4+1,415+5,76*5+5,75*5+6,19*4+2,76+2,05+6,96*4+7,29*4+1,85+3,36*4+1,41+1,8+4*3,36+1,712+3,36*4+0,865+3,36*3+3,36*3+3,36*3)</t>
  </si>
  <si>
    <t>1NP</t>
  </si>
  <si>
    <t>52</t>
  </si>
  <si>
    <t>413351107/00</t>
  </si>
  <si>
    <t>Zřízení bednění nosníků bez podpěrné konstrukce</t>
  </si>
  <si>
    <t>-44456800</t>
  </si>
  <si>
    <t>(0,26*2+0,24)*(1,7+3,36*4+1,415+5,76*5+5,75*5+6,19*4+2,76+2,05+6,96*4+7,29*4+1,85+3,36*4+1,41+1,8+4*3,36+1,712+3,36*4+0,865+3,36*3+3,36*3+3,36*3)</t>
  </si>
  <si>
    <t>53</t>
  </si>
  <si>
    <t>413351108/00</t>
  </si>
  <si>
    <t>Odstranění bednění nosníků bez podpěrné konstrukce</t>
  </si>
  <si>
    <t>-581810862</t>
  </si>
  <si>
    <t>54</t>
  </si>
  <si>
    <t>413351213/00</t>
  </si>
  <si>
    <t>Zřízení podpěrné konstrukce nosníků v do 4 m pro zatížení do 10 kPa</t>
  </si>
  <si>
    <t>-248013176</t>
  </si>
  <si>
    <t>55</t>
  </si>
  <si>
    <t>413351214/00</t>
  </si>
  <si>
    <t>Odstranění podpěrné konstrukce nosníků v do 4 m pro zatížení do 10 kPa</t>
  </si>
  <si>
    <t>655786493</t>
  </si>
  <si>
    <t>56</t>
  </si>
  <si>
    <t>413361821/00</t>
  </si>
  <si>
    <t>Výztuž nosníků, volných trámů nebo průvlaků volných trámů betonářskou ocelí 10 505</t>
  </si>
  <si>
    <t>1979673144</t>
  </si>
  <si>
    <t>1,863</t>
  </si>
  <si>
    <t>PR 38.1</t>
  </si>
  <si>
    <t>PR 30.1</t>
  </si>
  <si>
    <t>0,109</t>
  </si>
  <si>
    <t>PR 34</t>
  </si>
  <si>
    <t>57</t>
  </si>
  <si>
    <t>413361822X/00</t>
  </si>
  <si>
    <t>Výztuž nosníků, volných trámů nebo průvlaků volných trámů ocelovými profily</t>
  </si>
  <si>
    <t>1199559703</t>
  </si>
  <si>
    <t>11,01</t>
  </si>
  <si>
    <t>3,128</t>
  </si>
  <si>
    <t>0,511</t>
  </si>
  <si>
    <t>58</t>
  </si>
  <si>
    <t>413941123/00</t>
  </si>
  <si>
    <t>Osazování ocelových válcovaných nosníků stropů I, IE, U, UE nebo L do č. 22</t>
  </si>
  <si>
    <t>-1550031384</t>
  </si>
  <si>
    <t>2,4*3*2*15,8/1000</t>
  </si>
  <si>
    <t>pr 07 - IPE 160, 15,8 kg/m</t>
  </si>
  <si>
    <t>3,15*22,4/1000</t>
  </si>
  <si>
    <t>IPE 200 - 1NP, 22,4 kg/m</t>
  </si>
  <si>
    <t>1,2*3*2*8,1/1000</t>
  </si>
  <si>
    <t>pr 04 - IPE 100, 8,1 kg/m</t>
  </si>
  <si>
    <t>2*1*8,1/1000</t>
  </si>
  <si>
    <t>pr 09 - IPE 100, 8,1 kg/m</t>
  </si>
  <si>
    <t>1,2*1*8,1/1000</t>
  </si>
  <si>
    <t>pr 06 - IPE 100, 8,1 kg/m</t>
  </si>
  <si>
    <t>1,2*3*8,1/1000</t>
  </si>
  <si>
    <t>pr 14 - IPE 100, 8,1 kg/m</t>
  </si>
  <si>
    <t>(2*2,1+0,4)*12,2/1000</t>
  </si>
  <si>
    <t>pr 14 - L 100x100x8, 12,2 kg/m</t>
  </si>
  <si>
    <t>59</t>
  </si>
  <si>
    <t>41394001X</t>
  </si>
  <si>
    <t>Profil ocelový IPE 100</t>
  </si>
  <si>
    <t>-345578997</t>
  </si>
  <si>
    <t>0,113*1,05 'Přepočtené koeficientem množství</t>
  </si>
  <si>
    <t>60</t>
  </si>
  <si>
    <t>41394002X</t>
  </si>
  <si>
    <t>Profil ocelový IPE 160</t>
  </si>
  <si>
    <t>-2117806282</t>
  </si>
  <si>
    <t>0,228*1,05 'Přepočtené koeficientem množství</t>
  </si>
  <si>
    <t>61</t>
  </si>
  <si>
    <t>41394003X</t>
  </si>
  <si>
    <t>Profil ocelový IPE 200</t>
  </si>
  <si>
    <t>1724274637</t>
  </si>
  <si>
    <t>0,071*1,05 'Přepočtené koeficientem množství</t>
  </si>
  <si>
    <t>62</t>
  </si>
  <si>
    <t>41394004X</t>
  </si>
  <si>
    <t>Profil ocelový L 100x100x8</t>
  </si>
  <si>
    <t>377580211</t>
  </si>
  <si>
    <t>0,056*1,05 'Přepočtené koeficientem množství</t>
  </si>
  <si>
    <t>63</t>
  </si>
  <si>
    <t>435121191</t>
  </si>
  <si>
    <t>Dodávka a montáž prefabrikovaných schodišťových stupňů - dle výpisu prefabrikátů, ozn. A</t>
  </si>
  <si>
    <t>679109531</t>
  </si>
  <si>
    <t>0,464*24</t>
  </si>
  <si>
    <t>64</t>
  </si>
  <si>
    <t>435121192</t>
  </si>
  <si>
    <t>Dodávka a montáž prefabrikovaných schodišťových stupňů - dle výpisu prefabrikátů, ozn. B</t>
  </si>
  <si>
    <t>-787320022</t>
  </si>
  <si>
    <t>0,511*4</t>
  </si>
  <si>
    <t>65</t>
  </si>
  <si>
    <t>435121193</t>
  </si>
  <si>
    <t>Dodávka a montáž prefabrikovaných schodišťových stupňů - dle výpisu prefabrikátů, ozn. C</t>
  </si>
  <si>
    <t>1548942592</t>
  </si>
  <si>
    <t>0,511*2</t>
  </si>
  <si>
    <t>66</t>
  </si>
  <si>
    <t>435121194</t>
  </si>
  <si>
    <t>Dodávka a montáž prefabrikovaných schodišťových podest- dle výpisu prefabrikátů, ozn. D</t>
  </si>
  <si>
    <t>-838985120</t>
  </si>
  <si>
    <t>0,308*1</t>
  </si>
  <si>
    <t>67</t>
  </si>
  <si>
    <t>435121195</t>
  </si>
  <si>
    <t>Dodávka a montáž prefabrikovaných schodišťových podest - dle výpisu prefabrikátů, ozn. E</t>
  </si>
  <si>
    <t>-363147204</t>
  </si>
  <si>
    <t>0,207*1</t>
  </si>
  <si>
    <t>68</t>
  </si>
  <si>
    <t>435121196</t>
  </si>
  <si>
    <t>Dodávka a montáž prefabrikovaných schodišťových podest - dle výpisu prefabrikátů, ozn. F</t>
  </si>
  <si>
    <t>-221996062</t>
  </si>
  <si>
    <t>1,815*2</t>
  </si>
  <si>
    <t>69</t>
  </si>
  <si>
    <t>435121197</t>
  </si>
  <si>
    <t>Dodávka a montáž prefabrikovaných schodišťových podest - dle výpisu prefabrikátů, ozn. G</t>
  </si>
  <si>
    <t>133168164</t>
  </si>
  <si>
    <t>0,534*1</t>
  </si>
  <si>
    <t>70</t>
  </si>
  <si>
    <t>435121198</t>
  </si>
  <si>
    <t>Dodávka a montáž prefabrikovaných schodišťových podest - dle výpisu prefabrikátů, ozn. H</t>
  </si>
  <si>
    <t>-293908065</t>
  </si>
  <si>
    <t>0,75*1</t>
  </si>
  <si>
    <t>71</t>
  </si>
  <si>
    <t>435121199</t>
  </si>
  <si>
    <t>Dodávka a montáž prefabrikovaných schodišťových podest - dle výpisu prefabrikátů, ozn. I</t>
  </si>
  <si>
    <t>-1197886174</t>
  </si>
  <si>
    <t>0,641*1</t>
  </si>
  <si>
    <t>006</t>
  </si>
  <si>
    <t>Úpravy povrchu</t>
  </si>
  <si>
    <t>72</t>
  </si>
  <si>
    <t>612131121/00</t>
  </si>
  <si>
    <t>Penetrace akrylát-silikonová vnitřních stěn nanášená ručně</t>
  </si>
  <si>
    <t>584650745</t>
  </si>
  <si>
    <t>2*6,65*3,31</t>
  </si>
  <si>
    <t>1PP dozdívka u VZT</t>
  </si>
  <si>
    <t>3,42*(5+2,545+1,825+2*0,45+1,525+2*0,45+1,825+1,135+5,495+5)+0,49*(2*2,8+2,1+2*2,8+2,1)-(2,1*2,8+2,85*2,4+2,1*2,8)</t>
  </si>
  <si>
    <t>3,42*(2,62+2*0,34+0,68+0,41+5,32+1,59+5,32+5,83+2*0,36+0,41+2,62+0,7+2,62)</t>
  </si>
  <si>
    <t>3,42*(3,11+0,24+3,36+0,24+1,465+8,09*2)</t>
  </si>
  <si>
    <t>3,41*(5,19+3,425+15,815+11,1+15,835+2*0,2+0,8+1,62+3,91+0,15+0,73+0,37+0,2+2*0,9+2*1,32)-(1*1,92*6+2,7*2,8+1*2,4*5+0,8*0,9+0,8*1,97)</t>
  </si>
  <si>
    <t>(0,25*(2*1,92+1)*6+0,25*(2*2,85+2,7)+0,25*(2*2,4+1)*5)</t>
  </si>
  <si>
    <t>mč 105, 116-120,111</t>
  </si>
  <si>
    <t>3,41*(5,8+6,15*2+2*0,5)-(1*2,05+0,9*1,97)+0,4*(2,05*2+1)</t>
  </si>
  <si>
    <t>mč 128,130,131</t>
  </si>
  <si>
    <t>3,41*(6,1+2*6,15+2*0,25+0,25*2)-(0,9*1,97*2)</t>
  </si>
  <si>
    <t>3,41*(9,45+6,15*2)-(0,9*1,97+1*2,05)+0,4*(2*2,05+1)</t>
  </si>
  <si>
    <t>3,41*((4+5,6+1,6+3,15+1,65)*2+5,8+5,85+4,8)-(0,9*2,05+2,1*2,8+1*2,05+0,9*1,97+2*1*2,05)</t>
  </si>
  <si>
    <t>3,37*(0,36+0,835+4,93+3,11+2*0,36+1,205)-1*2,85+0,25*(2*2,85+1)</t>
  </si>
  <si>
    <t>mč 209</t>
  </si>
  <si>
    <t>3,37*(15,810+11,1+15,830+2*3,36+0,9+1,32+0,8+1,925+0,36+2*0,36+0,88+2*0,36+0,88)</t>
  </si>
  <si>
    <t>-(1*2,85*5+2,7*2,85+1*3,11*5+1,32*3,11)+0,25*((2*2,85+1)*5+2,7+2,85*2+(3,11*2+1)*5)</t>
  </si>
  <si>
    <t>mč 215, 204-207, 201-203</t>
  </si>
  <si>
    <t>3,37*(2*0,9+2*1,365)-0,8*0,9</t>
  </si>
  <si>
    <t>3,37*(1,82*2+1,97+0,6)-(0,8*1,97+0,8*0,9)</t>
  </si>
  <si>
    <t>73</t>
  </si>
  <si>
    <t>612142001/00</t>
  </si>
  <si>
    <t>Potažení vnitřních stěn sklovláknitým pletivem vtlačeným do tenkovrstvé hmoty</t>
  </si>
  <si>
    <t>-1248778315</t>
  </si>
  <si>
    <t>74</t>
  </si>
  <si>
    <t>612321141/00</t>
  </si>
  <si>
    <t>Vápenocementová omítka štuková dvouvrstvá vnitřních stěn nanášená ručně</t>
  </si>
  <si>
    <t>-434240143</t>
  </si>
  <si>
    <t>75</t>
  </si>
  <si>
    <t>621131121/00</t>
  </si>
  <si>
    <t>Penetrace akrylát-silikon vnějších podhledů nanášená ručně</t>
  </si>
  <si>
    <t>-1951122189</t>
  </si>
  <si>
    <t>15,815*12,06</t>
  </si>
  <si>
    <t>podhled stropu 1PP</t>
  </si>
  <si>
    <t>76</t>
  </si>
  <si>
    <t>621221041/00</t>
  </si>
  <si>
    <t>Montáž kontaktního zateplení vnějších podhledů z minerální vlny s podélnou orientací tl přes 160 mm</t>
  </si>
  <si>
    <t>391846483</t>
  </si>
  <si>
    <t>77</t>
  </si>
  <si>
    <t>219Km1132-18</t>
  </si>
  <si>
    <t>desky z minerální vlny, podélné vlákno - tl. 300 mm</t>
  </si>
  <si>
    <t>-1601388309</t>
  </si>
  <si>
    <t>190,729*1,05 'Přepočtené koeficientem množství</t>
  </si>
  <si>
    <t>78</t>
  </si>
  <si>
    <t>621273171/00</t>
  </si>
  <si>
    <t xml:space="preserve">Montáž odvětrávané fasády podhledů lepením  na hliníkový rošt tepelná izolace tl. 180 mm</t>
  </si>
  <si>
    <t>-47689449</t>
  </si>
  <si>
    <t>17,705*2</t>
  </si>
  <si>
    <t>podhled nad vstupem mč 101</t>
  </si>
  <si>
    <t>79</t>
  </si>
  <si>
    <t>621532001/00</t>
  </si>
  <si>
    <t>Tenkovrstvá silikonová hydrofilní zrnitá omítka tl. 1,0 mm včetně penetrace vnějších podhledů</t>
  </si>
  <si>
    <t>1132427773</t>
  </si>
  <si>
    <t>80</t>
  </si>
  <si>
    <t>622131321/00</t>
  </si>
  <si>
    <t>Penetrace akrylát-silikon vnějších stěn nanášená strojně</t>
  </si>
  <si>
    <t>-1847354203</t>
  </si>
  <si>
    <t>81</t>
  </si>
  <si>
    <t>622143004/00</t>
  </si>
  <si>
    <t>Montáž omítkových samolepících začišťovacích profilů (APU lišt)</t>
  </si>
  <si>
    <t>-1070549099</t>
  </si>
  <si>
    <t>((1+2*2,4)*5+(2,7+2*2,85)+(1+2*1,92)*6+(1+2*3,11)*5+(2,7+2*2,85)+(1+2*2,85)*6)</t>
  </si>
  <si>
    <t>ostění oken fasáda KZS</t>
  </si>
  <si>
    <t>82</t>
  </si>
  <si>
    <t>415Hn6030-03</t>
  </si>
  <si>
    <t>okenní a dveřní připojovací profil ETICS - délka 2,4 m</t>
  </si>
  <si>
    <t>bm</t>
  </si>
  <si>
    <t>1367300786</t>
  </si>
  <si>
    <t>151,14*1,05 'Přepočtené koeficientem množství</t>
  </si>
  <si>
    <t>83</t>
  </si>
  <si>
    <t>622211011/00</t>
  </si>
  <si>
    <t>Montáž kontaktního zateplení vnějších stěn z polystyrénových desek tl do 80 mm</t>
  </si>
  <si>
    <t>1252537689</t>
  </si>
  <si>
    <t>2*(15,905+17,195)*0,5</t>
  </si>
  <si>
    <t>střecha nad 1NP</t>
  </si>
  <si>
    <t>0,5*(2*11,58+20,8+2*1,515+2*2,63)</t>
  </si>
  <si>
    <t>střecha nad 2NP</t>
  </si>
  <si>
    <t>84</t>
  </si>
  <si>
    <t>219Kn7142-11</t>
  </si>
  <si>
    <t>polystyren extrudovaný XPS, tloušťka 80 mm</t>
  </si>
  <si>
    <t>263598779</t>
  </si>
  <si>
    <t>59,225*1,05 'Přepočtené koeficientem množství</t>
  </si>
  <si>
    <t>85</t>
  </si>
  <si>
    <t>622221041/00</t>
  </si>
  <si>
    <t>Montáž kontaktního zateplení vnějších stěn z minerální vlny s podélnou orientací tl přes 160 mm</t>
  </si>
  <si>
    <t>-665676517</t>
  </si>
  <si>
    <t>8,19*(1,035+15,835+12,060+15,815+2,9)-(1*2,4*5+2,7*2,85+1*1,92*6+1*3,11*5+2,7*2,85+1*2,85*6)+4*(4,93+0,48+0,54)</t>
  </si>
  <si>
    <t>86</t>
  </si>
  <si>
    <t>219Km1132-12</t>
  </si>
  <si>
    <t>desky z minerální vlny, podélné vlákno - tl. 180 mm</t>
  </si>
  <si>
    <t>-1304723868</t>
  </si>
  <si>
    <t>342,453*1,05 'Přepočtené koeficientem množství</t>
  </si>
  <si>
    <t>87</t>
  </si>
  <si>
    <t>622222001/00</t>
  </si>
  <si>
    <t>Montáž kontaktního zateplení vnějšího ostění hl. špalety do 200 mm z minerální vlny tl do 40 mm</t>
  </si>
  <si>
    <t>-1341882431</t>
  </si>
  <si>
    <t>88</t>
  </si>
  <si>
    <t>622252002/00</t>
  </si>
  <si>
    <t>Montáž ostatních lišt kontaktního zateplení</t>
  </si>
  <si>
    <t>1668417221</t>
  </si>
  <si>
    <t>1*5+2,7+1*6+1*5+2,7+1*6</t>
  </si>
  <si>
    <t>parapety fasáda KZS</t>
  </si>
  <si>
    <t>89</t>
  </si>
  <si>
    <t>415Hn6014-01</t>
  </si>
  <si>
    <t>parapetní připojovací profil ETICS - délka 2,0 m</t>
  </si>
  <si>
    <t>-1196642957</t>
  </si>
  <si>
    <t>27,4*1,05 'Přepočtené koeficientem množství</t>
  </si>
  <si>
    <t>90</t>
  </si>
  <si>
    <t>622273171/00</t>
  </si>
  <si>
    <t>Montáž odvětrávané fasády stěn lepením na hliníkový rošt tepelná izolace tl. 180 mm</t>
  </si>
  <si>
    <t>-1377922395</t>
  </si>
  <si>
    <t>4*(1,315+1,925)+1,2*14,625</t>
  </si>
  <si>
    <t>2NP</t>
  </si>
  <si>
    <t>91</t>
  </si>
  <si>
    <t>62227100X</t>
  </si>
  <si>
    <t>Obklad LACOBEL vč. spojovacího materiálu a montáže na nosnou kci dle výběru architekta</t>
  </si>
  <si>
    <t>1919463494</t>
  </si>
  <si>
    <t>65,92*1,1 'Přepočtené koeficientem množství</t>
  </si>
  <si>
    <t>92</t>
  </si>
  <si>
    <t>622532001/00</t>
  </si>
  <si>
    <t>Tenkovrstvá silikonová hydrofilní zrnitá omítka tl. 1,0 mm včetně penetrace vnějších stěn</t>
  </si>
  <si>
    <t>-1586199397</t>
  </si>
  <si>
    <t>plocha KZS</t>
  </si>
  <si>
    <t>0,25*(((1+2*2,4)*5+(2,7+2*2,85)+(1+2*1,92)*6+(1+2*3,11)*5+(2,7+2*2,85)+(1+2*2,85)*6))</t>
  </si>
  <si>
    <t>93</t>
  </si>
  <si>
    <t>629991012/00</t>
  </si>
  <si>
    <t>Zakrytí výplní otvorů fólií přilepenou na začišťovací lišty</t>
  </si>
  <si>
    <t>814540366</t>
  </si>
  <si>
    <t>(1*2,4*5+2,7*2,85+1*1,92*6+1*3,11*5+2,7*2,85+1*2,85*6)</t>
  </si>
  <si>
    <t>94</t>
  </si>
  <si>
    <t>631312141</t>
  </si>
  <si>
    <t>Doplnění rýh v dosavadních mazaninách betonem prostým</t>
  </si>
  <si>
    <t>-388657616</t>
  </si>
  <si>
    <t>doplnění podlahy v 1.PP</t>
  </si>
  <si>
    <t>(13,705*0,4+17,9*1,2+7,465*0,4+2,705*0,4+3,195*0,4+0,9*0,4*2)*0,3</t>
  </si>
  <si>
    <t>95</t>
  </si>
  <si>
    <t>631311114/00</t>
  </si>
  <si>
    <t>Mazanina tl do 80 mm z betonu prostého bez zvýšených nároků na prostředí tř. C 16/20</t>
  </si>
  <si>
    <t>-1440292698</t>
  </si>
  <si>
    <t>88,52*0,05</t>
  </si>
  <si>
    <t>59,34*0,05</t>
  </si>
  <si>
    <t>71,81*0,05</t>
  </si>
  <si>
    <t>8,6*0,05</t>
  </si>
  <si>
    <t>4,25*0,05</t>
  </si>
  <si>
    <t>94,55*0,05</t>
  </si>
  <si>
    <t>19,95*0,05</t>
  </si>
  <si>
    <t>58,02*0,05</t>
  </si>
  <si>
    <t>24,62*0,05</t>
  </si>
  <si>
    <t>10,22*0,05</t>
  </si>
  <si>
    <t>mč 130</t>
  </si>
  <si>
    <t>10,11*0,05</t>
  </si>
  <si>
    <t>37,2*0,05</t>
  </si>
  <si>
    <t>4,41*0,05</t>
  </si>
  <si>
    <t>mč 116</t>
  </si>
  <si>
    <t>mč 117</t>
  </si>
  <si>
    <t>6,51*0,05</t>
  </si>
  <si>
    <t>mč 118</t>
  </si>
  <si>
    <t>mč 119</t>
  </si>
  <si>
    <t>mč 120</t>
  </si>
  <si>
    <t>111,6*0,05</t>
  </si>
  <si>
    <t>20,9*0,05</t>
  </si>
  <si>
    <t>mč 202</t>
  </si>
  <si>
    <t>39,66*0,05</t>
  </si>
  <si>
    <t>mč 203</t>
  </si>
  <si>
    <t>4,30*0,05</t>
  </si>
  <si>
    <t>mč 204</t>
  </si>
  <si>
    <t>4,3*0,05</t>
  </si>
  <si>
    <t>mč 205</t>
  </si>
  <si>
    <t>mč 206</t>
  </si>
  <si>
    <t>mč 207</t>
  </si>
  <si>
    <t>6,49*0,05</t>
  </si>
  <si>
    <t>mč 208</t>
  </si>
  <si>
    <t>26,88*0,05</t>
  </si>
  <si>
    <t>3,09*0,05</t>
  </si>
  <si>
    <t>3,72*0,05</t>
  </si>
  <si>
    <t>mč 215</t>
  </si>
  <si>
    <t>96</t>
  </si>
  <si>
    <t>631319011/00</t>
  </si>
  <si>
    <t>Příplatek k mazanině tl do 80 mm za přehlazení povrchu</t>
  </si>
  <si>
    <t>-60912710</t>
  </si>
  <si>
    <t>97</t>
  </si>
  <si>
    <t>631319171/00</t>
  </si>
  <si>
    <t>Příplatek k mazanině tl do 80 mm za stržení povrchu spodní vrstvy před vložením výztuže</t>
  </si>
  <si>
    <t>1167436845</t>
  </si>
  <si>
    <t>98</t>
  </si>
  <si>
    <t>631362021/00</t>
  </si>
  <si>
    <t>Výztuž mazanin svařovanými sítěmi Kari</t>
  </si>
  <si>
    <t>-444225145</t>
  </si>
  <si>
    <t>KARI 150/150/4 - 1,35 kg / m2</t>
  </si>
  <si>
    <t>88,52*1,35/1000</t>
  </si>
  <si>
    <t>59,34*1,35/1000</t>
  </si>
  <si>
    <t>71,81*1,35/1000</t>
  </si>
  <si>
    <t>8,6*1,35/1000</t>
  </si>
  <si>
    <t>4,25*1,35/1000</t>
  </si>
  <si>
    <t>94,55*1,35/1000</t>
  </si>
  <si>
    <t>19,95*1,35/1000</t>
  </si>
  <si>
    <t>58,02*1,35/1000</t>
  </si>
  <si>
    <t>24,62*1,35/1000</t>
  </si>
  <si>
    <t>10,22*1,35/1000</t>
  </si>
  <si>
    <t>10,11*1,35/1000</t>
  </si>
  <si>
    <t>37,2*1,35/1000</t>
  </si>
  <si>
    <t>4,41*1,35/1000</t>
  </si>
  <si>
    <t>6,51*1,35/1000</t>
  </si>
  <si>
    <t>20,9*1,35/1000</t>
  </si>
  <si>
    <t>39,66*1,35/1000</t>
  </si>
  <si>
    <t>4,30*1,35/1000</t>
  </si>
  <si>
    <t>4,3*1,35/1000</t>
  </si>
  <si>
    <t>6,49*1,35/1000</t>
  </si>
  <si>
    <t>26,88*1,35/1000</t>
  </si>
  <si>
    <t>3,09*1,35/1000</t>
  </si>
  <si>
    <t>3,72*1,35/1000</t>
  </si>
  <si>
    <t>6,438*1,05 'Přepočtené koeficientem množství</t>
  </si>
  <si>
    <t>99</t>
  </si>
  <si>
    <t>634111113/00</t>
  </si>
  <si>
    <t>Obvodová dilatace pružnou těsnicí páskou v 80 mm mezi stěnou a mazaninou</t>
  </si>
  <si>
    <t>-87311713</t>
  </si>
  <si>
    <t>17,865+5*2+17,865-3,355</t>
  </si>
  <si>
    <t>2,72*2+0,8*2+8,895*2-2-2,04+5,32*2</t>
  </si>
  <si>
    <t>8,09*2+(3,08+0,27+3,155+1,91)*2</t>
  </si>
  <si>
    <t>3,38*2+2,39*2</t>
  </si>
  <si>
    <t>2*2,38+2*2,05</t>
  </si>
  <si>
    <t>(3,7+5,6+1,2+1,95+1,6+1,65)*2+2,290*2</t>
  </si>
  <si>
    <t>2*(1,62+11,1+3,425)+2*(5,19+0,2)*2+2*1,32+2*0,9</t>
  </si>
  <si>
    <t>2*(6,15+9,45)</t>
  </si>
  <si>
    <t>2*(5,8+2,7)</t>
  </si>
  <si>
    <t>2*(3,45+2,85)</t>
  </si>
  <si>
    <t>2*(6,1+6,15+0,25)</t>
  </si>
  <si>
    <t>2*(2,155+2)</t>
  </si>
  <si>
    <t>2*(2,7+2,155)</t>
  </si>
  <si>
    <t>2*(1,73+0,24+6,96+0,24+6,07+4,545+2+2,45)</t>
  </si>
  <si>
    <t>2*(5,4+3,63)</t>
  </si>
  <si>
    <t>2*(7,350+5,4)</t>
  </si>
  <si>
    <t>2*(2+2)</t>
  </si>
  <si>
    <t>2*(3,84+1,73)</t>
  </si>
  <si>
    <t>2*(5,11+4,93)</t>
  </si>
  <si>
    <t>2*(1,52+1,97)</t>
  </si>
  <si>
    <t>2*(1,81+2)</t>
  </si>
  <si>
    <t>100</t>
  </si>
  <si>
    <t>634661111</t>
  </si>
  <si>
    <t>Výplň dilatačních spar šířky do 5 mm v mazaninách silikonovým tmelem</t>
  </si>
  <si>
    <t>418009950</t>
  </si>
  <si>
    <t>1.PP - oddělenístávající a nové podlahy</t>
  </si>
  <si>
    <t>podlaha v 1.PP pro kanalizaci</t>
  </si>
  <si>
    <t>13,705*2+17,9*2+7,465*2+2,705*2+3,195*2+0,9*4</t>
  </si>
  <si>
    <t>101</t>
  </si>
  <si>
    <t>636315123/00</t>
  </si>
  <si>
    <t>Kladení dlažby z keramických dlaždic 60x60cm na sucho na terče z umělé hmoty o výšce 70-200 mm vč. dodávky terčů</t>
  </si>
  <si>
    <t>1070170085</t>
  </si>
  <si>
    <t>P</t>
  </si>
  <si>
    <t>Poznámka k položce:
Rektifikovatelné distanční podložky s kruhovým talířem průměru min. 300mm (horní hrana uzpůsobena uložení ker. dlažby tl. 20mm).</t>
  </si>
  <si>
    <t>(8,245+6,295)*(3,765+5,375+5,425+2,63)</t>
  </si>
  <si>
    <t>102</t>
  </si>
  <si>
    <t>63631001X</t>
  </si>
  <si>
    <t>keramická dlažba na terče</t>
  </si>
  <si>
    <t>353281533</t>
  </si>
  <si>
    <t>Poznámka k položce:
Keramická slinutá dlažba volně ložená do rektifikovatelných terčů. Formát dlažby 600x600mm, mrazuvzdorná dlažba.</t>
  </si>
  <si>
    <t>250,015*1,05 'Přepočtené koeficientem množství</t>
  </si>
  <si>
    <t>103</t>
  </si>
  <si>
    <t>637121113</t>
  </si>
  <si>
    <t>Okapový chodník z kačírku (frakce 60 - 120 mm) tl 200 mm s udusáním vč. podkladní geotextílie 300g/m2 - pod nově vybudovanou rampu</t>
  </si>
  <si>
    <t>1392324353</t>
  </si>
  <si>
    <t>"plocha měřena graficky"</t>
  </si>
  <si>
    <t>49,9</t>
  </si>
  <si>
    <t>104</t>
  </si>
  <si>
    <t>642942111/00</t>
  </si>
  <si>
    <t>Osazování zárubní nebo rámů dveřních kovových do 2,5 m2 na MC</t>
  </si>
  <si>
    <t>1324913024</t>
  </si>
  <si>
    <t>ozn T01</t>
  </si>
  <si>
    <t>ozn T05</t>
  </si>
  <si>
    <t>ozn T06</t>
  </si>
  <si>
    <t>ozn T08</t>
  </si>
  <si>
    <t>ozn T11</t>
  </si>
  <si>
    <t>ozn T12</t>
  </si>
  <si>
    <t>ozn T15</t>
  </si>
  <si>
    <t>ozn T16</t>
  </si>
  <si>
    <t>105</t>
  </si>
  <si>
    <t>320Uh2074-10</t>
  </si>
  <si>
    <t>Zárubeň ocelová hranatá pro pórobeton - rozměry 700×1970×100 mm</t>
  </si>
  <si>
    <t>ks</t>
  </si>
  <si>
    <t>-339091717</t>
  </si>
  <si>
    <t>106</t>
  </si>
  <si>
    <t>320Uh2075X-10</t>
  </si>
  <si>
    <t>Zárubeň ocelová hranatá pro pórobeton - rozměry 800×1970×400 mm</t>
  </si>
  <si>
    <t>-600945754</t>
  </si>
  <si>
    <t>107</t>
  </si>
  <si>
    <t>320Uh2074-35</t>
  </si>
  <si>
    <t>Zárubeň ocelová hranatá pro pórobeton - rozměry 800×1970×150 mm</t>
  </si>
  <si>
    <t>1784832502</t>
  </si>
  <si>
    <t>108</t>
  </si>
  <si>
    <t>320Uh2076X-36</t>
  </si>
  <si>
    <t>Zárubeň ocelová hranatá pro pórobeton - rozměry 900×1970×400 mm</t>
  </si>
  <si>
    <t>-1962666536</t>
  </si>
  <si>
    <t>109</t>
  </si>
  <si>
    <t>320Uh2085X-36</t>
  </si>
  <si>
    <t>Zárubeň ocelová hranatá pro pórobeton - rozměry 900×1970×300 mm</t>
  </si>
  <si>
    <t>-1873252811</t>
  </si>
  <si>
    <t>110</t>
  </si>
  <si>
    <t>320Uh2074-36</t>
  </si>
  <si>
    <t>Zárubeň ocelová hranatá pro pórobeton - rozměry 900×1970×150 mm</t>
  </si>
  <si>
    <t>2009902155</t>
  </si>
  <si>
    <t>111</t>
  </si>
  <si>
    <t>64294001X</t>
  </si>
  <si>
    <t>příplatek za povrchovou úpravu ocel. zárubní práškové lakování RAL 7016 - jednokřídlé</t>
  </si>
  <si>
    <t>1547158357</t>
  </si>
  <si>
    <t>112</t>
  </si>
  <si>
    <t>642942221/00</t>
  </si>
  <si>
    <t>Osazování zárubní nebo rámů dveřních kovových do 4 m2 na MC</t>
  </si>
  <si>
    <t>598765016</t>
  </si>
  <si>
    <t>1PP - pol T25</t>
  </si>
  <si>
    <t>ozn T14</t>
  </si>
  <si>
    <t>113</t>
  </si>
  <si>
    <t>320Uh2072-31</t>
  </si>
  <si>
    <t>Zárubeň ocelová hranatá pro zdění - rozměry 1450×1970×145 mm</t>
  </si>
  <si>
    <t>593740496</t>
  </si>
  <si>
    <t>114</t>
  </si>
  <si>
    <t>320Uh2088X-48</t>
  </si>
  <si>
    <t>Zárubeň ocelová hranatá pro zdění - rozměry 2100x2800x400mm</t>
  </si>
  <si>
    <t>159074386</t>
  </si>
  <si>
    <t>115</t>
  </si>
  <si>
    <t>64294002X</t>
  </si>
  <si>
    <t>příplatek za povrchovou úpravu ocel. zárubní práškové lakování RAL 7016 - dvoukřídlé</t>
  </si>
  <si>
    <t>1904992976</t>
  </si>
  <si>
    <t>009</t>
  </si>
  <si>
    <t>Ostatní konstrukce a práce</t>
  </si>
  <si>
    <t>116</t>
  </si>
  <si>
    <t>941111112/00</t>
  </si>
  <si>
    <t>Montáž lešení řadového trubkového lehkého s podlahami zatížení do 200 kg/m2 š do 0,9 m v do 25 m</t>
  </si>
  <si>
    <t>1146525139</t>
  </si>
  <si>
    <t>(8,19+3,19)*(1,035+15,835+12,060+15,815+2,9+17,925)+4*(4,93+0,48+0,54)</t>
  </si>
  <si>
    <t>117</t>
  </si>
  <si>
    <t>941111212/00</t>
  </si>
  <si>
    <t>Příplatek k lešení řadovému trubkovému lehkému s podlahami š 0,9 m v 25 m za první a ZKD den použití</t>
  </si>
  <si>
    <t>2143176921</t>
  </si>
  <si>
    <t>((8,19+3,19)*(1,035+15,835+12,060+15,815+2,9+17,925)+4*(4,93+0,48+0,54))*60</t>
  </si>
  <si>
    <t>předpoklad pronájmu 60 dní</t>
  </si>
  <si>
    <t>118</t>
  </si>
  <si>
    <t>941111812/00</t>
  </si>
  <si>
    <t>Demontáž lešení řadového trubkového lehkého s podlahami zatížení do 200 kg/m2 š do 0,9 m v do 25 m</t>
  </si>
  <si>
    <t>-1195742079</t>
  </si>
  <si>
    <t>119</t>
  </si>
  <si>
    <t>943111111/00</t>
  </si>
  <si>
    <t>Montáž lešení prostorového trubkového lehkého bez podlah zatížení do 200 kg/m2 v do 10 m</t>
  </si>
  <si>
    <t>-1972907503</t>
  </si>
  <si>
    <t>15,815*12,06*3</t>
  </si>
  <si>
    <t>120</t>
  </si>
  <si>
    <t>943111211/00</t>
  </si>
  <si>
    <t>Příplatek k lešení prostorovému trubkovému lehkému bez podlah v do 10 m za první a ZKD den použití</t>
  </si>
  <si>
    <t>1954967768</t>
  </si>
  <si>
    <t>15,815*12,06*3*30</t>
  </si>
  <si>
    <t>předpoklad 30 dní pronájmu</t>
  </si>
  <si>
    <t>121</t>
  </si>
  <si>
    <t>943111811/00</t>
  </si>
  <si>
    <t>Demontáž lešení prostorového trubkového lehkého bez podlah zatížení do 200 kg/m2 v do 10 m</t>
  </si>
  <si>
    <t>-75071704</t>
  </si>
  <si>
    <t>122</t>
  </si>
  <si>
    <t>944511111/00</t>
  </si>
  <si>
    <t>Montáž ochranné sítě z textilie z umělých vláken</t>
  </si>
  <si>
    <t>-2136099252</t>
  </si>
  <si>
    <t>123</t>
  </si>
  <si>
    <t>944511211/00</t>
  </si>
  <si>
    <t>Příplatek k ochranné síti za první a ZKD den použití</t>
  </si>
  <si>
    <t>-602342473</t>
  </si>
  <si>
    <t>124</t>
  </si>
  <si>
    <t>944511811/00</t>
  </si>
  <si>
    <t>Demontáž ochranné sítě z textilie z umělých vláken</t>
  </si>
  <si>
    <t>-927611317</t>
  </si>
  <si>
    <t>125</t>
  </si>
  <si>
    <t>949101111/00</t>
  </si>
  <si>
    <t>Lešení pomocné pro objekty pozemních staveb s lešeňovou podlahou v do 1,9 m zatížení do 150 kg/m2</t>
  </si>
  <si>
    <t>1584457473</t>
  </si>
  <si>
    <t>674</t>
  </si>
  <si>
    <t>126</t>
  </si>
  <si>
    <t>952902611/00</t>
  </si>
  <si>
    <t>Čištění budov vysátí prachu z ostatních ploch</t>
  </si>
  <si>
    <t>386469190</t>
  </si>
  <si>
    <t>52,3</t>
  </si>
  <si>
    <t>59,9</t>
  </si>
  <si>
    <t>2,4*1,8</t>
  </si>
  <si>
    <t>mč 139</t>
  </si>
  <si>
    <t>17,6</t>
  </si>
  <si>
    <t>mč 126</t>
  </si>
  <si>
    <t>11,76</t>
  </si>
  <si>
    <t>3,89</t>
  </si>
  <si>
    <t>4,28</t>
  </si>
  <si>
    <t>mč 133</t>
  </si>
  <si>
    <t>3,64</t>
  </si>
  <si>
    <t>mč 137</t>
  </si>
  <si>
    <t>127</t>
  </si>
  <si>
    <t>961044111/00</t>
  </si>
  <si>
    <t>Bourání základů z betonu prostého</t>
  </si>
  <si>
    <t>1617937498</t>
  </si>
  <si>
    <t>17,735*0,5*2,4</t>
  </si>
  <si>
    <t>základ pod schodiště mč 101</t>
  </si>
  <si>
    <t>128</t>
  </si>
  <si>
    <t>962031136/00</t>
  </si>
  <si>
    <t>Bourání příček z tvárnic nebo příčkovek tl do 150 mm</t>
  </si>
  <si>
    <t>-1580728768</t>
  </si>
  <si>
    <t>(15,7+1,8)*3,31</t>
  </si>
  <si>
    <t>mč 138</t>
  </si>
  <si>
    <t>4,2*3,31</t>
  </si>
  <si>
    <t>mč 135</t>
  </si>
  <si>
    <t>3,65*3,31</t>
  </si>
  <si>
    <t>mč 136,137</t>
  </si>
  <si>
    <t>(0,75+1,15)*3,31</t>
  </si>
  <si>
    <t>(1,45*2)*3,31</t>
  </si>
  <si>
    <t>4,3*3,31*2</t>
  </si>
  <si>
    <t>(3,65+4,3)*3,31</t>
  </si>
  <si>
    <t>mč 129</t>
  </si>
  <si>
    <t>(0,75+1,45)*3,31</t>
  </si>
  <si>
    <t>(3+0,4+4,45)*3,31</t>
  </si>
  <si>
    <t>(0,15+2,25+0,5+1,8)*3,31</t>
  </si>
  <si>
    <t>(7,86+0,4+0,92+0,9+0,95)*3,31</t>
  </si>
  <si>
    <t>mč 102</t>
  </si>
  <si>
    <t>(5,54+6,68+6,655)*3,31</t>
  </si>
  <si>
    <t>mč 103 + 104</t>
  </si>
  <si>
    <t>(0,475+0,8)*3+1,8*3</t>
  </si>
  <si>
    <t>1,8*3</t>
  </si>
  <si>
    <t>mč 217</t>
  </si>
  <si>
    <t>129</t>
  </si>
  <si>
    <t>962032431/00</t>
  </si>
  <si>
    <t>Bourání zdiva cihelných z dutých nebo plných cihel pálených i nepálených na MV nebo MVC do 1 m3</t>
  </si>
  <si>
    <t>2058664218</t>
  </si>
  <si>
    <t>0,23*0,45*3,31</t>
  </si>
  <si>
    <t>(3,9*3-1,2*1,2)*0,42+(1,52*3+3*0,38+3*0,4)*0,12</t>
  </si>
  <si>
    <t>130</t>
  </si>
  <si>
    <t>962032432/00</t>
  </si>
  <si>
    <t>Bourání zdiva cihelných z dutých nebo plných cihel pálených i nepálených na MV nebo MVC přes 1 m3</t>
  </si>
  <si>
    <t>1434343903</t>
  </si>
  <si>
    <t>(4,17*0,33+1,735*0,485+0,185*1,235)*3,31</t>
  </si>
  <si>
    <t>(0,4*0,72+0,52*(0,850-0,52)*2+0,95*0,615+0,62*1,035+14,125*0,38+0,32*0,32)*3,31-(2,37*2,11*0,38*2+2,35*2,11*0,38+2,13*2,11*0,38+2,3*2,11*0,38)</t>
  </si>
  <si>
    <t>mč 109+110</t>
  </si>
  <si>
    <t>131</t>
  </si>
  <si>
    <t>962052211/00</t>
  </si>
  <si>
    <t>Bourání zdiva nadzákladového ze ŽB přes 1 m3</t>
  </si>
  <si>
    <t>-1593283644</t>
  </si>
  <si>
    <t>1,05*(15,605*0,375+6,3*0,35+1,52*0,2+6,85*0,15+4,97*0,15+0,45*0,455+6,6*0,145+11,1*0,15+8,08*0,165+17,08*0,32)</t>
  </si>
  <si>
    <t>atika nad 1NP</t>
  </si>
  <si>
    <t>1,14*2,88*0,88/2</t>
  </si>
  <si>
    <t>zídka u schodiště mč 101</t>
  </si>
  <si>
    <t>132</t>
  </si>
  <si>
    <t>962052314/00</t>
  </si>
  <si>
    <t>Bourání pilířů ze ŽB</t>
  </si>
  <si>
    <t>25020466</t>
  </si>
  <si>
    <t>0,52*0,56*3,31*3+0,52*0,955*3,31*2</t>
  </si>
  <si>
    <t>0,52*0,56*3,31</t>
  </si>
  <si>
    <t>2*0,52*0,56*3,31</t>
  </si>
  <si>
    <t>4*0,52*0,52*3,31</t>
  </si>
  <si>
    <t>0,45*0,45*3,31</t>
  </si>
  <si>
    <t>mč 110</t>
  </si>
  <si>
    <t>133</t>
  </si>
  <si>
    <t>963042819/00</t>
  </si>
  <si>
    <t>Bourání schodišťových stupňů betonových zhotovených na místě</t>
  </si>
  <si>
    <t>2121355438</t>
  </si>
  <si>
    <t>17,735*7</t>
  </si>
  <si>
    <t>mč 101</t>
  </si>
  <si>
    <t>134</t>
  </si>
  <si>
    <t>963051113/00</t>
  </si>
  <si>
    <t>Bourání ŽB stropů deskových tl přes 80 mm</t>
  </si>
  <si>
    <t>1514402292</t>
  </si>
  <si>
    <t>(6,3*15,605+15,450*(10,480+0,145+5,840+0,165))*0,15-(10,480*6,6*0,15)</t>
  </si>
  <si>
    <t>135</t>
  </si>
  <si>
    <t>963053935/00</t>
  </si>
  <si>
    <t>Bourání ŽB schodišťových ramen monolitických zazděných oboustranně</t>
  </si>
  <si>
    <t>596078741</t>
  </si>
  <si>
    <t>2,150*17,735</t>
  </si>
  <si>
    <t>136</t>
  </si>
  <si>
    <t>965024131/00</t>
  </si>
  <si>
    <t>Bourání kamenných podlah nebo dlažeb z desek nebo mozaiky pl přes 1 m2</t>
  </si>
  <si>
    <t>-510274816</t>
  </si>
  <si>
    <t>137</t>
  </si>
  <si>
    <t>965046111/00</t>
  </si>
  <si>
    <t>Broušení stávajících betonových podlah úběr do 3 mm</t>
  </si>
  <si>
    <t>-1170270791</t>
  </si>
  <si>
    <t>138</t>
  </si>
  <si>
    <t>965081213/00</t>
  </si>
  <si>
    <t>Bourání podlah z dlaždic keramických nebo xylolitových tl do 10 mm plochy přes 1 m2</t>
  </si>
  <si>
    <t>-164550948</t>
  </si>
  <si>
    <t>139</t>
  </si>
  <si>
    <t>965081353/00</t>
  </si>
  <si>
    <t>Bourání podlah z dlaždic betonových, teracových nebo čedičových tl přes 40 mm plochy přes 1 m2</t>
  </si>
  <si>
    <t>1479353099</t>
  </si>
  <si>
    <t>140</t>
  </si>
  <si>
    <t>919735124</t>
  </si>
  <si>
    <t>Řezání stávajícího betonového krytu hl do 200 mm</t>
  </si>
  <si>
    <t>-1193727411</t>
  </si>
  <si>
    <t>141</t>
  </si>
  <si>
    <t>965042241</t>
  </si>
  <si>
    <t>Bourání podkladů pod dlažby nebo mazanin betonových nebo z litého asfaltu tl přes 100 mm pl pře 4 m2</t>
  </si>
  <si>
    <t>787728633</t>
  </si>
  <si>
    <t>(13,705*0,4+17,9*1,2+7,465*0,4+2,705*0,4+3,195*0,4+0,9*0,4*2)*0,2</t>
  </si>
  <si>
    <t>142</t>
  </si>
  <si>
    <t>968072559</t>
  </si>
  <si>
    <t>Vybourání kovových vrat pl přes 5 m2</t>
  </si>
  <si>
    <t>-1873238873</t>
  </si>
  <si>
    <t>3*3*4</t>
  </si>
  <si>
    <t>dle výkresu 1.PP</t>
  </si>
  <si>
    <t>143</t>
  </si>
  <si>
    <t>971033631</t>
  </si>
  <si>
    <t>Vybourání otvorů ve zdivu cihelném pl do 4 m2 na MVC nebo MV tl do 150 mm</t>
  </si>
  <si>
    <t>1258498733</t>
  </si>
  <si>
    <t>otvor v 1.PP</t>
  </si>
  <si>
    <t>0,9*2,1</t>
  </si>
  <si>
    <t>144</t>
  </si>
  <si>
    <t>975032241</t>
  </si>
  <si>
    <t>Podchycení příček tl do 150 mm dřevěnou výztuhou v do 3 m dl podchycení do 3 m</t>
  </si>
  <si>
    <t>97708494</t>
  </si>
  <si>
    <t>pro vybourávaný otvor v 1.PP</t>
  </si>
  <si>
    <t>0,9</t>
  </si>
  <si>
    <t>145</t>
  </si>
  <si>
    <t>978R00001</t>
  </si>
  <si>
    <t>Prokotvení nové podlahy v 1.PP se stávající pomocí ocelových trnů na chemickou maltu</t>
  </si>
  <si>
    <t>517288636</t>
  </si>
  <si>
    <t>146</t>
  </si>
  <si>
    <t>985312122/00</t>
  </si>
  <si>
    <t>Stěrka k vyrovnání betonových ploch líce kleneb a podhledů tl 3 mm</t>
  </si>
  <si>
    <t>653559291</t>
  </si>
  <si>
    <t>147</t>
  </si>
  <si>
    <t>977151118</t>
  </si>
  <si>
    <t>Jádrové vrty diamantovými korunkami do D 100 mm do stavebních materiálů</t>
  </si>
  <si>
    <t>1697613845</t>
  </si>
  <si>
    <t>1.PP</t>
  </si>
  <si>
    <t>0,15*1</t>
  </si>
  <si>
    <t>148</t>
  </si>
  <si>
    <t>977151119</t>
  </si>
  <si>
    <t>Jádrové vrty diamantovými korunkami do D 110 mm do stavebních materiálů</t>
  </si>
  <si>
    <t>311650210</t>
  </si>
  <si>
    <t>"prostupy pro ZTI, VZT a ÚT"</t>
  </si>
  <si>
    <t>0,25*55</t>
  </si>
  <si>
    <t>149</t>
  </si>
  <si>
    <t>977151123</t>
  </si>
  <si>
    <t>Jádrové vrty diamantovými korunkami do D 150 mm do stavebních materiálů</t>
  </si>
  <si>
    <t>-469332036</t>
  </si>
  <si>
    <t>0,45*2</t>
  </si>
  <si>
    <t>0,1*2</t>
  </si>
  <si>
    <t>150</t>
  </si>
  <si>
    <t>977151125</t>
  </si>
  <si>
    <t>Jádrové vrty diamantovými korunkami do D 200 mm do stavebních materiálů</t>
  </si>
  <si>
    <t>-980970160</t>
  </si>
  <si>
    <t>151</t>
  </si>
  <si>
    <t>977152R01</t>
  </si>
  <si>
    <t>Dodávka a montáž držáků ve stěnách se zapravením o průřezu 150x100 mm</t>
  </si>
  <si>
    <t>-1180229565</t>
  </si>
  <si>
    <t>"pomocné kce pro ZTI, VZT a ÚT"</t>
  </si>
  <si>
    <t>152</t>
  </si>
  <si>
    <t>977152R02</t>
  </si>
  <si>
    <t>Zapravení stropu po točitém schodišti v m.č. 1.14</t>
  </si>
  <si>
    <t>1382817776</t>
  </si>
  <si>
    <t>153</t>
  </si>
  <si>
    <t>X1</t>
  </si>
  <si>
    <t>Přemístění stávajících konstrukcí vzduchotechniky (demontáž a opětovná montáž)</t>
  </si>
  <si>
    <t>-2117322115</t>
  </si>
  <si>
    <t>154</t>
  </si>
  <si>
    <t>X102</t>
  </si>
  <si>
    <t>Certifikovaný záchytný systém dle návrhu - specifikace v PD</t>
  </si>
  <si>
    <t>soubor</t>
  </si>
  <si>
    <t>-915447745</t>
  </si>
  <si>
    <t>155</t>
  </si>
  <si>
    <t>X115</t>
  </si>
  <si>
    <t>Demontáž stávajícího výtahu vč. souvisejícího zařízení</t>
  </si>
  <si>
    <t>-43713726</t>
  </si>
  <si>
    <t>156</t>
  </si>
  <si>
    <t>X2</t>
  </si>
  <si>
    <t>Demontáž čistící zóny ozn. 21</t>
  </si>
  <si>
    <t>146251975</t>
  </si>
  <si>
    <t>157</t>
  </si>
  <si>
    <t>X3</t>
  </si>
  <si>
    <t>Demontáž chladící jednotky ozn 34</t>
  </si>
  <si>
    <t>1489000544</t>
  </si>
  <si>
    <t>158</t>
  </si>
  <si>
    <t>X4</t>
  </si>
  <si>
    <t>Demontáž schodišťové plošiny ozn. 20</t>
  </si>
  <si>
    <t>1415664168</t>
  </si>
  <si>
    <t>159</t>
  </si>
  <si>
    <t>X56</t>
  </si>
  <si>
    <t>Výstražné a bezpečnostní značky a tabulky viz specifikace ozn O07</t>
  </si>
  <si>
    <t>1107353146</t>
  </si>
  <si>
    <t>160</t>
  </si>
  <si>
    <t>X57</t>
  </si>
  <si>
    <t>Popisky v Braillově písmu viz specifikace ozn O08</t>
  </si>
  <si>
    <t>1338721559</t>
  </si>
  <si>
    <t>161</t>
  </si>
  <si>
    <t>X58</t>
  </si>
  <si>
    <t>Dodávka hasících přístrojů vč. revize viz specifikace ozn O09</t>
  </si>
  <si>
    <t>-1643550533</t>
  </si>
  <si>
    <t>162</t>
  </si>
  <si>
    <t>X59</t>
  </si>
  <si>
    <t>Vnitřní hydrantový systém dle specifikace v TZ, ozn. O10</t>
  </si>
  <si>
    <t>1742585652</t>
  </si>
  <si>
    <t>163</t>
  </si>
  <si>
    <t>X60</t>
  </si>
  <si>
    <t>Čistící zóna zapuštěná, vč. nerezového rámečku a montáže ozn O11</t>
  </si>
  <si>
    <t>1803764961</t>
  </si>
  <si>
    <t>7,470*1,770</t>
  </si>
  <si>
    <t>164</t>
  </si>
  <si>
    <t>X61</t>
  </si>
  <si>
    <t>Malý nákladní výtah nosnost 100kg dle specifikace ozn. O12</t>
  </si>
  <si>
    <t>-1253779090</t>
  </si>
  <si>
    <t>165</t>
  </si>
  <si>
    <t>X62</t>
  </si>
  <si>
    <t>Plošiny pro VZT jednotky, bližší specifikace dle PSV ozn. O13</t>
  </si>
  <si>
    <t>534614116</t>
  </si>
  <si>
    <t>166</t>
  </si>
  <si>
    <t>X63</t>
  </si>
  <si>
    <t>Vnitřní látkové screenové roletky zapuštěné ozn O14</t>
  </si>
  <si>
    <t>-1120388400</t>
  </si>
  <si>
    <t>167</t>
  </si>
  <si>
    <t>X64</t>
  </si>
  <si>
    <t>Předokenní žaluzie lamelové vč. motoru ozn O15</t>
  </si>
  <si>
    <t>-2028783426</t>
  </si>
  <si>
    <t>2,48*(2,69+2,14+3,3+1,205+1,37)</t>
  </si>
  <si>
    <t>2,85*(1*6+2,7)</t>
  </si>
  <si>
    <t>168</t>
  </si>
  <si>
    <t>X65</t>
  </si>
  <si>
    <t>Lavičky 1170x600 mm ozn O16</t>
  </si>
  <si>
    <t>928928470</t>
  </si>
  <si>
    <t>169</t>
  </si>
  <si>
    <t>X66</t>
  </si>
  <si>
    <t>Akustická mobilní příčka 5400x2800mm ozn O17</t>
  </si>
  <si>
    <t>1046276348</t>
  </si>
  <si>
    <t>170</t>
  </si>
  <si>
    <t>X67</t>
  </si>
  <si>
    <t>Lavičky 1200x600 mm ozn O18</t>
  </si>
  <si>
    <t>1277858416</t>
  </si>
  <si>
    <t>171</t>
  </si>
  <si>
    <t>X68</t>
  </si>
  <si>
    <t>Lavice ozn O19</t>
  </si>
  <si>
    <t>656051456</t>
  </si>
  <si>
    <t>0,8*12</t>
  </si>
  <si>
    <t>0,6*3</t>
  </si>
  <si>
    <t>ozn O19</t>
  </si>
  <si>
    <t>172</t>
  </si>
  <si>
    <t>X69</t>
  </si>
  <si>
    <t>Liniový odvodňovací žlab dle specifikace ozn O20</t>
  </si>
  <si>
    <t>-442953653</t>
  </si>
  <si>
    <t>17,7</t>
  </si>
  <si>
    <t>173</t>
  </si>
  <si>
    <t>X70</t>
  </si>
  <si>
    <t>Čistící zóna ozn O21</t>
  </si>
  <si>
    <t>-1904811382</t>
  </si>
  <si>
    <t>1,45*5,87</t>
  </si>
  <si>
    <t>vč. nerezového rámečku</t>
  </si>
  <si>
    <t>174</t>
  </si>
  <si>
    <t>X71</t>
  </si>
  <si>
    <t>Skříňka pro hasící přístroj se zámkem, ozn O22</t>
  </si>
  <si>
    <t>1419207774</t>
  </si>
  <si>
    <t>mč 105, 127, 128, 201</t>
  </si>
  <si>
    <t>175</t>
  </si>
  <si>
    <t>X72</t>
  </si>
  <si>
    <t>Masivní lavice v nice dle specifikace v PD, ozn O23</t>
  </si>
  <si>
    <t>338433014</t>
  </si>
  <si>
    <t>176</t>
  </si>
  <si>
    <t>X73</t>
  </si>
  <si>
    <t>Masivní obložení niky dle specifikace v PD, ozn O25</t>
  </si>
  <si>
    <t>1954980431</t>
  </si>
  <si>
    <t>177</t>
  </si>
  <si>
    <t>X74</t>
  </si>
  <si>
    <t>Masivní obložení niky pro informační tabuli dle specifikace v PD, ozn O26</t>
  </si>
  <si>
    <t>-951395277</t>
  </si>
  <si>
    <t>178</t>
  </si>
  <si>
    <t>X75</t>
  </si>
  <si>
    <t>Masivní obložení niky pro TV dle specifikace v PD, ozn O27</t>
  </si>
  <si>
    <t>-1965629578</t>
  </si>
  <si>
    <t>179</t>
  </si>
  <si>
    <t>X76</t>
  </si>
  <si>
    <t>Masivní obložení niky dle specifikace v PD, ozn O28</t>
  </si>
  <si>
    <t>1188360457</t>
  </si>
  <si>
    <t>180</t>
  </si>
  <si>
    <t>X77</t>
  </si>
  <si>
    <t>Recepční okno s policí dle specifikace v PD, ozn O29</t>
  </si>
  <si>
    <t>-226495319</t>
  </si>
  <si>
    <t>181</t>
  </si>
  <si>
    <t>X78</t>
  </si>
  <si>
    <t>Masivní vykonzolovaný parapet s funkcí stolu dle specifikace v PD, ozn O30</t>
  </si>
  <si>
    <t>-1661673078</t>
  </si>
  <si>
    <t>182</t>
  </si>
  <si>
    <t>X79</t>
  </si>
  <si>
    <t>Masivní vykonzolovaný parapet s funkcí lavice dle specifikace v PD, ozn O31</t>
  </si>
  <si>
    <t>661748986</t>
  </si>
  <si>
    <t>183</t>
  </si>
  <si>
    <t>X80</t>
  </si>
  <si>
    <t>Zelená stěna vč. technologie specifikace v PD, ozn O32</t>
  </si>
  <si>
    <t>2074803323</t>
  </si>
  <si>
    <t>8,84</t>
  </si>
  <si>
    <t>184</t>
  </si>
  <si>
    <t>X81</t>
  </si>
  <si>
    <t>Osvětlení zelené stěny dle specifikace v PD, ozn. O32</t>
  </si>
  <si>
    <t>1394247512</t>
  </si>
  <si>
    <t>185</t>
  </si>
  <si>
    <t>X82</t>
  </si>
  <si>
    <t>Systémové konstrukce květináčů vč. montáže a kotvících prvků</t>
  </si>
  <si>
    <t>-628268481</t>
  </si>
  <si>
    <t xml:space="preserve">Poznámka k položce:
Bližší specifikace ve výkresu číslo 19_terasa a výkrese číslo 20_terasa skladby a PSV ozn. O33
- délka profilu pro truhlík výšky 200mm nad úrovní dlažby: 12 870 mm
- délka profilu pro truhlík výšky 300mm nad úrovní dlažby: 24 150 mm
- délka profilu pro truhlík výšky 400mm nad úrovní dlažby: 37 195 mm
- délka profilu pro truhlík výšky 500mm nad úrovní dlažby: 27 400 mm
</t>
  </si>
  <si>
    <t>186</t>
  </si>
  <si>
    <t>X83</t>
  </si>
  <si>
    <t>Zrcadlo 1150x2020mm, bližší specifikace dle PSV ozn. 034</t>
  </si>
  <si>
    <t>696248389</t>
  </si>
  <si>
    <t>187</t>
  </si>
  <si>
    <t>X84</t>
  </si>
  <si>
    <t>Závěs s kolejnicí - 2ks 3000x2800mm dle specifikace, ozn O35</t>
  </si>
  <si>
    <t>-61341852</t>
  </si>
  <si>
    <t>188</t>
  </si>
  <si>
    <t>X85</t>
  </si>
  <si>
    <t>Doplnění stávajícího kazetového podhledu 600x600mm ozn. O36</t>
  </si>
  <si>
    <t>-481573961</t>
  </si>
  <si>
    <t>189</t>
  </si>
  <si>
    <t>X88</t>
  </si>
  <si>
    <t>Dodávka interiérového schodiště vč. nosné konstrukce</t>
  </si>
  <si>
    <t>931105534</t>
  </si>
  <si>
    <t>Poznámka k položce:
Dodávka interiérového schodiště včetně nosné konstrukce dle návrhu (dvouramenné schodiště s mezipodestou hlubokou 930mm, 15x150x300 + 9x150x300mm; šířka schodiště 1975mm, šířka stupně 1795mm. Ocelová schodnicová konstrukce přímého schodiště, jednotlivé stupně následně dobetonovány a opatřeny stěrkovou nášlapnou vrstvou dle stěrky v místnosti 1.06). Bližší specifikace v části D.1.2.</t>
  </si>
  <si>
    <t>2*24</t>
  </si>
  <si>
    <t>mč 106</t>
  </si>
  <si>
    <t>190</t>
  </si>
  <si>
    <t>X89</t>
  </si>
  <si>
    <t>Ocelová vrata - snížení a repase dle pd ozn T27</t>
  </si>
  <si>
    <t>1709753175</t>
  </si>
  <si>
    <t>099</t>
  </si>
  <si>
    <t>Přesun hmot HSV</t>
  </si>
  <si>
    <t>191</t>
  </si>
  <si>
    <t>997006512/00</t>
  </si>
  <si>
    <t>Vodorovné doprava suti s naložením a složením na skládku do 1 km</t>
  </si>
  <si>
    <t>432250348</t>
  </si>
  <si>
    <t>192</t>
  </si>
  <si>
    <t>997006519/00</t>
  </si>
  <si>
    <t>Příplatek k vodorovnému přemístění suti na skládku ZKD 1 km přes 1 km</t>
  </si>
  <si>
    <t>-514373843</t>
  </si>
  <si>
    <t>606,416*9</t>
  </si>
  <si>
    <t>předpoklad do 10km</t>
  </si>
  <si>
    <t>193</t>
  </si>
  <si>
    <t>997013152/00</t>
  </si>
  <si>
    <t>Vnitrostaveništní doprava suti a vybouraných hmot pro budovy v do 9 m s omezením mechanizace</t>
  </si>
  <si>
    <t>458855650</t>
  </si>
  <si>
    <t>194</t>
  </si>
  <si>
    <t>997013831/00</t>
  </si>
  <si>
    <t>Poplatek za uložení stavebního směsného odpadu na skládce (skládkovné)</t>
  </si>
  <si>
    <t>340513484</t>
  </si>
  <si>
    <t>195</t>
  </si>
  <si>
    <t>998012102/00</t>
  </si>
  <si>
    <t>Přesun hmot pro budovy monolitické s vyzdívaným obvodovým pláštěm v do 12 m</t>
  </si>
  <si>
    <t>-1256648906</t>
  </si>
  <si>
    <t>711</t>
  </si>
  <si>
    <t>Izolace proti vodě, vlhkosti a plynům</t>
  </si>
  <si>
    <t>196</t>
  </si>
  <si>
    <t>711-01</t>
  </si>
  <si>
    <t>Oprava a doplnění hydroizolace po výkopových pracech v 1.PP</t>
  </si>
  <si>
    <t>-742844119</t>
  </si>
  <si>
    <t>(13,705*0,6+17,9*1,4+7,465*0,6+2,705*0,6+3,195*0,6+0,9*0,6*2)</t>
  </si>
  <si>
    <t>197</t>
  </si>
  <si>
    <t>998711202</t>
  </si>
  <si>
    <t>Přesun hmot procentní pro izolace proti vodě, vlhkosti a plynům v objektech v do 12 m</t>
  </si>
  <si>
    <t>%</t>
  </si>
  <si>
    <t>1449560662</t>
  </si>
  <si>
    <t>712</t>
  </si>
  <si>
    <t>Povlakové krytiny</t>
  </si>
  <si>
    <t>198</t>
  </si>
  <si>
    <t>712-02</t>
  </si>
  <si>
    <t>TERASA - D+M skladby střechy výšky 300 mm v truhlíkách - podrobněji dle výkresu terasy a TZ</t>
  </si>
  <si>
    <t>265435968</t>
  </si>
  <si>
    <t>24,28</t>
  </si>
  <si>
    <t>199</t>
  </si>
  <si>
    <t>712-03</t>
  </si>
  <si>
    <t>TERASA - D+M skladby střechy výšky 400 mm v truhlíkách - podrobněji dle výkresu terasy a TZ</t>
  </si>
  <si>
    <t>962520182</t>
  </si>
  <si>
    <t>26,93</t>
  </si>
  <si>
    <t>200</t>
  </si>
  <si>
    <t>712-04</t>
  </si>
  <si>
    <t>TERASA - D+M skladby střechy výšky 500 mm v truhlíkách - podrobněji dle výkresu terasy a TZ</t>
  </si>
  <si>
    <t>876577654</t>
  </si>
  <si>
    <t>16,57</t>
  </si>
  <si>
    <t>201</t>
  </si>
  <si>
    <t>712-05</t>
  </si>
  <si>
    <t>TERASA - D+M skladby zelené střechy s výškou 200 mm - podrobněji dle výkresu terasy a TZ</t>
  </si>
  <si>
    <t>-2071375818</t>
  </si>
  <si>
    <t>75,76</t>
  </si>
  <si>
    <t>202</t>
  </si>
  <si>
    <t>712-06</t>
  </si>
  <si>
    <t>TERASA - D+M skladby šikmé zelené střechy - podrobněji dle výkresu terasy a TZ</t>
  </si>
  <si>
    <t>-1930312472</t>
  </si>
  <si>
    <t>32,91</t>
  </si>
  <si>
    <t>203</t>
  </si>
  <si>
    <t>712-07</t>
  </si>
  <si>
    <t>D+M skladby zelené střechy s nízkým substrátem (nad chodbou, místnost 1.10b) - podrobněji dle výkresu terasy a TZ</t>
  </si>
  <si>
    <t>524217600</t>
  </si>
  <si>
    <t>29,5</t>
  </si>
  <si>
    <t>204</t>
  </si>
  <si>
    <t>712-08</t>
  </si>
  <si>
    <t>TERASA - následná péče o rostliny na terase, případná výměna rostlin do doby vzejití - dle technické zprávy sadových úprav</t>
  </si>
  <si>
    <t>-1132225150</t>
  </si>
  <si>
    <t>205</t>
  </si>
  <si>
    <t>712300832/00</t>
  </si>
  <si>
    <t>Odstranění povlakové krytiny střech do 10° dvouvrstvé</t>
  </si>
  <si>
    <t>-1399890162</t>
  </si>
  <si>
    <t>206</t>
  </si>
  <si>
    <t>712363001/00</t>
  </si>
  <si>
    <t>Provedení povlakové krytiny střech do 10° termoplastickou fólií PVC rozvinutím a natažením v ploše</t>
  </si>
  <si>
    <t>-1122400234</t>
  </si>
  <si>
    <t>15,905*17,195+2*(15,905+17,195)*0,5</t>
  </si>
  <si>
    <t>(11,58*20,8+4,99*2,63+1,515*4,99)+0,5*(2*11,58+20,8+2*1,515+2*2,63)</t>
  </si>
  <si>
    <t>207</t>
  </si>
  <si>
    <t>279Ln6007-01</t>
  </si>
  <si>
    <t>hydroizolační homogenní fólie pro střechy přitížené kamenivem, provozní a vegetační - tl 1,5; 2,12 x 15 m, antracitově šedá</t>
  </si>
  <si>
    <t>-717342090</t>
  </si>
  <si>
    <t>Poznámka k položce:
Bližší specifikace dle výpisu skladeb konstrukcí.</t>
  </si>
  <si>
    <t>594,259*1,15 'Přepočtené koeficientem množství</t>
  </si>
  <si>
    <t>208</t>
  </si>
  <si>
    <t>712363115/00</t>
  </si>
  <si>
    <t>Provedení povlakové krytiny střech do 10° zaizolování prostupů kruhového průřezu D do 300 mm</t>
  </si>
  <si>
    <t>1859090989</t>
  </si>
  <si>
    <t>střecha nad 2NP-záchytný systém</t>
  </si>
  <si>
    <t>209</t>
  </si>
  <si>
    <t>712363311/00</t>
  </si>
  <si>
    <t>Povlakové krytiny střech do 10° fóliové plechy délky 2 m pásek rš 50 mm</t>
  </si>
  <si>
    <t>-519752156</t>
  </si>
  <si>
    <t>2*(15,905+17,195)/2</t>
  </si>
  <si>
    <t>(2*11,58+20,8+2*1,515+2*2,63)/2</t>
  </si>
  <si>
    <t>210</t>
  </si>
  <si>
    <t>712363312/00</t>
  </si>
  <si>
    <t>Povlakové krytiny střech do 10° fóliové plechy délky 2 m koutová lišta vnitřní rš 100 mm</t>
  </si>
  <si>
    <t>603013562</t>
  </si>
  <si>
    <t>(2*11,58+20,8+2*1,515+2*2,63)</t>
  </si>
  <si>
    <t>211</t>
  </si>
  <si>
    <t>712363317/00</t>
  </si>
  <si>
    <t>Povlakové krytiny střech do 10° fóliové plechy délky 2 m okapnice široká rš 250 mm</t>
  </si>
  <si>
    <t>-1475774677</t>
  </si>
  <si>
    <t>15,35/2</t>
  </si>
  <si>
    <t>212</t>
  </si>
  <si>
    <t>712771001/00</t>
  </si>
  <si>
    <t>Provedení separační nebo kluzné vrstvy z fólií vegetační střechy sklon do 5°</t>
  </si>
  <si>
    <t>-351060559</t>
  </si>
  <si>
    <t>(11,58*20,8+4,99*2,63+1,515*4,99)</t>
  </si>
  <si>
    <t>213</t>
  </si>
  <si>
    <t>479Ln6066-01</t>
  </si>
  <si>
    <t>separační PE folie do plochých střech - tl. 0,2mm</t>
  </si>
  <si>
    <t>-1634333552</t>
  </si>
  <si>
    <t>511,563*1,05 'Přepočtené koeficientem množství</t>
  </si>
  <si>
    <t>214</t>
  </si>
  <si>
    <t>998712202</t>
  </si>
  <si>
    <t>Přesun hmot procentní pro krytiny povlakové v objektech v do 12 m</t>
  </si>
  <si>
    <t>510653580</t>
  </si>
  <si>
    <t>713</t>
  </si>
  <si>
    <t>Izolace tepelné</t>
  </si>
  <si>
    <t>215</t>
  </si>
  <si>
    <t>713121121</t>
  </si>
  <si>
    <t>Montáž izolace tepelné podlah volně kladenými rohožemi, pásy, dílci, deskami 2 vrstvy</t>
  </si>
  <si>
    <t>-243032680</t>
  </si>
  <si>
    <t>790</t>
  </si>
  <si>
    <t>216</t>
  </si>
  <si>
    <t>631509830</t>
  </si>
  <si>
    <t>rohož lamelová z minerální vlny tl.50 mm</t>
  </si>
  <si>
    <t>-864814076</t>
  </si>
  <si>
    <t>790*2</t>
  </si>
  <si>
    <t>1580*1,02 'Přepočtené koeficientem množství</t>
  </si>
  <si>
    <t>217</t>
  </si>
  <si>
    <t>713131145/00</t>
  </si>
  <si>
    <t>Montáž izolace tepelné stěn a základů lepením bodově rohoží, pásů, dílců, desek</t>
  </si>
  <si>
    <t>-733099695</t>
  </si>
  <si>
    <t>3,8*(0,6*5+0,5*2+3,25)</t>
  </si>
  <si>
    <t>dilatace základů schodiště</t>
  </si>
  <si>
    <t>218</t>
  </si>
  <si>
    <t>219Kn7156-03</t>
  </si>
  <si>
    <t>deska z extrudovaného polystyrenu - tl. 50 mm, R 1,50 m2K/W, tepelná vodivost 0,033 W/mK</t>
  </si>
  <si>
    <t>-1562141932</t>
  </si>
  <si>
    <t>27,55*1,05 'Přepočtené koeficientem množství</t>
  </si>
  <si>
    <t>219</t>
  </si>
  <si>
    <t>713140863/00</t>
  </si>
  <si>
    <t>Odstranění tepelné izolace střech nadstřešní lepené z polystyrenu tl přes 100 mm</t>
  </si>
  <si>
    <t>1519641411</t>
  </si>
  <si>
    <t>220</t>
  </si>
  <si>
    <t>713141181/00</t>
  </si>
  <si>
    <t>Montáž izolace tepelné střech plochých tl přes 170 mm šrouby vnitřní pole, budova v do 20 m</t>
  </si>
  <si>
    <t>1967905531</t>
  </si>
  <si>
    <t>(8,245+6,295)*(3,765+5,375+5,425+2,63)-(4+59,47)</t>
  </si>
  <si>
    <t>(11,58*20,8+4,99*2,63+1,515*4,99)-(6+73,050)</t>
  </si>
  <si>
    <t>221</t>
  </si>
  <si>
    <t>713141182/00</t>
  </si>
  <si>
    <t>Montáž izolace tepelné střech plochých tl přes 170 mm šrouby krajní pole, budova v do 20 m</t>
  </si>
  <si>
    <t>-1882845337</t>
  </si>
  <si>
    <t>2*(8,245+6,295)-2*1+2*(3,765+5,375+5,425+2,63)-2*1</t>
  </si>
  <si>
    <t>(2*11,58+2*20,8+2*1,515+2*2,63)</t>
  </si>
  <si>
    <t>222</t>
  </si>
  <si>
    <t>713141183/00</t>
  </si>
  <si>
    <t>Montáž izolace tepelné střech plochých tl přes 170 mm šrouby rohové pole, budova v do 20 m</t>
  </si>
  <si>
    <t>1139256914</t>
  </si>
  <si>
    <t>4*1*1</t>
  </si>
  <si>
    <t>6*1*1</t>
  </si>
  <si>
    <t>223</t>
  </si>
  <si>
    <t>713141311/00</t>
  </si>
  <si>
    <t>Montáž izolace tepelné střech plochých kladené volně, spádová vrstva</t>
  </si>
  <si>
    <t>1612811538</t>
  </si>
  <si>
    <t>224</t>
  </si>
  <si>
    <t>279Kn7142-06</t>
  </si>
  <si>
    <t>deska izolační s oboustranným hliníkem puren PIR FD-L - lambda 0,022 W/m.K, L×B×H 1200×600×160 mm, R 7,27 m2K/W, balení 2,16 m2, hrana ozub</t>
  </si>
  <si>
    <t>466660846</t>
  </si>
  <si>
    <t>225</t>
  </si>
  <si>
    <t>219Kn7132-10</t>
  </si>
  <si>
    <t>spádová deska z polystyrenu dle specifikace architekta</t>
  </si>
  <si>
    <t>35939966</t>
  </si>
  <si>
    <t>((8,245+6,295)*(3,765+5,375+5,425+2,63))*0,1</t>
  </si>
  <si>
    <t>střecha nad 1NP - průměrná vrstva 100mm</t>
  </si>
  <si>
    <t>(11,58*20,8+4,99*2,63+1,515*4,99)*0,1</t>
  </si>
  <si>
    <t>střecha nad 2NP - průměrná vrstva 100mm</t>
  </si>
  <si>
    <t>226</t>
  </si>
  <si>
    <t>998713202</t>
  </si>
  <si>
    <t>Přesun hmot procentní pro izolace tepelné v objektech v do 12 m</t>
  </si>
  <si>
    <t>-1999145753</t>
  </si>
  <si>
    <t>714</t>
  </si>
  <si>
    <t>Akustická a protiotřesová opatření</t>
  </si>
  <si>
    <t>227</t>
  </si>
  <si>
    <t>714110801/00</t>
  </si>
  <si>
    <t>Demontáž akustických obkladů z panelů dřevěných</t>
  </si>
  <si>
    <t>318473341</t>
  </si>
  <si>
    <t>2,3*3+2,5*3</t>
  </si>
  <si>
    <t>228</t>
  </si>
  <si>
    <t>998714202</t>
  </si>
  <si>
    <t>Přesun hmot procentní pro akustická a protiotřesová opatření v objektech v do 12 m</t>
  </si>
  <si>
    <t>801977186</t>
  </si>
  <si>
    <t>763</t>
  </si>
  <si>
    <t>Konstrukce montované</t>
  </si>
  <si>
    <t>229</t>
  </si>
  <si>
    <t>763121425/00</t>
  </si>
  <si>
    <t>SDK stěna předsazená tl 112,5 mm profil CW+UW 100 deska 1xDF 12,5 TI 40 mm EI 30</t>
  </si>
  <si>
    <t>-315307808</t>
  </si>
  <si>
    <t>3,42*(3,7+0,21+0,21+1,2)</t>
  </si>
  <si>
    <t>230</t>
  </si>
  <si>
    <t>763121612/00</t>
  </si>
  <si>
    <t>Montáž nosné konstrukce z profilů CD a UD SDK stěna předsazená</t>
  </si>
  <si>
    <t>-1049777812</t>
  </si>
  <si>
    <t>3,31*(1,92+7,25+1,135+1,525+2,545)</t>
  </si>
  <si>
    <t>231</t>
  </si>
  <si>
    <t>763121001X</t>
  </si>
  <si>
    <t xml:space="preserve">Obkladové desky vč. kotvení - lakované sklo (Lacobel), tl. 4mm,  RAL 1013, celoplošně lepeno na stěnu</t>
  </si>
  <si>
    <t>408331810</t>
  </si>
  <si>
    <t>47,581*1,1 'Přepočtené koeficientem množství</t>
  </si>
  <si>
    <t>232</t>
  </si>
  <si>
    <t>763122411/00</t>
  </si>
  <si>
    <t>SDK stěna šachtová tl 75 mm profil CW+UW 50 desky 2xDF 12,5 bez TI EI 30</t>
  </si>
  <si>
    <t>-1344049790</t>
  </si>
  <si>
    <t>3,42*(0,36+0,4+0,45)</t>
  </si>
  <si>
    <t>3,42*2*(1,17+0,45+0,92+0,45)</t>
  </si>
  <si>
    <t>233</t>
  </si>
  <si>
    <t>763131411/00</t>
  </si>
  <si>
    <t>SDK podhled desky 1xA 12,5 bez TI dvouvrstvá spodní kce profil CD+UD</t>
  </si>
  <si>
    <t>-2050023935</t>
  </si>
  <si>
    <t>1,825*0,45+1,825*0,45</t>
  </si>
  <si>
    <t>2,47*3,36</t>
  </si>
  <si>
    <t>2,47*2,05</t>
  </si>
  <si>
    <t>1,9*0,34+2,04*0,41+5,32*1</t>
  </si>
  <si>
    <t>1,62*3,91</t>
  </si>
  <si>
    <t>5,6*0,25+1,6*0,25+3,15*0,25+1,6*0,5+4,3*0,25</t>
  </si>
  <si>
    <t>234</t>
  </si>
  <si>
    <t>763131432/00</t>
  </si>
  <si>
    <t>SDK podhled deska 1xDF 15 bez TI dvouvrstvá spodní kce profil CD+UD</t>
  </si>
  <si>
    <t>-1415025173</t>
  </si>
  <si>
    <t>3,7*2,59+5,6*0,25+1,6*0,25+3,15*0,25+2*3,15+1,6*0,5+1,65*2+4,3*0,25</t>
  </si>
  <si>
    <t>235</t>
  </si>
  <si>
    <t>763131721/00</t>
  </si>
  <si>
    <t>SDK podhled skoková změna v do 0,5 m</t>
  </si>
  <si>
    <t>1771949470</t>
  </si>
  <si>
    <t>5,32*2</t>
  </si>
  <si>
    <t>5,6+3,15+1,6+4,3</t>
  </si>
  <si>
    <t>236</t>
  </si>
  <si>
    <t>763131765/00</t>
  </si>
  <si>
    <t>Příplatek k SDK podhledu za výšku zavěšení přes 0,5 do 1,0 m</t>
  </si>
  <si>
    <t>-2092260154</t>
  </si>
  <si>
    <t>8,09*8,415</t>
  </si>
  <si>
    <t>2,62*3,36+1,9*0,34+2,04*0,41+3,06*5,32+5,32*1</t>
  </si>
  <si>
    <t>2*2,155</t>
  </si>
  <si>
    <t>2,7*2,155</t>
  </si>
  <si>
    <t>2*2,15</t>
  </si>
  <si>
    <t>2,155*2</t>
  </si>
  <si>
    <t>2,7*5,8</t>
  </si>
  <si>
    <t>3,45*2,85</t>
  </si>
  <si>
    <t>3,45*2,6</t>
  </si>
  <si>
    <t>5,11*4,93</t>
  </si>
  <si>
    <t>1,81*2</t>
  </si>
  <si>
    <t>2*2</t>
  </si>
  <si>
    <t>3,84*1,73</t>
  </si>
  <si>
    <t>7,38*54</t>
  </si>
  <si>
    <t>4,1*3,63</t>
  </si>
  <si>
    <t>237</t>
  </si>
  <si>
    <t>763135011/00</t>
  </si>
  <si>
    <t>Montáž SDK podhledu z desek děrovaných se spárami tmelenými na dvouvrstvé spodní kci z profilů CD+UD</t>
  </si>
  <si>
    <t>190668081</t>
  </si>
  <si>
    <t>2,62*3,36+2,04*5,32+0,41*2,04</t>
  </si>
  <si>
    <t>238</t>
  </si>
  <si>
    <t>76313001X</t>
  </si>
  <si>
    <t>akustický perforovaný SDK podhled</t>
  </si>
  <si>
    <t>962989505</t>
  </si>
  <si>
    <t>Poznámka k položce:
Díry v akustickém podhledu o průměru 8, 15 a 20mm budou tvořit cca 9,9% plochy a rovnoměrně rozptýleny v ploše desky. Bližší specifikace v technické zprávě.</t>
  </si>
  <si>
    <t>610,939*1,05 'Přepočtené koeficientem množství</t>
  </si>
  <si>
    <t>239</t>
  </si>
  <si>
    <t>763135611</t>
  </si>
  <si>
    <t>Montáž kazet SDK kazetového podhledu</t>
  </si>
  <si>
    <t>807068251</t>
  </si>
  <si>
    <t>"montáž do stávajícího roštu"</t>
  </si>
  <si>
    <t>240</t>
  </si>
  <si>
    <t>590305700</t>
  </si>
  <si>
    <t>podhled kazetový 600 x 600 mm</t>
  </si>
  <si>
    <t>-295653831</t>
  </si>
  <si>
    <t>120*1,05 'Přepočtené koeficientem množství</t>
  </si>
  <si>
    <t>241</t>
  </si>
  <si>
    <t>763135812/00</t>
  </si>
  <si>
    <t>Demontáž podhledu sádrokartonového kazetového na roštu polozapuštěném</t>
  </si>
  <si>
    <t>-509678511</t>
  </si>
  <si>
    <t>2,25*1,8</t>
  </si>
  <si>
    <t>242</t>
  </si>
  <si>
    <t>998763402</t>
  </si>
  <si>
    <t>Přesun hmot procentní pro sádrokartonové konstrukce v objektech v do 12 m</t>
  </si>
  <si>
    <t>-613082297</t>
  </si>
  <si>
    <t>764</t>
  </si>
  <si>
    <t>Konstrukce klempířské</t>
  </si>
  <si>
    <t>243</t>
  </si>
  <si>
    <t>764225406/00</t>
  </si>
  <si>
    <t>Oplechování horních ploch a nadezdívek (atik) bez rohů z Al plechu celoplošně lepené rš 500 mm</t>
  </si>
  <si>
    <t>-1733275766</t>
  </si>
  <si>
    <t>12,06+14,43+1,4+0,48+1,035+15,705+5,47+3,11</t>
  </si>
  <si>
    <t>244</t>
  </si>
  <si>
    <t>764225446/00</t>
  </si>
  <si>
    <t>Příplatek za zvýšenou pracnost při oplechování rohů nadezdívek (atik) z Al plechu rš přes 400 mm</t>
  </si>
  <si>
    <t>-458980523</t>
  </si>
  <si>
    <t>245</t>
  </si>
  <si>
    <t>764226444/00</t>
  </si>
  <si>
    <t>Oplechování parapetů rovných celoplošně lepené z Al plechu rš 330 mm</t>
  </si>
  <si>
    <t>1386344190</t>
  </si>
  <si>
    <t>246</t>
  </si>
  <si>
    <t>764521414/00</t>
  </si>
  <si>
    <t>Žlab podokapní hranatý z Al plechu rš 330 mm</t>
  </si>
  <si>
    <t>1127150349</t>
  </si>
  <si>
    <t>15,330</t>
  </si>
  <si>
    <t>247</t>
  </si>
  <si>
    <t>764521464/00</t>
  </si>
  <si>
    <t>Kotlík hranatý pro podokapní žlaby z Al plechu 330/100 mm</t>
  </si>
  <si>
    <t>686146911</t>
  </si>
  <si>
    <t>248</t>
  </si>
  <si>
    <t>764528402/00</t>
  </si>
  <si>
    <t>Svody hranaté včetně objímek, kolen, odskoků z Al plechu o straně 100 mm</t>
  </si>
  <si>
    <t>-1606681336</t>
  </si>
  <si>
    <t>2*11,2</t>
  </si>
  <si>
    <t>249</t>
  </si>
  <si>
    <t>998764202</t>
  </si>
  <si>
    <t>Přesun hmot procentní pro konstrukce klempířské v objektech v do 12 m</t>
  </si>
  <si>
    <t>29185582</t>
  </si>
  <si>
    <t>766</t>
  </si>
  <si>
    <t>Konstrukce truhlářské</t>
  </si>
  <si>
    <t>250</t>
  </si>
  <si>
    <t>766112820/00</t>
  </si>
  <si>
    <t>Demontáž truhlářských stěn dřevěných zasklených</t>
  </si>
  <si>
    <t>1989569608</t>
  </si>
  <si>
    <t>4,8*3,31*2</t>
  </si>
  <si>
    <t>251</t>
  </si>
  <si>
    <t>766422343</t>
  </si>
  <si>
    <t>Montáž obložení podhledů jednoduchých panely aglomerovanými přes 1,50 m2, lepením (místnosti 1.04, 1.05 a 2.01)</t>
  </si>
  <si>
    <t>1262892007</t>
  </si>
  <si>
    <t>20,4+8,1+29,75</t>
  </si>
  <si>
    <t>252</t>
  </si>
  <si>
    <t>595907515</t>
  </si>
  <si>
    <t>deska z dřevité vlny pojená minerálním pojivem tl. 5,0 cm vč. nátěru RAL7016</t>
  </si>
  <si>
    <t>-11437458</t>
  </si>
  <si>
    <t>58,25*1,1 'Přepočtené koeficientem množství</t>
  </si>
  <si>
    <t>253</t>
  </si>
  <si>
    <t>766423R01</t>
  </si>
  <si>
    <t>Dodávka a montáž dřevěného zavěšeného prolamovaného lamelového podhledu - lamely ze smrkových latí 38x100 mm, osová vzdálenost 120 mm, lamely kotveny do stropu ocelovými lanky, lamely ošetřeny bezbarvým lakem (místnosti 1.04, 1.05 a 2.01)</t>
  </si>
  <si>
    <t>-1520833412</t>
  </si>
  <si>
    <t>(25,6+14,23+58,48)*1,1</t>
  </si>
  <si>
    <t>254</t>
  </si>
  <si>
    <t>766629001X</t>
  </si>
  <si>
    <t>Montáž fasádních prvků (oken a dveří dle výpisu)</t>
  </si>
  <si>
    <t>1523221976</t>
  </si>
  <si>
    <t>2*(17,615+3,05)</t>
  </si>
  <si>
    <t>prvek F01</t>
  </si>
  <si>
    <t>2*(1,92+1)</t>
  </si>
  <si>
    <t>prvek F02</t>
  </si>
  <si>
    <t>2*(1,92+1)*5</t>
  </si>
  <si>
    <t>prvek F03</t>
  </si>
  <si>
    <t>2*(2,7+2,85)</t>
  </si>
  <si>
    <t>prvek F04</t>
  </si>
  <si>
    <t>2*(6+1)*3</t>
  </si>
  <si>
    <t>prvek F05</t>
  </si>
  <si>
    <t>2*(6+1)*2</t>
  </si>
  <si>
    <t>prvek F06</t>
  </si>
  <si>
    <t>2*(1,8+1)</t>
  </si>
  <si>
    <t>prvek F07</t>
  </si>
  <si>
    <t>2*(1,8+2,6)</t>
  </si>
  <si>
    <t>prvek F08</t>
  </si>
  <si>
    <t>2*(59+3)</t>
  </si>
  <si>
    <t>prvek F09</t>
  </si>
  <si>
    <t>2*(1+2,85)*6</t>
  </si>
  <si>
    <t>prvek F10</t>
  </si>
  <si>
    <t>prvek F11</t>
  </si>
  <si>
    <t>2*(1,37+0,91+2,48)</t>
  </si>
  <si>
    <t>prvek F12</t>
  </si>
  <si>
    <t>2*(3,3+0,91+2,48)</t>
  </si>
  <si>
    <t>prvek F13</t>
  </si>
  <si>
    <t>2*(2,14+1,205+2,48)</t>
  </si>
  <si>
    <t>prvek F14</t>
  </si>
  <si>
    <t>2*(2,69+2,48)</t>
  </si>
  <si>
    <t>prvek F15</t>
  </si>
  <si>
    <t>255</t>
  </si>
  <si>
    <t>766629002X</t>
  </si>
  <si>
    <t>Dodávka sestavy dle výpisu - prvek F01 - 17615/3050mm</t>
  </si>
  <si>
    <t>1226431352</t>
  </si>
  <si>
    <t>256</t>
  </si>
  <si>
    <t>766629003X</t>
  </si>
  <si>
    <t>Dodávka okna dle výpisu - prvek F02 - 1920/1000mm</t>
  </si>
  <si>
    <t>117606312</t>
  </si>
  <si>
    <t>257</t>
  </si>
  <si>
    <t>766629004X</t>
  </si>
  <si>
    <t>Dodávka okna dle výpisu - prvek F03- 1920/1000mm</t>
  </si>
  <si>
    <t>1095198737</t>
  </si>
  <si>
    <t>258</t>
  </si>
  <si>
    <t>766629005X</t>
  </si>
  <si>
    <t>Dodávka okna dle výpisu - prvek F04 - 2850/2700mm</t>
  </si>
  <si>
    <t>158085423</t>
  </si>
  <si>
    <t>259</t>
  </si>
  <si>
    <t>766629006X</t>
  </si>
  <si>
    <t>Dodávka sestavy dle výpisu - prvek F05 - 6000/1000mm</t>
  </si>
  <si>
    <t>317893086</t>
  </si>
  <si>
    <t>260</t>
  </si>
  <si>
    <t>766629007X</t>
  </si>
  <si>
    <t>Dodávka sestavy dle výpisu - prvek F06 - 6000/1000mm</t>
  </si>
  <si>
    <t>-421679182</t>
  </si>
  <si>
    <t>261</t>
  </si>
  <si>
    <t>766629008X</t>
  </si>
  <si>
    <t>Dodávka okna dle výpisu - prvek F07 - 1800/1000mm</t>
  </si>
  <si>
    <t>236354080</t>
  </si>
  <si>
    <t>262</t>
  </si>
  <si>
    <t>766629009X</t>
  </si>
  <si>
    <t>Dodávka okna dle výpisu - prvek F08 - 1800/2600mm</t>
  </si>
  <si>
    <t>413851108</t>
  </si>
  <si>
    <t>263</t>
  </si>
  <si>
    <t>766629010X</t>
  </si>
  <si>
    <t>Dodávka sestavy dle výpisu - prvek F09 - 3000/5900</t>
  </si>
  <si>
    <t>-1261092186</t>
  </si>
  <si>
    <t>264</t>
  </si>
  <si>
    <t>766629011X</t>
  </si>
  <si>
    <t>Dodávka okna dle výpisu - prvek F10 - 2850/1000mm</t>
  </si>
  <si>
    <t>-1892885733</t>
  </si>
  <si>
    <t>265</t>
  </si>
  <si>
    <t>766629012X</t>
  </si>
  <si>
    <t>Dodávka okna dle výpisu - prvek F11 - 2850/2700mm</t>
  </si>
  <si>
    <t>-1065037734</t>
  </si>
  <si>
    <t>266</t>
  </si>
  <si>
    <t>766629013X</t>
  </si>
  <si>
    <t>Dodávka sestavy dle výpisu - prvky F12 - F15 - 2480/12465mm</t>
  </si>
  <si>
    <t>-348227358</t>
  </si>
  <si>
    <t>267</t>
  </si>
  <si>
    <t>766629213/00</t>
  </si>
  <si>
    <t>Příplatek k montáži oken rovné ostění připojovací spára do 15 mm - folie</t>
  </si>
  <si>
    <t>-1916447307</t>
  </si>
  <si>
    <t>268</t>
  </si>
  <si>
    <t>766629214/00</t>
  </si>
  <si>
    <t>Příplatek k montáži oken rovné ostění připojovací spára do 15 mm - páska</t>
  </si>
  <si>
    <t>1648816910</t>
  </si>
  <si>
    <t>269</t>
  </si>
  <si>
    <t>766660001/00</t>
  </si>
  <si>
    <t>Montáž dveřních křídel otvíravých 1křídlových š do 0,8 m do ocelové zárubně</t>
  </si>
  <si>
    <t>1610246492</t>
  </si>
  <si>
    <t>ozn T02</t>
  </si>
  <si>
    <t>270</t>
  </si>
  <si>
    <t>766660002/00</t>
  </si>
  <si>
    <t>Montáž dveřních křídel otvíravých 1křídlových š přes 0,8 m do ocelové zárubně</t>
  </si>
  <si>
    <t>-1303152197</t>
  </si>
  <si>
    <t>271</t>
  </si>
  <si>
    <t>766660021/00</t>
  </si>
  <si>
    <t>Montáž dveřních křídel otvíravých 1křídlových š do 0,8 m požárních do ocelové zárubně</t>
  </si>
  <si>
    <t>-1960046943</t>
  </si>
  <si>
    <t>272</t>
  </si>
  <si>
    <t>766660022/00</t>
  </si>
  <si>
    <t>Montáž dveřních křídel otvíravých 1křídlových š přes 0,8 m požárních do ocelové zárubně</t>
  </si>
  <si>
    <t>1386293270</t>
  </si>
  <si>
    <t>T15</t>
  </si>
  <si>
    <t>273</t>
  </si>
  <si>
    <t>766660031/00</t>
  </si>
  <si>
    <t>Montáž dveřních křídel otvíravých 2křídlových požárních do ocelové zárubně</t>
  </si>
  <si>
    <t>-2000815434</t>
  </si>
  <si>
    <t>ozn T25</t>
  </si>
  <si>
    <t>274</t>
  </si>
  <si>
    <t>766660032x/00</t>
  </si>
  <si>
    <t>Montáž dveřních křídel otvíravých 2křídlových požárních do ocelové zárubně s nadsvětlíkem</t>
  </si>
  <si>
    <t>242635729</t>
  </si>
  <si>
    <t>275</t>
  </si>
  <si>
    <t>327Ui2001x-01</t>
  </si>
  <si>
    <t>Dveře vnitřní voštinové, CPL - jednokřídlé lakované RAL 7016, vent.mřížka, kování, ozn T02</t>
  </si>
  <si>
    <t>-463566394</t>
  </si>
  <si>
    <t>276</t>
  </si>
  <si>
    <t>327Ui2002x-01</t>
  </si>
  <si>
    <t>Dveře vnitřní voštinové, CPL - jednokřídlé lakované RAL 7016, kruhové prosklení, kování, ozn T05</t>
  </si>
  <si>
    <t>-1661377128</t>
  </si>
  <si>
    <t>277</t>
  </si>
  <si>
    <t>327Ui2003x-01</t>
  </si>
  <si>
    <t>Dveře vnitřní voštinové, CPL - jednokřídlé lakované RAL 7016, EW 30 DP3-C, kruhové prosklení, kování, ozn T06</t>
  </si>
  <si>
    <t>265654990</t>
  </si>
  <si>
    <t>278</t>
  </si>
  <si>
    <t>327Ui2004x-01</t>
  </si>
  <si>
    <t>Dveře vnitřní voštinové, CPL - jednokřídlé lakované RAL 7016, kování, ozn T03</t>
  </si>
  <si>
    <t>1361267341</t>
  </si>
  <si>
    <t>279</t>
  </si>
  <si>
    <t>327Ui2006x-01</t>
  </si>
  <si>
    <t>Dveře vnitřní voštinové, CPL - jednokřídlé lakované RAL 7016, kruhové prosklení, kování, ozn T11</t>
  </si>
  <si>
    <t>1821439451</t>
  </si>
  <si>
    <t>280</t>
  </si>
  <si>
    <t>327Ui2007x-01</t>
  </si>
  <si>
    <t>Dveře vnitřní voštinové, CPL - jednokřídlé lakované RAL 7016, kruhové prosklení, kování, ozn T12</t>
  </si>
  <si>
    <t>-1336488506</t>
  </si>
  <si>
    <t>281</t>
  </si>
  <si>
    <t>327Ui2011x-01</t>
  </si>
  <si>
    <t>Dveře vnitřní voštinové, CPL - dvoukřídlé s nadsvětlíkem lakované RAL 7016, protipožární, prosklení, kování panik, ozn T14</t>
  </si>
  <si>
    <t>2038952662</t>
  </si>
  <si>
    <t>282</t>
  </si>
  <si>
    <t>327Ui2012x-01</t>
  </si>
  <si>
    <t>Dveře vnitřní voštinové, CPL - jednokřídlé lakované RAL 7016, EW 30 DP3-C, kování, ozn T04</t>
  </si>
  <si>
    <t>1179885509</t>
  </si>
  <si>
    <t>283</t>
  </si>
  <si>
    <t>327Ui2014x-01</t>
  </si>
  <si>
    <t>Dveře vnitřní voštinové, CPL - jednokřídlé lakované RAL 7016, kruhové prosklení, kování, ozn T16</t>
  </si>
  <si>
    <t>-1470714011</t>
  </si>
  <si>
    <t>284</t>
  </si>
  <si>
    <t>327Ui2015x-01</t>
  </si>
  <si>
    <t>Dveře vnitřní voštinové, CPL - dvoukřídlé lakované RAL 7016, protipožární, kování , ozn T25</t>
  </si>
  <si>
    <t>-55281399</t>
  </si>
  <si>
    <t>285</t>
  </si>
  <si>
    <t>766662811/00</t>
  </si>
  <si>
    <t>Demontáž truhlářských prahů dveří jednokřídlových</t>
  </si>
  <si>
    <t>2030933709</t>
  </si>
  <si>
    <t>286</t>
  </si>
  <si>
    <t>766662812/00</t>
  </si>
  <si>
    <t>Demontáž truhlářských prahů dveří dvoukřídlových</t>
  </si>
  <si>
    <t>-1657953588</t>
  </si>
  <si>
    <t>287</t>
  </si>
  <si>
    <t>766691914/00</t>
  </si>
  <si>
    <t>Vyvěšení nebo zavěšení dřevěných křídel dveří pl do 2 m2</t>
  </si>
  <si>
    <t>449647646</t>
  </si>
  <si>
    <t>288</t>
  </si>
  <si>
    <t>998766202</t>
  </si>
  <si>
    <t>Přesun hmot procentní pro konstrukce truhlářské v objektech v do 12 m</t>
  </si>
  <si>
    <t>-2093131326</t>
  </si>
  <si>
    <t>767</t>
  </si>
  <si>
    <t>Konstrukce zámečnické</t>
  </si>
  <si>
    <t>289</t>
  </si>
  <si>
    <t>76700001X</t>
  </si>
  <si>
    <t>D+M Skleněná příčka - dveřní sestava dle specifikace v PD, 3360/2800mm - ozn. P01</t>
  </si>
  <si>
    <t>1891747232</t>
  </si>
  <si>
    <t>290</t>
  </si>
  <si>
    <t>76700002X</t>
  </si>
  <si>
    <t>D+M Skleněná příčka - dle specifikace v PD, 3155/2800mm - ozn. P02</t>
  </si>
  <si>
    <t>-1617360675</t>
  </si>
  <si>
    <t>291</t>
  </si>
  <si>
    <t>76700003X</t>
  </si>
  <si>
    <t>D+M Skleněná příčka - dveřní sestava dle specifikace v PD, 3110/2800 mm - ozn. P03</t>
  </si>
  <si>
    <t>919481350</t>
  </si>
  <si>
    <t>292</t>
  </si>
  <si>
    <t>76700004X</t>
  </si>
  <si>
    <t>D+M Skleněná příčka - dveřní sestava dle specifikace v PD 2130/2800 mm - ozn. P04</t>
  </si>
  <si>
    <t>-1535845367</t>
  </si>
  <si>
    <t>293</t>
  </si>
  <si>
    <t>76700005X</t>
  </si>
  <si>
    <t>D+M Skleněná příčka - dveřní sestava dle specifikace v PD 5300/2750 mm + 3550/2750 mm - ozn. P05</t>
  </si>
  <si>
    <t>-744691458</t>
  </si>
  <si>
    <t>294</t>
  </si>
  <si>
    <t>76700006X</t>
  </si>
  <si>
    <t>D+M Skleněná příčka - dveřní sestava dle specifikace v PD, 3000/3300mm - ozn. P06</t>
  </si>
  <si>
    <t>-1616987884</t>
  </si>
  <si>
    <t>295</t>
  </si>
  <si>
    <t>76700007X</t>
  </si>
  <si>
    <t>D+M Skleněná příčka - dveřní sestava dle specifikace v PD - ozn. P07</t>
  </si>
  <si>
    <t>-252775795</t>
  </si>
  <si>
    <t>296</t>
  </si>
  <si>
    <t>76700008X</t>
  </si>
  <si>
    <t>D+M Skleněná příčka - dveřní sestava dle specifikace v PD - ozn. P08</t>
  </si>
  <si>
    <t>-1870917258</t>
  </si>
  <si>
    <t>297</t>
  </si>
  <si>
    <t>76700009X</t>
  </si>
  <si>
    <t>D+M Skleněná příčka - dveřní sestava dle specifikace v PD, 1730/2800 - ozn. P09</t>
  </si>
  <si>
    <t>-1446300497</t>
  </si>
  <si>
    <t>298</t>
  </si>
  <si>
    <t>76700010X</t>
  </si>
  <si>
    <t>D+M Skleněná příčka - dveřní sestava dle specifikace v PD - ozn. P10</t>
  </si>
  <si>
    <t>982045836</t>
  </si>
  <si>
    <t>299</t>
  </si>
  <si>
    <t>767112811/00</t>
  </si>
  <si>
    <t>Demontáž stěn pro zasklení šroubovaných</t>
  </si>
  <si>
    <t>-1909483595</t>
  </si>
  <si>
    <t>5,6*3,31+5,54*3,31</t>
  </si>
  <si>
    <t>300</t>
  </si>
  <si>
    <t>767316310/00</t>
  </si>
  <si>
    <t>Montáž střešního bodového světlíku do 1 m2</t>
  </si>
  <si>
    <t>-463844612</t>
  </si>
  <si>
    <t>301</t>
  </si>
  <si>
    <t>76731001X</t>
  </si>
  <si>
    <t xml:space="preserve">střešní pochůzí světlík, bližší specifikace dle PSV ozn.  F16</t>
  </si>
  <si>
    <t>-1940580757</t>
  </si>
  <si>
    <t>302</t>
  </si>
  <si>
    <t>76758301X/00</t>
  </si>
  <si>
    <t>Podhled lamelový, výškově proměnlivý</t>
  </si>
  <si>
    <t>-375312352</t>
  </si>
  <si>
    <t>Poznámka k položce:
Smrkové latě průřezu 38x100mm, osová vzdálenost 120mm. Jednotlivé lamely kotveny do stropní konstrukce ocelovými lanky. Ošetření lamel bezbarvým olejem ve třech vrstvách. Bližší specifikace ve výkresové dokumentaci.</t>
  </si>
  <si>
    <t>4,8*5,320</t>
  </si>
  <si>
    <t>3,6*3,9</t>
  </si>
  <si>
    <t>3,84*13,290+0,6*13,290</t>
  </si>
  <si>
    <t>303</t>
  </si>
  <si>
    <t>767641800/00</t>
  </si>
  <si>
    <t>Demontáž zárubní dveří odřezáním plochy do 2,5 m2</t>
  </si>
  <si>
    <t>-2128646335</t>
  </si>
  <si>
    <t>304</t>
  </si>
  <si>
    <t>767641805/00</t>
  </si>
  <si>
    <t>Demontáž zárubní dveří odřezáním plochy přes 2,5 do 4,5 m2</t>
  </si>
  <si>
    <t>-2068362554</t>
  </si>
  <si>
    <t>305</t>
  </si>
  <si>
    <t>767651805</t>
  </si>
  <si>
    <t>Demontáž zárubní vrat odřezáním plochy přes 10,0 m2</t>
  </si>
  <si>
    <t>1950040639</t>
  </si>
  <si>
    <t>306</t>
  </si>
  <si>
    <t>767691822/00</t>
  </si>
  <si>
    <t>Vyvěšení nebo zavěšení kovových křídel dveří do 2 m2</t>
  </si>
  <si>
    <t>-215605695</t>
  </si>
  <si>
    <t>307</t>
  </si>
  <si>
    <t>767691823/00</t>
  </si>
  <si>
    <t>Vyvěšení nebo zavěšení kovových křídel dveří přes 2 m2</t>
  </si>
  <si>
    <t>-652577423</t>
  </si>
  <si>
    <t>308</t>
  </si>
  <si>
    <t>767712811/00</t>
  </si>
  <si>
    <t>Demontáž výkladců zapuštěných šroubovaných</t>
  </si>
  <si>
    <t>1372376178</t>
  </si>
  <si>
    <t>3*2,37*2,11</t>
  </si>
  <si>
    <t>mč. 109</t>
  </si>
  <si>
    <t>2,13*2,11+2,3*2,11</t>
  </si>
  <si>
    <t>4,07*3,31</t>
  </si>
  <si>
    <t>8,45*3,31</t>
  </si>
  <si>
    <t>5,6*1,8</t>
  </si>
  <si>
    <t>309</t>
  </si>
  <si>
    <t>76795005X</t>
  </si>
  <si>
    <t>Fasádní VZT mřížka DN125 ozn Z12 vč. montáže</t>
  </si>
  <si>
    <t>-2141406653</t>
  </si>
  <si>
    <t>310</t>
  </si>
  <si>
    <t>767995001X</t>
  </si>
  <si>
    <t>Materiál - drobné zámečnické kce do 5kg, vypalovaná prášková barva RAL 7016 - ozn Z13</t>
  </si>
  <si>
    <t>kg</t>
  </si>
  <si>
    <t>-1492356854</t>
  </si>
  <si>
    <t>380</t>
  </si>
  <si>
    <t>311</t>
  </si>
  <si>
    <t>767995002X</t>
  </si>
  <si>
    <t>Materiál - drobné zámečnické kce do 10kg, vypalovaná prášková barva RAL 7016 - ozn Z14</t>
  </si>
  <si>
    <t>-279714530</t>
  </si>
  <si>
    <t>1160</t>
  </si>
  <si>
    <t>312</t>
  </si>
  <si>
    <t>767995003X</t>
  </si>
  <si>
    <t>Materiál - drobné zámečnické kce do 5kg, žárově zinkováno - ozn Z15</t>
  </si>
  <si>
    <t>259638344</t>
  </si>
  <si>
    <t>880</t>
  </si>
  <si>
    <t>313</t>
  </si>
  <si>
    <t>767995004X</t>
  </si>
  <si>
    <t>Materiál - drobné zámečnické kce do 20kg, žárově zinkováno - ozn Z16</t>
  </si>
  <si>
    <t>-416438675</t>
  </si>
  <si>
    <t>750</t>
  </si>
  <si>
    <t>314</t>
  </si>
  <si>
    <t>767995111/00</t>
  </si>
  <si>
    <t>Montáž atypických zámečnických konstrukcí hmotnosti do 5 kg</t>
  </si>
  <si>
    <t>950182573</t>
  </si>
  <si>
    <t>ozn Z13</t>
  </si>
  <si>
    <t>ozn Z15</t>
  </si>
  <si>
    <t>315</t>
  </si>
  <si>
    <t>767995112/00</t>
  </si>
  <si>
    <t>Montáž atypických zámečnických konstrukcí hmotnosti do 10 kg</t>
  </si>
  <si>
    <t>-1319891197</t>
  </si>
  <si>
    <t>ozn Z14</t>
  </si>
  <si>
    <t>316</t>
  </si>
  <si>
    <t>767995113/00</t>
  </si>
  <si>
    <t>Montáž atypických zámečnických konstrukcí hmotnosti do 20 kg</t>
  </si>
  <si>
    <t>144712096</t>
  </si>
  <si>
    <t>ozn Z16</t>
  </si>
  <si>
    <t>317</t>
  </si>
  <si>
    <t>7679R0005</t>
  </si>
  <si>
    <t>Demontáž a likvidace stávajícího vřetenového schodiště v 1.PP</t>
  </si>
  <si>
    <t>-1924492035</t>
  </si>
  <si>
    <t>318</t>
  </si>
  <si>
    <t>X41</t>
  </si>
  <si>
    <t xml:space="preserve">Bezbariérová rampa š. 1600mm vč. opláštění  a základů - dle návrhu architekta D.1.1 - výkres č. 18</t>
  </si>
  <si>
    <t>803629332</t>
  </si>
  <si>
    <t>23,7</t>
  </si>
  <si>
    <t>319</t>
  </si>
  <si>
    <t>X42</t>
  </si>
  <si>
    <t>Skleněné bezrámové zábradlí na schodišti dle PD ozn Z01</t>
  </si>
  <si>
    <t>670334402</t>
  </si>
  <si>
    <t>320</t>
  </si>
  <si>
    <t>X43</t>
  </si>
  <si>
    <t>Zábradlí na terase dle PD ozn Z03</t>
  </si>
  <si>
    <t>2137393064</t>
  </si>
  <si>
    <t>321</t>
  </si>
  <si>
    <t>X44</t>
  </si>
  <si>
    <t>Revizní dvířka do SDK kce dle PD ozn Z04 450x450mm</t>
  </si>
  <si>
    <t>-2010561073</t>
  </si>
  <si>
    <t>322</t>
  </si>
  <si>
    <t>X45</t>
  </si>
  <si>
    <t>Revizní dvířka do SDK kce dle PD ozn Z04 600x600mm</t>
  </si>
  <si>
    <t>1876577716</t>
  </si>
  <si>
    <t>323</t>
  </si>
  <si>
    <t>X46</t>
  </si>
  <si>
    <t>Zábradlí nástupního schodiště - madlo, L=3000mm, dle PD ozn Z07</t>
  </si>
  <si>
    <t>-2056512839</t>
  </si>
  <si>
    <t>324</t>
  </si>
  <si>
    <t>X47</t>
  </si>
  <si>
    <t>Zábradlí nástupního schodiště - osazené v zídce, L=4200mm, dle PD ozn Z08</t>
  </si>
  <si>
    <t>-2044573778</t>
  </si>
  <si>
    <t>325</t>
  </si>
  <si>
    <t>X48</t>
  </si>
  <si>
    <t>Zábradlí u bezbariérové rampy ve výšce 250 mm a 900mm dle PD ozn Z09</t>
  </si>
  <si>
    <t>-1953924777</t>
  </si>
  <si>
    <t>3,1</t>
  </si>
  <si>
    <t>326</t>
  </si>
  <si>
    <t>X49</t>
  </si>
  <si>
    <t>Kotvící prvek pro vynášení okna jekl 3360x300x80mm s pásovinou, PD ozn 10</t>
  </si>
  <si>
    <t>393440857</t>
  </si>
  <si>
    <t>327</t>
  </si>
  <si>
    <t>X50</t>
  </si>
  <si>
    <t>Kotvící prvek pro vynášení okna jekl 2300x300x80mm s pásovinou, PD ozn 11</t>
  </si>
  <si>
    <t>1975570928</t>
  </si>
  <si>
    <t>328</t>
  </si>
  <si>
    <t>998767202</t>
  </si>
  <si>
    <t>Přesun hmot procentní pro zámečnické konstrukce v objektech v do 12 m</t>
  </si>
  <si>
    <t>-1444852650</t>
  </si>
  <si>
    <t>775</t>
  </si>
  <si>
    <t>Podlahy dřevěné</t>
  </si>
  <si>
    <t>329</t>
  </si>
  <si>
    <t>775541811/00</t>
  </si>
  <si>
    <t>Demontáž podlah plovoucích laminátových lepených do suti</t>
  </si>
  <si>
    <t>-506938970</t>
  </si>
  <si>
    <t>6,24</t>
  </si>
  <si>
    <t>1,65</t>
  </si>
  <si>
    <t>12,6</t>
  </si>
  <si>
    <t>1,73</t>
  </si>
  <si>
    <t>mč 134</t>
  </si>
  <si>
    <t>9,23</t>
  </si>
  <si>
    <t>1,11</t>
  </si>
  <si>
    <t>mč 136</t>
  </si>
  <si>
    <t>29,04</t>
  </si>
  <si>
    <t>776</t>
  </si>
  <si>
    <t>Podlahy povlakové</t>
  </si>
  <si>
    <t>330</t>
  </si>
  <si>
    <t>776201812/00</t>
  </si>
  <si>
    <t>Demontáž lepených povlakových podlah s podložkou ručně</t>
  </si>
  <si>
    <t>-1424588415</t>
  </si>
  <si>
    <t>46,94</t>
  </si>
  <si>
    <t>32,24</t>
  </si>
  <si>
    <t>331</t>
  </si>
  <si>
    <t>998776202</t>
  </si>
  <si>
    <t>Přesun hmot procentní pro podlahy povlakové v objektech v do 12 m</t>
  </si>
  <si>
    <t>751047522</t>
  </si>
  <si>
    <t>777</t>
  </si>
  <si>
    <t>Podlahy lité</t>
  </si>
  <si>
    <t>332</t>
  </si>
  <si>
    <t>777111111/00</t>
  </si>
  <si>
    <t>Vysátí podkladu před provedením lité podlahy</t>
  </si>
  <si>
    <t>644848936</t>
  </si>
  <si>
    <t>88,52</t>
  </si>
  <si>
    <t>59,34</t>
  </si>
  <si>
    <t>71,81</t>
  </si>
  <si>
    <t>8,6</t>
  </si>
  <si>
    <t>4,25</t>
  </si>
  <si>
    <t>94,55</t>
  </si>
  <si>
    <t>19,95</t>
  </si>
  <si>
    <t>58,02</t>
  </si>
  <si>
    <t>24,62</t>
  </si>
  <si>
    <t>10,22</t>
  </si>
  <si>
    <t>10,11</t>
  </si>
  <si>
    <t>37,2</t>
  </si>
  <si>
    <t>4,41</t>
  </si>
  <si>
    <t>6,51</t>
  </si>
  <si>
    <t>15,06</t>
  </si>
  <si>
    <t>111,6</t>
  </si>
  <si>
    <t>20,9</t>
  </si>
  <si>
    <t>39,66</t>
  </si>
  <si>
    <t>4,30</t>
  </si>
  <si>
    <t>4,3</t>
  </si>
  <si>
    <t>6,49</t>
  </si>
  <si>
    <t>26,88</t>
  </si>
  <si>
    <t>3,09</t>
  </si>
  <si>
    <t>3,72</t>
  </si>
  <si>
    <t>333</t>
  </si>
  <si>
    <t>777111141/00</t>
  </si>
  <si>
    <t>Otryskání podkladu před provedením lité podlahy</t>
  </si>
  <si>
    <t>1481337351</t>
  </si>
  <si>
    <t>334</t>
  </si>
  <si>
    <t>777511107/00</t>
  </si>
  <si>
    <t>Protiskluzná úprava prosyp krycí stěrky lité podlahy pískem vč. vytažení na stěnu pro vytvoření soklu</t>
  </si>
  <si>
    <t>1794066861</t>
  </si>
  <si>
    <t>Mezisoučet</t>
  </si>
  <si>
    <t>"přípočet na plochu soklu +5%" 755,94*0,05</t>
  </si>
  <si>
    <t>335</t>
  </si>
  <si>
    <t>777521105/00</t>
  </si>
  <si>
    <t>Krycí polyuretanová stěrka tloušťky přes 2 do 3 mm dekorativní lité podlahy vč. vytažení na stěnu pro vytvoření soklu</t>
  </si>
  <si>
    <t>-1413141308</t>
  </si>
  <si>
    <t>336</t>
  </si>
  <si>
    <t>998777202</t>
  </si>
  <si>
    <t>Přesun hmot procentní pro podlahy lité v objektech v do 12 m</t>
  </si>
  <si>
    <t>1930218840</t>
  </si>
  <si>
    <t>781</t>
  </si>
  <si>
    <t>Obklady keramické</t>
  </si>
  <si>
    <t>337</t>
  </si>
  <si>
    <t>781473810/00</t>
  </si>
  <si>
    <t>Demontáž obkladů z obkladaček keramických lepených</t>
  </si>
  <si>
    <t>-2040219727</t>
  </si>
  <si>
    <t>2*(1+1,45+2+1,45+1,1+1,45)*2-(0,6*2)*5</t>
  </si>
  <si>
    <t>2*(1,8+1,45+1,1+1,45)*2-(0,6*2)*3</t>
  </si>
  <si>
    <t>2*(1,2+0,6+0,6)</t>
  </si>
  <si>
    <t>2*(1,45+1,8+1+0,9)*2-(0,6*2)*3</t>
  </si>
  <si>
    <t>2*(0,6+1,2+0,6)</t>
  </si>
  <si>
    <t>2*(1,1+1,5)*2-0,6*2+1,2*1,5</t>
  </si>
  <si>
    <t>2*(1+1,15)*2-0,6*2</t>
  </si>
  <si>
    <t>338</t>
  </si>
  <si>
    <t>998781202</t>
  </si>
  <si>
    <t>Přesun hmot procentní pro obklady keramické v objektech v do 12 m</t>
  </si>
  <si>
    <t>1194755729</t>
  </si>
  <si>
    <t>783</t>
  </si>
  <si>
    <t>Nátěry</t>
  </si>
  <si>
    <t>339</t>
  </si>
  <si>
    <t>783923171/00</t>
  </si>
  <si>
    <t>Penetrační akrylátový nátěr hrubých betonových podlah</t>
  </si>
  <si>
    <t>-649112163</t>
  </si>
  <si>
    <t>340</t>
  </si>
  <si>
    <t>783942251/00</t>
  </si>
  <si>
    <t>Tmelení prasklin betonového podkladu polyuretanovým tmelem</t>
  </si>
  <si>
    <t>-1338579368</t>
  </si>
  <si>
    <t>341</t>
  </si>
  <si>
    <t>783943171/00</t>
  </si>
  <si>
    <t>Penetrační polyuretanový nátěr hrubých betonových podlah vč. vytažení na stěnu pro vytvoření soklu</t>
  </si>
  <si>
    <t>-2046615903</t>
  </si>
  <si>
    <t>342</t>
  </si>
  <si>
    <t>783947153/00</t>
  </si>
  <si>
    <t>Krycí jednonásobný polyuretanový rozpouštědlový nátěr betonové podlahy vč. vytažení na stěnu pro vytvoření soklu</t>
  </si>
  <si>
    <t>608457903</t>
  </si>
  <si>
    <t>784</t>
  </si>
  <si>
    <t>Malby</t>
  </si>
  <si>
    <t>343</t>
  </si>
  <si>
    <t>784221101/00</t>
  </si>
  <si>
    <t xml:space="preserve">Dvojnásobné bílé malby  ze směsí za sucha dobře otěruvzdorných v místnostech do 3,80 m</t>
  </si>
  <si>
    <t>182971027</t>
  </si>
  <si>
    <t>stěny</t>
  </si>
  <si>
    <t>SDK podhledy</t>
  </si>
  <si>
    <t>344</t>
  </si>
  <si>
    <t>784221155/00</t>
  </si>
  <si>
    <t>Příplatek k cenám 2x maleb za sucha otěruvzdorných za barevnou malbu v odstínu sytém</t>
  </si>
  <si>
    <t>-1058600298</t>
  </si>
  <si>
    <t>2 - Zdravotechnika</t>
  </si>
  <si>
    <t>PSV - Práce a dodávky PSV</t>
  </si>
  <si>
    <t xml:space="preserve">    720 - Zdravotechnika</t>
  </si>
  <si>
    <t>PSV</t>
  </si>
  <si>
    <t>Práce a dodávky PSV</t>
  </si>
  <si>
    <t>720</t>
  </si>
  <si>
    <t>720-01</t>
  </si>
  <si>
    <t>D+M zdravotechniky a zařizovacích předmětů - dle samostatného rozpočtu</t>
  </si>
  <si>
    <t>-1008283975</t>
  </si>
  <si>
    <t>"vodovod, kanalizace, zařizovací předměty, ostatní"</t>
  </si>
  <si>
    <t>720-02</t>
  </si>
  <si>
    <t>Stavební přípomoce</t>
  </si>
  <si>
    <t>900152151</t>
  </si>
  <si>
    <t>3 - Vodní díla</t>
  </si>
  <si>
    <t xml:space="preserve">    721 - Vodní díla</t>
  </si>
  <si>
    <t>721</t>
  </si>
  <si>
    <t>721-01</t>
  </si>
  <si>
    <t>D+M SO_02 - vodní díla - dle samostatného rozpočtu</t>
  </si>
  <si>
    <t>-1440653662</t>
  </si>
  <si>
    <t>4 - Vytápění</t>
  </si>
  <si>
    <t xml:space="preserve">    730 - Ústřední vytápění</t>
  </si>
  <si>
    <t>730</t>
  </si>
  <si>
    <t>Ústřední vytápění</t>
  </si>
  <si>
    <t>730-01</t>
  </si>
  <si>
    <t>D+M vytápění - dle samostatného rozpočtu</t>
  </si>
  <si>
    <t>1680384438</t>
  </si>
  <si>
    <t>730-02</t>
  </si>
  <si>
    <t>86629561</t>
  </si>
  <si>
    <t>5 - Silnoproud</t>
  </si>
  <si>
    <t xml:space="preserve">    21-M - Elektromontáže</t>
  </si>
  <si>
    <t>21-M</t>
  </si>
  <si>
    <t>Elektromontáže</t>
  </si>
  <si>
    <t>21-01</t>
  </si>
  <si>
    <t>D+M silnoproudých elektroinstalací - dle samostatného rozpočtu</t>
  </si>
  <si>
    <t>-1597259927</t>
  </si>
  <si>
    <t>"osvětlení"</t>
  </si>
  <si>
    <t>"rozvaděče"</t>
  </si>
  <si>
    <t>"kabeláže, trasy"</t>
  </si>
  <si>
    <t>"přístroje"</t>
  </si>
  <si>
    <t>"HZS"</t>
  </si>
  <si>
    <t>21-02</t>
  </si>
  <si>
    <t>2144481</t>
  </si>
  <si>
    <t>6 - Slaboproud</t>
  </si>
  <si>
    <t>D+M slaboproudých instalací - dle samostatného rozpočtu</t>
  </si>
  <si>
    <t>-144810307</t>
  </si>
  <si>
    <t>-724685825</t>
  </si>
  <si>
    <t>7 - Vzduchotechnika</t>
  </si>
  <si>
    <t xml:space="preserve">    24-M - Montáže vzduchotechnických zařízení</t>
  </si>
  <si>
    <t>24-M</t>
  </si>
  <si>
    <t>Montáže vzduchotechnických zařízení</t>
  </si>
  <si>
    <t>24-01</t>
  </si>
  <si>
    <t>D+M vzduchotechniky - dle samostatného rozpočtu</t>
  </si>
  <si>
    <t>1613321385</t>
  </si>
  <si>
    <t>"rekuperační jednotka, potrubí, tlumiče, regulátory průtoku, elementy, požární klapky"</t>
  </si>
  <si>
    <t>"klimatizační soustava vč. napojení větrací jednotky, potrubí chladiva, ventilátory sociálního zázemí, potrubí, elementy"</t>
  </si>
  <si>
    <t>24-02</t>
  </si>
  <si>
    <t>568954099</t>
  </si>
  <si>
    <t>8 - Chlazení</t>
  </si>
  <si>
    <t>D+M chlazení - dle samostatného rozpočtu</t>
  </si>
  <si>
    <t>-1723063379</t>
  </si>
  <si>
    <t>-1073607925</t>
  </si>
  <si>
    <t>2 - NEUZNATELNÉ NÁKLADY</t>
  </si>
  <si>
    <t>SO_02 - Neuznatelné náklady</t>
  </si>
  <si>
    <t xml:space="preserve">    783 - Dokončovací práce - nátěry</t>
  </si>
  <si>
    <t>SO_02</t>
  </si>
  <si>
    <t>Neuznatelné náklady</t>
  </si>
  <si>
    <t>310278842/00</t>
  </si>
  <si>
    <t>Zazdívka otvorů pl do 1 m2 ve zdivu nadzákladovém z nepálených tvárnic tl do 300 mm</t>
  </si>
  <si>
    <t>1421591574</t>
  </si>
  <si>
    <t>0,15*2*1,8*0,3</t>
  </si>
  <si>
    <t>mč 123</t>
  </si>
  <si>
    <t>311272123/00</t>
  </si>
  <si>
    <t>Zdivo nosné tl 200 mm z pórobetonových přesných hladkých tvárnic hmotnosti 500 kg/m3</t>
  </si>
  <si>
    <t>-324480488</t>
  </si>
  <si>
    <t>3,42*3,95*0,2</t>
  </si>
  <si>
    <t>mč 121,129</t>
  </si>
  <si>
    <t>1536118598</t>
  </si>
  <si>
    <t>mč 121</t>
  </si>
  <si>
    <t>mč 115</t>
  </si>
  <si>
    <t>mč 213</t>
  </si>
  <si>
    <t>1656772274</t>
  </si>
  <si>
    <t>317141227/00</t>
  </si>
  <si>
    <t>Překlady ploché z pórobetonu š 150 mm pro světlost otvoru do 2000 mm</t>
  </si>
  <si>
    <t>-1160332335</t>
  </si>
  <si>
    <t>-726341972</t>
  </si>
  <si>
    <t>mč 125</t>
  </si>
  <si>
    <t>-483527109</t>
  </si>
  <si>
    <t>3,42*1,8*2-2*0,7*1,97</t>
  </si>
  <si>
    <t>mč 124</t>
  </si>
  <si>
    <t>3,42*1,3-0,7*1,97</t>
  </si>
  <si>
    <t>3,42*(0,6+0,3)</t>
  </si>
  <si>
    <t>mč 112a</t>
  </si>
  <si>
    <t>3,42*(0,4+0,65)</t>
  </si>
  <si>
    <t>-1321000995</t>
  </si>
  <si>
    <t>1,05*3,31</t>
  </si>
  <si>
    <t>3,42*(0,15+3,45)-2*0,9*1,97</t>
  </si>
  <si>
    <t>3,42*1,6</t>
  </si>
  <si>
    <t>3,42*3,6-0,8*1,97</t>
  </si>
  <si>
    <t>mč 129, 121</t>
  </si>
  <si>
    <t>3,42*2,7</t>
  </si>
  <si>
    <t>3,42*(1,8+1,8+0,45)-0,7*1,97</t>
  </si>
  <si>
    <t>mč 112b</t>
  </si>
  <si>
    <t>3,42*(2,04+6,425)-2*1*2,4</t>
  </si>
  <si>
    <t>3,42*(2,65*3+6,8)-2*1,785*2,08-0,8*1,97</t>
  </si>
  <si>
    <t>mč 135, 136</t>
  </si>
  <si>
    <t>-1086159212</t>
  </si>
  <si>
    <t>3,42*2</t>
  </si>
  <si>
    <t>728981331</t>
  </si>
  <si>
    <t>346481111/00</t>
  </si>
  <si>
    <t>Zaplentování rýh, potrubí, výklenků nebo nik ve stěnách rabicovým pletivem</t>
  </si>
  <si>
    <t>617235765</t>
  </si>
  <si>
    <t>1,1*2*2*0,15</t>
  </si>
  <si>
    <t>mč 114</t>
  </si>
  <si>
    <t>1,1*2*0,15</t>
  </si>
  <si>
    <t>-1113979553</t>
  </si>
  <si>
    <t>1,8*2-2*0,7</t>
  </si>
  <si>
    <t>1,3-0,7</t>
  </si>
  <si>
    <t>(0,6+0,3)</t>
  </si>
  <si>
    <t>(0,4+0,65)</t>
  </si>
  <si>
    <t>-1246177474</t>
  </si>
  <si>
    <t>1,05</t>
  </si>
  <si>
    <t>(0,15+3,45)-2*0,9</t>
  </si>
  <si>
    <t>1,6</t>
  </si>
  <si>
    <t>3,6-0,8</t>
  </si>
  <si>
    <t>2,7</t>
  </si>
  <si>
    <t>(1,8+1,8+0,45)-0,7</t>
  </si>
  <si>
    <t>(2,04+6,425)-2*1</t>
  </si>
  <si>
    <t>(2,65*3+6,8)-2*1,785-0,8</t>
  </si>
  <si>
    <t>-761708204</t>
  </si>
  <si>
    <t>1,8*2*0,1</t>
  </si>
  <si>
    <t>1,3*0,1</t>
  </si>
  <si>
    <t>(0,6+0,3)*0,1</t>
  </si>
  <si>
    <t>(0,4+0,65)*0,1</t>
  </si>
  <si>
    <t>1,05*0,15</t>
  </si>
  <si>
    <t>(0,15+3,45)*0,15</t>
  </si>
  <si>
    <t>1,6*0,15</t>
  </si>
  <si>
    <t>3,6*0,15</t>
  </si>
  <si>
    <t>2,7*0,15</t>
  </si>
  <si>
    <t>(1,8+1,8+0,45)*0,15</t>
  </si>
  <si>
    <t>(2,04+6,425)*0,15</t>
  </si>
  <si>
    <t>(2,65*3+6,8)*0,15</t>
  </si>
  <si>
    <t>1424321349</t>
  </si>
  <si>
    <t>1,1*2*8,1/1000</t>
  </si>
  <si>
    <t>IPE 100 - 8,1 kg/m</t>
  </si>
  <si>
    <t>1,1*8,1/1000</t>
  </si>
  <si>
    <t>mč 2.17</t>
  </si>
  <si>
    <t>122064479</t>
  </si>
  <si>
    <t>1925921482</t>
  </si>
  <si>
    <t>3,31*2*2,85+3,31*4*0,3</t>
  </si>
  <si>
    <t>3,42*(3,95+2*1,4)-0,9*1,97-2*0,9*1,97-0,7*1,97</t>
  </si>
  <si>
    <t>3,42*2*(1,6+1,6)-0,9*1,97</t>
  </si>
  <si>
    <t>mč 122</t>
  </si>
  <si>
    <t>3,42*2*(1,65+1,1)-0,7*1,97*2-1*1,8</t>
  </si>
  <si>
    <t>3,42*2*(1,65+0,9)-0,7*1,97</t>
  </si>
  <si>
    <t>3,42*(2,95*2+1,3+0,25)-0,8*1,97-0,7*1,97</t>
  </si>
  <si>
    <t>3,42*2*(1,3+0,8)-0,7*1,97</t>
  </si>
  <si>
    <t>3,42*4,8-0,8*1,97+3,42*4,8-0,8*1,97</t>
  </si>
  <si>
    <t>mč 1,1a</t>
  </si>
  <si>
    <t>3,42*2*(1+1,95)-0,7*1,97</t>
  </si>
  <si>
    <t>3,42*(1,8*2+0,6+0,45+3)</t>
  </si>
  <si>
    <t>3,42*(1,8+0,45)-0,7*1,97</t>
  </si>
  <si>
    <t>chodba u mč 112a</t>
  </si>
  <si>
    <t>3,42*(0,3+0,6+4,15*2)</t>
  </si>
  <si>
    <t>3,42*2*(6,425+2,95)-2*1*2,4</t>
  </si>
  <si>
    <t>3,42*(6,625+2,89)</t>
  </si>
  <si>
    <t>chodba u mč 1333</t>
  </si>
  <si>
    <t>3,42*(2,6+6,8+2,65)-2*0,8*1,97</t>
  </si>
  <si>
    <t>chodba u mč 135</t>
  </si>
  <si>
    <t>3,42*2*(3,35+2,5)-0,8*1,97</t>
  </si>
  <si>
    <t>3,37*1,8-0,9*1,97</t>
  </si>
  <si>
    <t>chodba u mč 217</t>
  </si>
  <si>
    <t>3,37*2*(0,9+2,925)-0,7*1,97</t>
  </si>
  <si>
    <t>mč 213, 214</t>
  </si>
  <si>
    <t>3,37*(3,125+3,48+2,3+0,4)-0,7*1,97</t>
  </si>
  <si>
    <t>mč 212</t>
  </si>
  <si>
    <t>2*3,37*1,8-2*0,9*1,97</t>
  </si>
  <si>
    <t>příčka u chodbě u mč 214</t>
  </si>
  <si>
    <t>758142369</t>
  </si>
  <si>
    <t>612181101/00</t>
  </si>
  <si>
    <t>Minerální stěrka tl. do 2 mm vnitřních stěn</t>
  </si>
  <si>
    <t>-2001385917</t>
  </si>
  <si>
    <t>2,65*2*(1+1,95)-0,7*1,97</t>
  </si>
  <si>
    <t>2,65*2*(1,65+0,9)-0,7*1,97</t>
  </si>
  <si>
    <t>2,65*2*(1,1+1,65)-2*0,7*1,97-1*1,8</t>
  </si>
  <si>
    <t>2,65*2*(1,6+1,6)-0,9*1,97</t>
  </si>
  <si>
    <t>2,65*2*(2,95+1,3)-0,8*1,97-0,7*1,97</t>
  </si>
  <si>
    <t>1517066773</t>
  </si>
  <si>
    <t>-86,353</t>
  </si>
  <si>
    <t>odpočet stěrka</t>
  </si>
  <si>
    <t>-2,01</t>
  </si>
  <si>
    <t>odpočet keram.obklad</t>
  </si>
  <si>
    <t>425355606</t>
  </si>
  <si>
    <t>12,17*0,05</t>
  </si>
  <si>
    <t>20*0,05</t>
  </si>
  <si>
    <t>10*0,05</t>
  </si>
  <si>
    <t>1,49*0,05</t>
  </si>
  <si>
    <t>70*0,05</t>
  </si>
  <si>
    <t>mč 110a</t>
  </si>
  <si>
    <t>1,88*0,05</t>
  </si>
  <si>
    <t>5,36*0,05</t>
  </si>
  <si>
    <t>2,68*0,05</t>
  </si>
  <si>
    <t>3,87*0,05</t>
  </si>
  <si>
    <t>1,11*0,05</t>
  </si>
  <si>
    <t>1794770219</t>
  </si>
  <si>
    <t>822862524</t>
  </si>
  <si>
    <t>517044387</t>
  </si>
  <si>
    <t>12,17*1,35/1000</t>
  </si>
  <si>
    <t>20*1,35/1000</t>
  </si>
  <si>
    <t>10*1,35/1000</t>
  </si>
  <si>
    <t>1,49*1,35/1000</t>
  </si>
  <si>
    <t>70*1,35/1000</t>
  </si>
  <si>
    <t>1,88*1,35/1000</t>
  </si>
  <si>
    <t>5,36*1,35/1000</t>
  </si>
  <si>
    <t>2,68*1,35/1000</t>
  </si>
  <si>
    <t>3,87*1,35/1000</t>
  </si>
  <si>
    <t>1,11*1,35/1000</t>
  </si>
  <si>
    <t>1246017016</t>
  </si>
  <si>
    <t>2*(4,15+4,2)</t>
  </si>
  <si>
    <t>2*(4,825+4,15)</t>
  </si>
  <si>
    <t>2*(3+1,8)</t>
  </si>
  <si>
    <t>2*(1+1,95)</t>
  </si>
  <si>
    <t>2*(12,06+5,8)</t>
  </si>
  <si>
    <t>2*(1,65+0,9)</t>
  </si>
  <si>
    <t>2*(1,65+1,1)</t>
  </si>
  <si>
    <t>2*(4+1,4)</t>
  </si>
  <si>
    <t>2*(1,6+1,6)</t>
  </si>
  <si>
    <t>2*(2,95+1,3)</t>
  </si>
  <si>
    <t>2*(1,3+0,8)</t>
  </si>
  <si>
    <t>-483911637</t>
  </si>
  <si>
    <t>š 700mm</t>
  </si>
  <si>
    <t>š 800 mm</t>
  </si>
  <si>
    <t>š 900 mm</t>
  </si>
  <si>
    <t>š 1000mm</t>
  </si>
  <si>
    <t>349434324</t>
  </si>
  <si>
    <t>mč 124, 129</t>
  </si>
  <si>
    <t>-870998260</t>
  </si>
  <si>
    <t>-1248368459</t>
  </si>
  <si>
    <t>ozn T10</t>
  </si>
  <si>
    <t>320Uh2074-37</t>
  </si>
  <si>
    <t>Zárubeň ocelová hranatá pro pórobeton - rozměry 1000×2400×150 mm</t>
  </si>
  <si>
    <t>-1912417097</t>
  </si>
  <si>
    <t>-1329888061</t>
  </si>
  <si>
    <t>642946112/00</t>
  </si>
  <si>
    <t>Osazování pouzdra posuvných dveří s jednou kapsou pro jedno křídlo šířky do 1200 mm do zděné příčky</t>
  </si>
  <si>
    <t>1603981</t>
  </si>
  <si>
    <t>642946001X</t>
  </si>
  <si>
    <t>stavební pouzdro pro dveře, pro zazdění, jednokřídlé, průchod 800mm</t>
  </si>
  <si>
    <t>230270410</t>
  </si>
  <si>
    <t>109200445</t>
  </si>
  <si>
    <t>-718263127</t>
  </si>
  <si>
    <t>18,1</t>
  </si>
  <si>
    <t>32,45</t>
  </si>
  <si>
    <t>2,99</t>
  </si>
  <si>
    <t>15,58</t>
  </si>
  <si>
    <t>1,55</t>
  </si>
  <si>
    <t>19,3</t>
  </si>
  <si>
    <t>4,4</t>
  </si>
  <si>
    <t>3,11</t>
  </si>
  <si>
    <t>mč 140</t>
  </si>
  <si>
    <t>1,23</t>
  </si>
  <si>
    <t>3,7</t>
  </si>
  <si>
    <t>2,94</t>
  </si>
  <si>
    <t>3,24</t>
  </si>
  <si>
    <t>7,6</t>
  </si>
  <si>
    <t>35,53</t>
  </si>
  <si>
    <t>8,5</t>
  </si>
  <si>
    <t>7,37</t>
  </si>
  <si>
    <t>-265827366</t>
  </si>
  <si>
    <t>3,31*(1,025+1,35)+0,9*2,1</t>
  </si>
  <si>
    <t>3,42*(1,4+2,150)</t>
  </si>
  <si>
    <t>3,42*(2,5+1,2)</t>
  </si>
  <si>
    <t>3,42*(1,4+1,02)</t>
  </si>
  <si>
    <t>3,42*(2,9+1,4)</t>
  </si>
  <si>
    <t>3,42*(0,7+1,1)</t>
  </si>
  <si>
    <t>3,42*(1,2+0,6+1,8+2,5)</t>
  </si>
  <si>
    <t>3,42*(4+2,15+1,3+1,3+1,9)</t>
  </si>
  <si>
    <t>3,42*1,4</t>
  </si>
  <si>
    <t>3,42*(1,4+2,75+2,75+1,4+1,4)</t>
  </si>
  <si>
    <t>mč 124, 125</t>
  </si>
  <si>
    <t>3,42*(3,1+3,4)</t>
  </si>
  <si>
    <t>3,42*(1,65+3,4)</t>
  </si>
  <si>
    <t>3,42*(4,8+2,725)</t>
  </si>
  <si>
    <t>3,42*0,9</t>
  </si>
  <si>
    <t>3,42*1,15</t>
  </si>
  <si>
    <t>3,42*(1,7+1,8+1,35+1,025)+0,9*2,1</t>
  </si>
  <si>
    <t>3,37*(0,8+0,85)</t>
  </si>
  <si>
    <t>3,37*(1,8+0,375+0,8)</t>
  </si>
  <si>
    <t>-422102562</t>
  </si>
  <si>
    <t>900286708</t>
  </si>
  <si>
    <t>667663133</t>
  </si>
  <si>
    <t>966074123/00</t>
  </si>
  <si>
    <t>Demontáž prosvětlovacích pásů stěn z ocelových rámů s výplní jednoduchým sklem pl do 15 m2</t>
  </si>
  <si>
    <t>-799472039</t>
  </si>
  <si>
    <t>3,42*4</t>
  </si>
  <si>
    <t>mč 122 pol 15</t>
  </si>
  <si>
    <t>968072455/00</t>
  </si>
  <si>
    <t>Vybourání kovových dveřních zárubní pl do 2 m2</t>
  </si>
  <si>
    <t>213840294</t>
  </si>
  <si>
    <t>10*(0,6*1,97)+7*0,8*1,97</t>
  </si>
  <si>
    <t>2*0,8*1,97</t>
  </si>
  <si>
    <t>968072456/00</t>
  </si>
  <si>
    <t>Vybourání kovových dveřních zárubní pl přes 2 m2</t>
  </si>
  <si>
    <t>558160883</t>
  </si>
  <si>
    <t>2*1,6*1,97</t>
  </si>
  <si>
    <t>973031151/00</t>
  </si>
  <si>
    <t>Vysekání výklenků ve zdivu cihelném na MV nebo MVC pl přes 0,25 m2</t>
  </si>
  <si>
    <t>772299618</t>
  </si>
  <si>
    <t>1,1*0,8*0,2</t>
  </si>
  <si>
    <t>974031664/00</t>
  </si>
  <si>
    <t>Vysekání rýh ve zdivu cihelném pro vtahování nosníků hl do 150 mm v do 150 mm</t>
  </si>
  <si>
    <t>-1278147153</t>
  </si>
  <si>
    <t>1,1</t>
  </si>
  <si>
    <t>974R00001</t>
  </si>
  <si>
    <t>Otvor 1000 x 1000 mm v ŽB stropě tl. 350 mm pro přesun serveru - vytvoření a následné zabetonování - dle TZ stavebně konstrukčního řešení</t>
  </si>
  <si>
    <t>1087574458</t>
  </si>
  <si>
    <t>979R00001</t>
  </si>
  <si>
    <t>Dodávka a montáž požární ucpávky dle PBŘ</t>
  </si>
  <si>
    <t>-296212641</t>
  </si>
  <si>
    <t>979R00002</t>
  </si>
  <si>
    <t>Rozebrání, uložení a zpětná montáž betonové dlažby v atriu</t>
  </si>
  <si>
    <t>-579925659</t>
  </si>
  <si>
    <t>979R00003</t>
  </si>
  <si>
    <t>Dodávka a montáž akustické izolace nad skleněnými příčkami</t>
  </si>
  <si>
    <t>-49241640</t>
  </si>
  <si>
    <t>šířka 550 mm, tl. 100 mm</t>
  </si>
  <si>
    <t>X113</t>
  </si>
  <si>
    <t>Vybourání vřetenového ocelového schodiště v 1PP</t>
  </si>
  <si>
    <t>-1230928117</t>
  </si>
  <si>
    <t>1764902633</t>
  </si>
  <si>
    <t>X94</t>
  </si>
  <si>
    <t>Parapet dle specifikace v PD, ozn T29</t>
  </si>
  <si>
    <t>2088847973</t>
  </si>
  <si>
    <t>X97</t>
  </si>
  <si>
    <t>Masivní lavice v nice dle specifikace v PD, ozn O24</t>
  </si>
  <si>
    <t>-1050021805</t>
  </si>
  <si>
    <t>14510963</t>
  </si>
  <si>
    <t>321673577</t>
  </si>
  <si>
    <t>48,871*9</t>
  </si>
  <si>
    <t>-737602203</t>
  </si>
  <si>
    <t>825134159</t>
  </si>
  <si>
    <t>501011937</t>
  </si>
  <si>
    <t>763121415/00</t>
  </si>
  <si>
    <t>SDK stěna předsazená tl 112,5 mm profil CW+UW 100 deska 1xA 12,5 TI EI 15</t>
  </si>
  <si>
    <t>1330773465</t>
  </si>
  <si>
    <t>3,42*(0,9+0,1+1,1+0,1)</t>
  </si>
  <si>
    <t>mč 214 - předsadit na tl.200mm</t>
  </si>
  <si>
    <t>-1593465690</t>
  </si>
  <si>
    <t>1,49</t>
  </si>
  <si>
    <t>2*2,6*0,75</t>
  </si>
  <si>
    <t>1,88</t>
  </si>
  <si>
    <t>5,36</t>
  </si>
  <si>
    <t>2,68</t>
  </si>
  <si>
    <t>3,87</t>
  </si>
  <si>
    <t>1,38</t>
  </si>
  <si>
    <t>-1339233562</t>
  </si>
  <si>
    <t>-1691161116</t>
  </si>
  <si>
    <t>2*2,65</t>
  </si>
  <si>
    <t>-707177811</t>
  </si>
  <si>
    <t>-219097313</t>
  </si>
  <si>
    <t>76375121X/00</t>
  </si>
  <si>
    <t>Dodávka a montáž podlah zdvojených z panelů, tl. kce do 350 mm - kalciosulfátová - dle výběru architekta</t>
  </si>
  <si>
    <t>512568075</t>
  </si>
  <si>
    <t>9,76</t>
  </si>
  <si>
    <t>1,40</t>
  </si>
  <si>
    <t>mč 214</t>
  </si>
  <si>
    <t>7639R0001</t>
  </si>
  <si>
    <t>Demontáž svítidel z podhledů, demontáž + nové připojení a zpětná montáž vyústek VZT</t>
  </si>
  <si>
    <t>-601331301</t>
  </si>
  <si>
    <t>1.NP, výkres podhledů, bar před aulami</t>
  </si>
  <si>
    <t>-768208856</t>
  </si>
  <si>
    <t>Dodávka a montáž dřevěného zavěšeného prolamovaného lamelového podhledu - lamely ze smrkových latí 38x100 mm, osová vzdálenost 120 mm, lamely kotveny do stropu ocelovými lanky, lamely ošetřeny bezbarvým lakem (místnost 1.34)</t>
  </si>
  <si>
    <t>1359942099</t>
  </si>
  <si>
    <t>(21,73)*1,1</t>
  </si>
  <si>
    <t>-175533531</t>
  </si>
  <si>
    <t>-404723535</t>
  </si>
  <si>
    <t>1487005522</t>
  </si>
  <si>
    <t>1310882660</t>
  </si>
  <si>
    <t>327Ui2000x-01</t>
  </si>
  <si>
    <t>Dveře vnitřní voštinové, CPL - jednokřídlé lakované RAL 7016, vent.mřížka, kování, ozn T01</t>
  </si>
  <si>
    <t>135303704</t>
  </si>
  <si>
    <t>-2114362442</t>
  </si>
  <si>
    <t>327Ui2008x-01</t>
  </si>
  <si>
    <t>Dveře vnitřní voštinové, CPL - jednokřídlé lakované RAL 7016, kování, ozn T07</t>
  </si>
  <si>
    <t>-2100633441</t>
  </si>
  <si>
    <t>327Ui2009x-01</t>
  </si>
  <si>
    <t>Dveře vnitřní voštinové, CPL - jednokřídlé lakované RAL 7016, kování, ozn T09 do pouzdra</t>
  </si>
  <si>
    <t>1145539706</t>
  </si>
  <si>
    <t>327Ui2101x-01</t>
  </si>
  <si>
    <t>Dveře vnitřní voštinové, CPL - jednokřídlé lakované RAL 7016, kování, ozn T13</t>
  </si>
  <si>
    <t>1595576323</t>
  </si>
  <si>
    <t>327Ui2104x-01</t>
  </si>
  <si>
    <t>Dveře vnitřní voštinové, CPL - jednokřídlé lakované RAL 7016, kování, ozn T17</t>
  </si>
  <si>
    <t>7618775</t>
  </si>
  <si>
    <t>327Ui2107x-01</t>
  </si>
  <si>
    <t>Dveře vnitřní voštinové, CPL - jednokřídlé lakované RAL 7016, kování, ozn T24</t>
  </si>
  <si>
    <t>-1383932810</t>
  </si>
  <si>
    <t>-541098682</t>
  </si>
  <si>
    <t>327Ui2105x-01</t>
  </si>
  <si>
    <t>Dveře vnitřní voštinové, CPL - jednokřídlé lakované RAL 7016, EW 30 DP3-C, kování, ozn T19</t>
  </si>
  <si>
    <t>819633241</t>
  </si>
  <si>
    <t>327Ui8001x-01</t>
  </si>
  <si>
    <t>Lehká montovaná příčka na nohách s dveřmi, vč. kování a montáže ozn T18</t>
  </si>
  <si>
    <t>-772709928</t>
  </si>
  <si>
    <t>327Ui2005x-01</t>
  </si>
  <si>
    <t>Dveře vnitřní voštinové, CPL - jednokřídlé lakované RAL 7016, vent.mřížka, kování, ozn T10</t>
  </si>
  <si>
    <t>1946940777</t>
  </si>
  <si>
    <t>766660311/00</t>
  </si>
  <si>
    <t>Montáž posuvných dveří jednokřídlových průchozí šířky do 800 mm do pouzdra s jednou kapsou</t>
  </si>
  <si>
    <t>809506738</t>
  </si>
  <si>
    <t>741928238</t>
  </si>
  <si>
    <t>-167812728</t>
  </si>
  <si>
    <t>122051919</t>
  </si>
  <si>
    <t>1445013020</t>
  </si>
  <si>
    <t>173660190</t>
  </si>
  <si>
    <t>10,17</t>
  </si>
  <si>
    <t>1,37</t>
  </si>
  <si>
    <t>19,08</t>
  </si>
  <si>
    <t>0,69</t>
  </si>
  <si>
    <t>19,59</t>
  </si>
  <si>
    <t>998775202</t>
  </si>
  <si>
    <t>Přesun hmot procentní pro podlahy dřevěné v objektech v do 12 m</t>
  </si>
  <si>
    <t>-1287641526</t>
  </si>
  <si>
    <t>-34778263</t>
  </si>
  <si>
    <t>776231111/00</t>
  </si>
  <si>
    <t>Lepení lamel a čtverců z vinylu standardním lepidlem</t>
  </si>
  <si>
    <t>-210565180</t>
  </si>
  <si>
    <t>35,35</t>
  </si>
  <si>
    <t>21,73</t>
  </si>
  <si>
    <t>776231001X</t>
  </si>
  <si>
    <t>dodávka vinylové podlahy dle specifikace a výběru architekta</t>
  </si>
  <si>
    <t>-546141216</t>
  </si>
  <si>
    <t>72,95*1,05 'Přepočtené koeficientem množství</t>
  </si>
  <si>
    <t>776251121/00</t>
  </si>
  <si>
    <t>Lepení antistatických pásů PVC standardním lepidlem</t>
  </si>
  <si>
    <t>1602566955</t>
  </si>
  <si>
    <t>7,05</t>
  </si>
  <si>
    <t>77625101X</t>
  </si>
  <si>
    <t>podlahovina antistatické PVC dle výběru architekta</t>
  </si>
  <si>
    <t>1405624029</t>
  </si>
  <si>
    <t>7,05*1,05 'Přepočtené koeficientem množství</t>
  </si>
  <si>
    <t>366488187</t>
  </si>
  <si>
    <t>1886622925</t>
  </si>
  <si>
    <t>1956982184</t>
  </si>
  <si>
    <t>1858006245</t>
  </si>
  <si>
    <t>"přípočet za vytvoření soklu 5%" 180,13*0,05</t>
  </si>
  <si>
    <t>14885388</t>
  </si>
  <si>
    <t>777521106</t>
  </si>
  <si>
    <t>Krycí polyuretanová stěrka stěn do vlhkých prostor (koupelny, WC, úklidové místnosti) tloušťky do 3 mm dekorativní v barvě RAL</t>
  </si>
  <si>
    <t>-72303523</t>
  </si>
  <si>
    <t>"1.21" 8,2*2,65-(0,8*2+0,9*2)</t>
  </si>
  <si>
    <t>"1.26" 6,4*2,65-1*2</t>
  </si>
  <si>
    <t>"1.22" 6,4*2,65-1*2</t>
  </si>
  <si>
    <t>"1.25" 5,1*2,65-0,8*2</t>
  </si>
  <si>
    <t>"1.24" 5,5*2,65-(2*0,8*2+0,7)</t>
  </si>
  <si>
    <t>"1.15" 5,3*2,65-0,8*2</t>
  </si>
  <si>
    <t>"2.13 + 2.14" 7,7*2,4-0,8*2</t>
  </si>
  <si>
    <t>-732171602</t>
  </si>
  <si>
    <t>781473112/00</t>
  </si>
  <si>
    <t>Montáž obkladů vnitřních keramických hladkých do 12 ks/m2 lepených standardním lepidlem</t>
  </si>
  <si>
    <t>-372926217</t>
  </si>
  <si>
    <t>0,6*3,35</t>
  </si>
  <si>
    <t>mč 135 - mezi kuch.linkou</t>
  </si>
  <si>
    <t>422Sg3133-99</t>
  </si>
  <si>
    <t>keramická obkladačka dle výběru architekta</t>
  </si>
  <si>
    <t>-712217842</t>
  </si>
  <si>
    <t>2,01*1,05 'Přepočtené koeficientem množství</t>
  </si>
  <si>
    <t>1899759744</t>
  </si>
  <si>
    <t>Dokončovací práce - nátěry</t>
  </si>
  <si>
    <t>783846523</t>
  </si>
  <si>
    <t>Antigraffiti nátěr trvalý do 100 cyklů odstranění graffiti omítek hladkých, zrnitých, štukových</t>
  </si>
  <si>
    <t>453729923</t>
  </si>
  <si>
    <t>vstupní schodiště, zídky</t>
  </si>
  <si>
    <t>7839R0001</t>
  </si>
  <si>
    <t>Nátěr ocelové rampy - vypalovaná prášková barva, RAL 7016 ve třech vrstvách</t>
  </si>
  <si>
    <t>872284664</t>
  </si>
  <si>
    <t>-645907892</t>
  </si>
  <si>
    <t>840018693</t>
  </si>
  <si>
    <t>D+M zdravotechniky - dle samostatného rozpočtu</t>
  </si>
  <si>
    <t>-914307411</t>
  </si>
  <si>
    <t>1310921701</t>
  </si>
  <si>
    <t>3 - Vytápění</t>
  </si>
  <si>
    <t>-1470724226</t>
  </si>
  <si>
    <t>1463056231</t>
  </si>
  <si>
    <t>4 - Silnoproud</t>
  </si>
  <si>
    <t>-193137293</t>
  </si>
  <si>
    <t>-817884502</t>
  </si>
  <si>
    <t>5 - Slaboproud</t>
  </si>
  <si>
    <t>-1592441272</t>
  </si>
  <si>
    <t>-252549454</t>
  </si>
  <si>
    <t>6 - Vzduchotechnika</t>
  </si>
  <si>
    <t>815055095</t>
  </si>
  <si>
    <t>-306219685</t>
  </si>
  <si>
    <t>7 - Chlazení</t>
  </si>
  <si>
    <t>-855130561</t>
  </si>
  <si>
    <t>1685373540</t>
  </si>
  <si>
    <t>3 - VN+ON</t>
  </si>
  <si>
    <t>VN - Vedlejší náklady</t>
  </si>
  <si>
    <t xml:space="preserve">    ON - Ostatní náklady</t>
  </si>
  <si>
    <t>VN</t>
  </si>
  <si>
    <t>Vedlejší náklady</t>
  </si>
  <si>
    <t>005121010R</t>
  </si>
  <si>
    <t>Vybudování zařízení staveniště</t>
  </si>
  <si>
    <t>Soubor</t>
  </si>
  <si>
    <t>-1019810590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</si>
  <si>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</si>
  <si>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</si>
  <si>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</si>
  <si>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-746845060</t>
  </si>
  <si>
    <t>Poznámka k položce:
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</si>
  <si>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</si>
  <si>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</si>
  <si>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1521056341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</si>
  <si>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</si>
  <si>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</si>
  <si>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</si>
  <si>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249734556</t>
  </si>
  <si>
    <t>Poznámka k položce:
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</si>
  <si>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</si>
  <si>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Zajištění kompletační a koordinační činnosti spojených s realizací stavby a následným dáním do, užívání</t>
  </si>
  <si>
    <t>-1192369776</t>
  </si>
  <si>
    <t>0051900</t>
  </si>
  <si>
    <t>Zajištění a projednání všech nezbytných administrativních úkonů spojených s realizací stavby</t>
  </si>
  <si>
    <t>-267434633</t>
  </si>
  <si>
    <t>ON</t>
  </si>
  <si>
    <t>Ostatní náklady</t>
  </si>
  <si>
    <t>00521 R</t>
  </si>
  <si>
    <t>Staveniště</t>
  </si>
  <si>
    <t>-1949571547</t>
  </si>
  <si>
    <t>Poznámka k položce:
Náklady spojené s provozem staveniště, které vzniknou dodavateli podle podmínek smlouvy.</t>
  </si>
  <si>
    <t>005211010R</t>
  </si>
  <si>
    <t>Předání a převzetí staveniště</t>
  </si>
  <si>
    <t>-351042920</t>
  </si>
  <si>
    <t>Poznámka k položce:
Náklady spojené s účastí zhotovitele na předání a převzetí staveniště.</t>
  </si>
  <si>
    <t>005211020R</t>
  </si>
  <si>
    <t>Ochrana stávajících inženýrských sítí na staveništ</t>
  </si>
  <si>
    <t>-341360464</t>
  </si>
  <si>
    <t>Poznámka k položce: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</si>
  <si>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</si>
  <si>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>Dočasná dopravní opatření</t>
  </si>
  <si>
    <t>1972657071</t>
  </si>
  <si>
    <t>Poznámka k položce: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</si>
  <si>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</si>
  <si>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>Bezpečnostní, hygienická a protiprašná opatření na staveništi</t>
  </si>
  <si>
    <t>383978233</t>
  </si>
  <si>
    <t>Poznámka k položce: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</si>
  <si>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1. 0</t>
  </si>
  <si>
    <t>Vyčištění území, vč. naložení,odvozu a uložení materiálu na skládku, uvedení prostoru zařízení, staveniště do původního stavu, vyčištění</t>
  </si>
  <si>
    <t>1501618021</t>
  </si>
  <si>
    <t>1. 1</t>
  </si>
  <si>
    <t>Zajištění publicity dle podmínek SOD</t>
  </si>
  <si>
    <t>-60663013</t>
  </si>
  <si>
    <t>Poznámka k položce:
pamětní kovová deska, informační tabule o stavbě</t>
  </si>
  <si>
    <t>1. 2</t>
  </si>
  <si>
    <t>Zpracování geodetického zaměření skutečného provedení stavby a geometrických plánů dle SoD a dle, požadavků DOSS a zápisu do KN (je-li vyžadováno)</t>
  </si>
  <si>
    <t>hod</t>
  </si>
  <si>
    <t>-610326854</t>
  </si>
  <si>
    <t>1. 3</t>
  </si>
  <si>
    <t xml:space="preserve">Vytýčení inženýrských sítí  - vč. případných kopaných sond, vč.  projednání se správci, apod.</t>
  </si>
  <si>
    <t>-1681032151</t>
  </si>
  <si>
    <t>1. 4</t>
  </si>
  <si>
    <t>Výrobní a dílenská dokumentace vč. ŽB konstrukcí - dle požadavků PD</t>
  </si>
  <si>
    <t>905717022</t>
  </si>
  <si>
    <t>1. 5</t>
  </si>
  <si>
    <t>Zajištění všech podkladů a dokumentů pro vydání kolaudačního rozhodnutí vč. revizí, zkoušek,, bezpečnostních štítků atp.</t>
  </si>
  <si>
    <t>-953155657</t>
  </si>
  <si>
    <t>1. 6</t>
  </si>
  <si>
    <t>Stavebně technický průzkum</t>
  </si>
  <si>
    <t>928224861</t>
  </si>
  <si>
    <t>1. 7</t>
  </si>
  <si>
    <t>Plán organizace výstavby</t>
  </si>
  <si>
    <t>-1281855894</t>
  </si>
  <si>
    <t>1. 8</t>
  </si>
  <si>
    <t>Zpracování harmonogramu stavby a ZOV včetně průběžné aktualizace</t>
  </si>
  <si>
    <t>1738104469</t>
  </si>
  <si>
    <t>1. 9</t>
  </si>
  <si>
    <t xml:space="preserve">Spolupráce na vypracování dokumentace skutečného provedení stavby  dle SoD, platné legislativy,, podmínek a požadavků investora a uživatele a podmínek dotačního titulu.</t>
  </si>
  <si>
    <t>-1932550410</t>
  </si>
  <si>
    <t>1.10</t>
  </si>
  <si>
    <t>Bezpečnostní opatření na ochranu osob a majetku v rozsahu platné legislativy a dle podmínek v SoD</t>
  </si>
  <si>
    <t>2122936789</t>
  </si>
  <si>
    <t>1.11</t>
  </si>
  <si>
    <t>Bezpečnostní hrazení, oplocení, zajištění přístupu na staveniště apod.</t>
  </si>
  <si>
    <t>952385047</t>
  </si>
  <si>
    <t>1.12</t>
  </si>
  <si>
    <t>Vytýčení prostorové polohy dopravní a technické infrastruktury</t>
  </si>
  <si>
    <t>-274209782</t>
  </si>
  <si>
    <t>1.13</t>
  </si>
  <si>
    <t>Zajištění ostrahy majetku a osob v průběhu realizace stavby a až do předání stavby do užívání, např., kamerový systém</t>
  </si>
  <si>
    <t>-744716136</t>
  </si>
  <si>
    <t>1.14</t>
  </si>
  <si>
    <t>Zabezpečení staveniště, vnější stavby a ploch dotčených stavbou, vybavení proti odcizení a škodám</t>
  </si>
  <si>
    <t>-474138420</t>
  </si>
  <si>
    <t>1.15</t>
  </si>
  <si>
    <t>Provedení veškerých měření a zkoušek, revizních zpráv apod. dle platné legislativy a dle SoD, např., na termovizní měření stavby, revize plynu, revize hromosvodu</t>
  </si>
  <si>
    <t>-2066016388</t>
  </si>
  <si>
    <t>1.16</t>
  </si>
  <si>
    <t>Jednání s dotčenými institucemi, s dotčenými orgány státní správy a samosprávy - například zajištění, dokladů nutných k získání kolaudačního souhlasu, povolení a rozhodnutí nutných k ralizací stavby</t>
  </si>
  <si>
    <t>-1493717006</t>
  </si>
  <si>
    <t>Poznámka k položce:
apod.</t>
  </si>
  <si>
    <t>1.17</t>
  </si>
  <si>
    <t>Součinnost se všemi zúčastněnými stranami - investorem, budoucím uživatelem, projektantem, zástupci, organizací státní správy, koordinátorem BOZP apod.</t>
  </si>
  <si>
    <t>-878942757</t>
  </si>
  <si>
    <t>1.18</t>
  </si>
  <si>
    <t>Zajištění průzkumů, zkoušek, atestů, sond a revizí apod. uvedených v rozhodnutích a v projektové, dokumetnaci nezbytně nutných k provedení díla</t>
  </si>
  <si>
    <t>-1492648130</t>
  </si>
  <si>
    <t>1.19</t>
  </si>
  <si>
    <t>Technická řešení rozdílů skutečně zjištěného stavu se stavem předpokládaného projektantem apod.</t>
  </si>
  <si>
    <t>1601332414</t>
  </si>
  <si>
    <t>1.20</t>
  </si>
  <si>
    <t>Dopravní opatření - dopravní a informační značení na komunikacích pro motorová a nemotorová vozidla, a pro pěší, zajištění průchodů apod., projednání s příslušným odborem dopravy, zajištění údržby,</t>
  </si>
  <si>
    <t>-36233749</t>
  </si>
  <si>
    <t>Poznámka k položce:
čištění apod. dopravního značení a komunikací apod.</t>
  </si>
  <si>
    <t>1.21</t>
  </si>
  <si>
    <t>Provedení dočasné úpravy vjezdu a areálových komunikací pro potřebu realizace díla</t>
  </si>
  <si>
    <t>-272234628</t>
  </si>
  <si>
    <t>1.22</t>
  </si>
  <si>
    <t>Zaškolení obsluhy a investorem pověřených osob, vypracování a spolupráce při odsouhlasení provozních, a manipulačních řádů, proškolení provozovatele s provozováním a užíváním realizovaného díla dle</t>
  </si>
  <si>
    <t>-1426704005</t>
  </si>
  <si>
    <t>Poznámka k položce:
SoD a jiných podmínek</t>
  </si>
  <si>
    <t>1.23</t>
  </si>
  <si>
    <t>Uvedení pozemků a všech povrchů dotčených stavbou do původního stavu</t>
  </si>
  <si>
    <t>-55885124</t>
  </si>
  <si>
    <t>1.24</t>
  </si>
  <si>
    <t>Fotodokumentace průběhu výstavby a dle specifikace uvedené SoD a podmínek dotačního titulu</t>
  </si>
  <si>
    <t>-1931999248</t>
  </si>
  <si>
    <t>1.25</t>
  </si>
  <si>
    <t>Pasportizace území stavby a jejího okolí, zejména stavu příjezdových komunikací staveništní dopravy,, předpokládaných dotčených ploch zasažených realizací stavby, požadavků vlastníků a uživatelů</t>
  </si>
  <si>
    <t>-358060970</t>
  </si>
  <si>
    <t>Poznámka k položce:
sousedních nemovitostí, DOSS apod.</t>
  </si>
  <si>
    <t>1.26</t>
  </si>
  <si>
    <t>Náklady na pojištění stavby a bankovní garance</t>
  </si>
  <si>
    <t>-1567350641</t>
  </si>
  <si>
    <t>1.27</t>
  </si>
  <si>
    <t>Náklady na provedení vzorků - např. barevnost fasád, klempířských prvků atd.</t>
  </si>
  <si>
    <t>-1558359352</t>
  </si>
  <si>
    <t>1.28</t>
  </si>
  <si>
    <t>Spolupráce na technických řešení stavby odchylek zjištěných v průběhu stavby, technická řešení, kolizí se skrytými konstrukcemi, které nemohl projektant předvídat</t>
  </si>
  <si>
    <t>-1989934292</t>
  </si>
  <si>
    <t>Poznámka k položce:
konstrukcemi, apod.)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</si>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</sst>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21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30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32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3" t="s">
        <v>32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30</v>
      </c>
      <c r="AL14" s="30"/>
      <c r="AM14" s="30"/>
      <c r="AN14" s="43" t="s">
        <v>32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21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30</v>
      </c>
      <c r="AL17" s="30"/>
      <c r="AM17" s="30"/>
      <c r="AN17" s="36" t="s">
        <v>21</v>
      </c>
      <c r="AO17" s="30"/>
      <c r="AP17" s="30"/>
      <c r="AQ17" s="32"/>
      <c r="BE17" s="40"/>
      <c r="BS17" s="25" t="s">
        <v>35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16.5" customHeight="1">
      <c r="B20" s="29"/>
      <c r="C20" s="30"/>
      <c r="D20" s="30"/>
      <c r="E20" s="45" t="s">
        <v>21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35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37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38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39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40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41</v>
      </c>
      <c r="E26" s="55"/>
      <c r="F26" s="56" t="s">
        <v>42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43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44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45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46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47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48</v>
      </c>
      <c r="U32" s="62"/>
      <c r="V32" s="62"/>
      <c r="W32" s="62"/>
      <c r="X32" s="64" t="s">
        <v>49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50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2018/08/07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Rozvoj infrastruktury Právnické fakulty Univerzity Palackého v Olomouci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Olomouc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7.8.2018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Univerzita Palackého v Olomouci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33</v>
      </c>
      <c r="AJ46" s="75"/>
      <c r="AK46" s="75"/>
      <c r="AL46" s="75"/>
      <c r="AM46" s="78" t="str">
        <f>IF(E17="","",E17)</f>
        <v>Atelier 99 s.r.o.</v>
      </c>
      <c r="AN46" s="78"/>
      <c r="AO46" s="78"/>
      <c r="AP46" s="78"/>
      <c r="AQ46" s="75"/>
      <c r="AR46" s="73"/>
      <c r="AS46" s="87" t="s">
        <v>51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31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52</v>
      </c>
      <c r="D49" s="98"/>
      <c r="E49" s="98"/>
      <c r="F49" s="98"/>
      <c r="G49" s="98"/>
      <c r="H49" s="99"/>
      <c r="I49" s="100" t="s">
        <v>53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54</v>
      </c>
      <c r="AH49" s="98"/>
      <c r="AI49" s="98"/>
      <c r="AJ49" s="98"/>
      <c r="AK49" s="98"/>
      <c r="AL49" s="98"/>
      <c r="AM49" s="98"/>
      <c r="AN49" s="100" t="s">
        <v>55</v>
      </c>
      <c r="AO49" s="98"/>
      <c r="AP49" s="98"/>
      <c r="AQ49" s="102" t="s">
        <v>56</v>
      </c>
      <c r="AR49" s="73"/>
      <c r="AS49" s="103" t="s">
        <v>57</v>
      </c>
      <c r="AT49" s="104" t="s">
        <v>58</v>
      </c>
      <c r="AU49" s="104" t="s">
        <v>59</v>
      </c>
      <c r="AV49" s="104" t="s">
        <v>60</v>
      </c>
      <c r="AW49" s="104" t="s">
        <v>61</v>
      </c>
      <c r="AX49" s="104" t="s">
        <v>62</v>
      </c>
      <c r="AY49" s="104" t="s">
        <v>63</v>
      </c>
      <c r="AZ49" s="104" t="s">
        <v>64</v>
      </c>
      <c r="BA49" s="104" t="s">
        <v>65</v>
      </c>
      <c r="BB49" s="104" t="s">
        <v>66</v>
      </c>
      <c r="BC49" s="104" t="s">
        <v>67</v>
      </c>
      <c r="BD49" s="105" t="s">
        <v>68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69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ROUND(AG52+AG61+AG69,2)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ROUND(AS52+AS61+AS69,2)</f>
        <v>0</v>
      </c>
      <c r="AT51" s="115">
        <f>ROUND(SUM(AV51:AW51),2)</f>
        <v>0</v>
      </c>
      <c r="AU51" s="116">
        <f>ROUND(AU52+AU61+AU69,5)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ROUND(AZ52+AZ61+AZ69,2)</f>
        <v>0</v>
      </c>
      <c r="BA51" s="115">
        <f>ROUND(BA52+BA61+BA69,2)</f>
        <v>0</v>
      </c>
      <c r="BB51" s="115">
        <f>ROUND(BB52+BB61+BB69,2)</f>
        <v>0</v>
      </c>
      <c r="BC51" s="115">
        <f>ROUND(BC52+BC61+BC69,2)</f>
        <v>0</v>
      </c>
      <c r="BD51" s="117">
        <f>ROUND(BD52+BD61+BD69,2)</f>
        <v>0</v>
      </c>
      <c r="BS51" s="118" t="s">
        <v>70</v>
      </c>
      <c r="BT51" s="118" t="s">
        <v>71</v>
      </c>
      <c r="BU51" s="119" t="s">
        <v>72</v>
      </c>
      <c r="BV51" s="118" t="s">
        <v>73</v>
      </c>
      <c r="BW51" s="118" t="s">
        <v>7</v>
      </c>
      <c r="BX51" s="118" t="s">
        <v>74</v>
      </c>
      <c r="CL51" s="118" t="s">
        <v>21</v>
      </c>
    </row>
    <row r="52" s="5" customFormat="1" ht="16.5" customHeight="1">
      <c r="B52" s="120"/>
      <c r="C52" s="121"/>
      <c r="D52" s="122" t="s">
        <v>75</v>
      </c>
      <c r="E52" s="122"/>
      <c r="F52" s="122"/>
      <c r="G52" s="122"/>
      <c r="H52" s="122"/>
      <c r="I52" s="123"/>
      <c r="J52" s="122" t="s">
        <v>76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ROUND(SUM(AG53:AG60),2)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77</v>
      </c>
      <c r="AR52" s="127"/>
      <c r="AS52" s="128">
        <f>ROUND(SUM(AS53:AS60),2)</f>
        <v>0</v>
      </c>
      <c r="AT52" s="129">
        <f>ROUND(SUM(AV52:AW52),2)</f>
        <v>0</v>
      </c>
      <c r="AU52" s="130">
        <f>ROUND(SUM(AU53:AU60),5)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ROUND(SUM(AZ53:AZ60),2)</f>
        <v>0</v>
      </c>
      <c r="BA52" s="129">
        <f>ROUND(SUM(BA53:BA60),2)</f>
        <v>0</v>
      </c>
      <c r="BB52" s="129">
        <f>ROUND(SUM(BB53:BB60),2)</f>
        <v>0</v>
      </c>
      <c r="BC52" s="129">
        <f>ROUND(SUM(BC53:BC60),2)</f>
        <v>0</v>
      </c>
      <c r="BD52" s="131">
        <f>ROUND(SUM(BD53:BD60),2)</f>
        <v>0</v>
      </c>
      <c r="BS52" s="132" t="s">
        <v>70</v>
      </c>
      <c r="BT52" s="132" t="s">
        <v>75</v>
      </c>
      <c r="BU52" s="132" t="s">
        <v>72</v>
      </c>
      <c r="BV52" s="132" t="s">
        <v>73</v>
      </c>
      <c r="BW52" s="132" t="s">
        <v>78</v>
      </c>
      <c r="BX52" s="132" t="s">
        <v>7</v>
      </c>
      <c r="CL52" s="132" t="s">
        <v>21</v>
      </c>
      <c r="CM52" s="132" t="s">
        <v>79</v>
      </c>
    </row>
    <row r="53" s="6" customFormat="1" ht="16.5" customHeight="1">
      <c r="A53" s="133" t="s">
        <v>80</v>
      </c>
      <c r="B53" s="134"/>
      <c r="C53" s="135"/>
      <c r="D53" s="135"/>
      <c r="E53" s="136" t="s">
        <v>75</v>
      </c>
      <c r="F53" s="136"/>
      <c r="G53" s="136"/>
      <c r="H53" s="136"/>
      <c r="I53" s="136"/>
      <c r="J53" s="135"/>
      <c r="K53" s="136" t="s">
        <v>81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'1 - Architektonicko stave...'!J29</f>
        <v>0</v>
      </c>
      <c r="AH53" s="135"/>
      <c r="AI53" s="135"/>
      <c r="AJ53" s="135"/>
      <c r="AK53" s="135"/>
      <c r="AL53" s="135"/>
      <c r="AM53" s="135"/>
      <c r="AN53" s="137">
        <f>SUM(AG53,AT53)</f>
        <v>0</v>
      </c>
      <c r="AO53" s="135"/>
      <c r="AP53" s="135"/>
      <c r="AQ53" s="138" t="s">
        <v>82</v>
      </c>
      <c r="AR53" s="139"/>
      <c r="AS53" s="140">
        <v>0</v>
      </c>
      <c r="AT53" s="141">
        <f>ROUND(SUM(AV53:AW53),2)</f>
        <v>0</v>
      </c>
      <c r="AU53" s="142">
        <f>'1 - Architektonicko stave...'!P104</f>
        <v>0</v>
      </c>
      <c r="AV53" s="141">
        <f>'1 - Architektonicko stave...'!J32</f>
        <v>0</v>
      </c>
      <c r="AW53" s="141">
        <f>'1 - Architektonicko stave...'!J33</f>
        <v>0</v>
      </c>
      <c r="AX53" s="141">
        <f>'1 - Architektonicko stave...'!J34</f>
        <v>0</v>
      </c>
      <c r="AY53" s="141">
        <f>'1 - Architektonicko stave...'!J35</f>
        <v>0</v>
      </c>
      <c r="AZ53" s="141">
        <f>'1 - Architektonicko stave...'!F32</f>
        <v>0</v>
      </c>
      <c r="BA53" s="141">
        <f>'1 - Architektonicko stave...'!F33</f>
        <v>0</v>
      </c>
      <c r="BB53" s="141">
        <f>'1 - Architektonicko stave...'!F34</f>
        <v>0</v>
      </c>
      <c r="BC53" s="141">
        <f>'1 - Architektonicko stave...'!F35</f>
        <v>0</v>
      </c>
      <c r="BD53" s="143">
        <f>'1 - Architektonicko stave...'!F36</f>
        <v>0</v>
      </c>
      <c r="BT53" s="144" t="s">
        <v>79</v>
      </c>
      <c r="BV53" s="144" t="s">
        <v>73</v>
      </c>
      <c r="BW53" s="144" t="s">
        <v>83</v>
      </c>
      <c r="BX53" s="144" t="s">
        <v>78</v>
      </c>
      <c r="CL53" s="144" t="s">
        <v>21</v>
      </c>
    </row>
    <row r="54" s="6" customFormat="1" ht="16.5" customHeight="1">
      <c r="A54" s="133" t="s">
        <v>80</v>
      </c>
      <c r="B54" s="134"/>
      <c r="C54" s="135"/>
      <c r="D54" s="135"/>
      <c r="E54" s="136" t="s">
        <v>79</v>
      </c>
      <c r="F54" s="136"/>
      <c r="G54" s="136"/>
      <c r="H54" s="136"/>
      <c r="I54" s="136"/>
      <c r="J54" s="135"/>
      <c r="K54" s="136" t="s">
        <v>84</v>
      </c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7">
        <f>'2 - Zdravotechnika'!J29</f>
        <v>0</v>
      </c>
      <c r="AH54" s="135"/>
      <c r="AI54" s="135"/>
      <c r="AJ54" s="135"/>
      <c r="AK54" s="135"/>
      <c r="AL54" s="135"/>
      <c r="AM54" s="135"/>
      <c r="AN54" s="137">
        <f>SUM(AG54,AT54)</f>
        <v>0</v>
      </c>
      <c r="AO54" s="135"/>
      <c r="AP54" s="135"/>
      <c r="AQ54" s="138" t="s">
        <v>82</v>
      </c>
      <c r="AR54" s="139"/>
      <c r="AS54" s="140">
        <v>0</v>
      </c>
      <c r="AT54" s="141">
        <f>ROUND(SUM(AV54:AW54),2)</f>
        <v>0</v>
      </c>
      <c r="AU54" s="142">
        <f>'2 - Zdravotechnika'!P84</f>
        <v>0</v>
      </c>
      <c r="AV54" s="141">
        <f>'2 - Zdravotechnika'!J32</f>
        <v>0</v>
      </c>
      <c r="AW54" s="141">
        <f>'2 - Zdravotechnika'!J33</f>
        <v>0</v>
      </c>
      <c r="AX54" s="141">
        <f>'2 - Zdravotechnika'!J34</f>
        <v>0</v>
      </c>
      <c r="AY54" s="141">
        <f>'2 - Zdravotechnika'!J35</f>
        <v>0</v>
      </c>
      <c r="AZ54" s="141">
        <f>'2 - Zdravotechnika'!F32</f>
        <v>0</v>
      </c>
      <c r="BA54" s="141">
        <f>'2 - Zdravotechnika'!F33</f>
        <v>0</v>
      </c>
      <c r="BB54" s="141">
        <f>'2 - Zdravotechnika'!F34</f>
        <v>0</v>
      </c>
      <c r="BC54" s="141">
        <f>'2 - Zdravotechnika'!F35</f>
        <v>0</v>
      </c>
      <c r="BD54" s="143">
        <f>'2 - Zdravotechnika'!F36</f>
        <v>0</v>
      </c>
      <c r="BT54" s="144" t="s">
        <v>79</v>
      </c>
      <c r="BV54" s="144" t="s">
        <v>73</v>
      </c>
      <c r="BW54" s="144" t="s">
        <v>85</v>
      </c>
      <c r="BX54" s="144" t="s">
        <v>78</v>
      </c>
      <c r="CL54" s="144" t="s">
        <v>21</v>
      </c>
    </row>
    <row r="55" s="6" customFormat="1" ht="16.5" customHeight="1">
      <c r="A55" s="133" t="s">
        <v>80</v>
      </c>
      <c r="B55" s="134"/>
      <c r="C55" s="135"/>
      <c r="D55" s="135"/>
      <c r="E55" s="136" t="s">
        <v>86</v>
      </c>
      <c r="F55" s="136"/>
      <c r="G55" s="136"/>
      <c r="H55" s="136"/>
      <c r="I55" s="136"/>
      <c r="J55" s="135"/>
      <c r="K55" s="136" t="s">
        <v>87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>
        <f>'3 - Vodní díla'!J29</f>
        <v>0</v>
      </c>
      <c r="AH55" s="135"/>
      <c r="AI55" s="135"/>
      <c r="AJ55" s="135"/>
      <c r="AK55" s="135"/>
      <c r="AL55" s="135"/>
      <c r="AM55" s="135"/>
      <c r="AN55" s="137">
        <f>SUM(AG55,AT55)</f>
        <v>0</v>
      </c>
      <c r="AO55" s="135"/>
      <c r="AP55" s="135"/>
      <c r="AQ55" s="138" t="s">
        <v>82</v>
      </c>
      <c r="AR55" s="139"/>
      <c r="AS55" s="140">
        <v>0</v>
      </c>
      <c r="AT55" s="141">
        <f>ROUND(SUM(AV55:AW55),2)</f>
        <v>0</v>
      </c>
      <c r="AU55" s="142">
        <f>'3 - Vodní díla'!P84</f>
        <v>0</v>
      </c>
      <c r="AV55" s="141">
        <f>'3 - Vodní díla'!J32</f>
        <v>0</v>
      </c>
      <c r="AW55" s="141">
        <f>'3 - Vodní díla'!J33</f>
        <v>0</v>
      </c>
      <c r="AX55" s="141">
        <f>'3 - Vodní díla'!J34</f>
        <v>0</v>
      </c>
      <c r="AY55" s="141">
        <f>'3 - Vodní díla'!J35</f>
        <v>0</v>
      </c>
      <c r="AZ55" s="141">
        <f>'3 - Vodní díla'!F32</f>
        <v>0</v>
      </c>
      <c r="BA55" s="141">
        <f>'3 - Vodní díla'!F33</f>
        <v>0</v>
      </c>
      <c r="BB55" s="141">
        <f>'3 - Vodní díla'!F34</f>
        <v>0</v>
      </c>
      <c r="BC55" s="141">
        <f>'3 - Vodní díla'!F35</f>
        <v>0</v>
      </c>
      <c r="BD55" s="143">
        <f>'3 - Vodní díla'!F36</f>
        <v>0</v>
      </c>
      <c r="BT55" s="144" t="s">
        <v>79</v>
      </c>
      <c r="BV55" s="144" t="s">
        <v>73</v>
      </c>
      <c r="BW55" s="144" t="s">
        <v>88</v>
      </c>
      <c r="BX55" s="144" t="s">
        <v>78</v>
      </c>
      <c r="CL55" s="144" t="s">
        <v>21</v>
      </c>
    </row>
    <row r="56" s="6" customFormat="1" ht="16.5" customHeight="1">
      <c r="A56" s="133" t="s">
        <v>80</v>
      </c>
      <c r="B56" s="134"/>
      <c r="C56" s="135"/>
      <c r="D56" s="135"/>
      <c r="E56" s="136" t="s">
        <v>89</v>
      </c>
      <c r="F56" s="136"/>
      <c r="G56" s="136"/>
      <c r="H56" s="136"/>
      <c r="I56" s="136"/>
      <c r="J56" s="135"/>
      <c r="K56" s="136" t="s">
        <v>90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'4 - Vytápění'!J29</f>
        <v>0</v>
      </c>
      <c r="AH56" s="135"/>
      <c r="AI56" s="135"/>
      <c r="AJ56" s="135"/>
      <c r="AK56" s="135"/>
      <c r="AL56" s="135"/>
      <c r="AM56" s="135"/>
      <c r="AN56" s="137">
        <f>SUM(AG56,AT56)</f>
        <v>0</v>
      </c>
      <c r="AO56" s="135"/>
      <c r="AP56" s="135"/>
      <c r="AQ56" s="138" t="s">
        <v>82</v>
      </c>
      <c r="AR56" s="139"/>
      <c r="AS56" s="140">
        <v>0</v>
      </c>
      <c r="AT56" s="141">
        <f>ROUND(SUM(AV56:AW56),2)</f>
        <v>0</v>
      </c>
      <c r="AU56" s="142">
        <f>'4 - Vytápění'!P84</f>
        <v>0</v>
      </c>
      <c r="AV56" s="141">
        <f>'4 - Vytápění'!J32</f>
        <v>0</v>
      </c>
      <c r="AW56" s="141">
        <f>'4 - Vytápění'!J33</f>
        <v>0</v>
      </c>
      <c r="AX56" s="141">
        <f>'4 - Vytápění'!J34</f>
        <v>0</v>
      </c>
      <c r="AY56" s="141">
        <f>'4 - Vytápění'!J35</f>
        <v>0</v>
      </c>
      <c r="AZ56" s="141">
        <f>'4 - Vytápění'!F32</f>
        <v>0</v>
      </c>
      <c r="BA56" s="141">
        <f>'4 - Vytápění'!F33</f>
        <v>0</v>
      </c>
      <c r="BB56" s="141">
        <f>'4 - Vytápění'!F34</f>
        <v>0</v>
      </c>
      <c r="BC56" s="141">
        <f>'4 - Vytápění'!F35</f>
        <v>0</v>
      </c>
      <c r="BD56" s="143">
        <f>'4 - Vytápění'!F36</f>
        <v>0</v>
      </c>
      <c r="BT56" s="144" t="s">
        <v>79</v>
      </c>
      <c r="BV56" s="144" t="s">
        <v>73</v>
      </c>
      <c r="BW56" s="144" t="s">
        <v>91</v>
      </c>
      <c r="BX56" s="144" t="s">
        <v>78</v>
      </c>
      <c r="CL56" s="144" t="s">
        <v>21</v>
      </c>
    </row>
    <row r="57" s="6" customFormat="1" ht="16.5" customHeight="1">
      <c r="A57" s="133" t="s">
        <v>80</v>
      </c>
      <c r="B57" s="134"/>
      <c r="C57" s="135"/>
      <c r="D57" s="135"/>
      <c r="E57" s="136" t="s">
        <v>92</v>
      </c>
      <c r="F57" s="136"/>
      <c r="G57" s="136"/>
      <c r="H57" s="136"/>
      <c r="I57" s="136"/>
      <c r="J57" s="135"/>
      <c r="K57" s="136" t="s">
        <v>93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>
        <f>'5 - Silnoproud'!J29</f>
        <v>0</v>
      </c>
      <c r="AH57" s="135"/>
      <c r="AI57" s="135"/>
      <c r="AJ57" s="135"/>
      <c r="AK57" s="135"/>
      <c r="AL57" s="135"/>
      <c r="AM57" s="135"/>
      <c r="AN57" s="137">
        <f>SUM(AG57,AT57)</f>
        <v>0</v>
      </c>
      <c r="AO57" s="135"/>
      <c r="AP57" s="135"/>
      <c r="AQ57" s="138" t="s">
        <v>82</v>
      </c>
      <c r="AR57" s="139"/>
      <c r="AS57" s="140">
        <v>0</v>
      </c>
      <c r="AT57" s="141">
        <f>ROUND(SUM(AV57:AW57),2)</f>
        <v>0</v>
      </c>
      <c r="AU57" s="142">
        <f>'5 - Silnoproud'!P84</f>
        <v>0</v>
      </c>
      <c r="AV57" s="141">
        <f>'5 - Silnoproud'!J32</f>
        <v>0</v>
      </c>
      <c r="AW57" s="141">
        <f>'5 - Silnoproud'!J33</f>
        <v>0</v>
      </c>
      <c r="AX57" s="141">
        <f>'5 - Silnoproud'!J34</f>
        <v>0</v>
      </c>
      <c r="AY57" s="141">
        <f>'5 - Silnoproud'!J35</f>
        <v>0</v>
      </c>
      <c r="AZ57" s="141">
        <f>'5 - Silnoproud'!F32</f>
        <v>0</v>
      </c>
      <c r="BA57" s="141">
        <f>'5 - Silnoproud'!F33</f>
        <v>0</v>
      </c>
      <c r="BB57" s="141">
        <f>'5 - Silnoproud'!F34</f>
        <v>0</v>
      </c>
      <c r="BC57" s="141">
        <f>'5 - Silnoproud'!F35</f>
        <v>0</v>
      </c>
      <c r="BD57" s="143">
        <f>'5 - Silnoproud'!F36</f>
        <v>0</v>
      </c>
      <c r="BT57" s="144" t="s">
        <v>79</v>
      </c>
      <c r="BV57" s="144" t="s">
        <v>73</v>
      </c>
      <c r="BW57" s="144" t="s">
        <v>94</v>
      </c>
      <c r="BX57" s="144" t="s">
        <v>78</v>
      </c>
      <c r="CL57" s="144" t="s">
        <v>21</v>
      </c>
    </row>
    <row r="58" s="6" customFormat="1" ht="16.5" customHeight="1">
      <c r="A58" s="133" t="s">
        <v>80</v>
      </c>
      <c r="B58" s="134"/>
      <c r="C58" s="135"/>
      <c r="D58" s="135"/>
      <c r="E58" s="136" t="s">
        <v>95</v>
      </c>
      <c r="F58" s="136"/>
      <c r="G58" s="136"/>
      <c r="H58" s="136"/>
      <c r="I58" s="136"/>
      <c r="J58" s="135"/>
      <c r="K58" s="136" t="s">
        <v>96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>
        <f>'6 - Slaboproud'!J29</f>
        <v>0</v>
      </c>
      <c r="AH58" s="135"/>
      <c r="AI58" s="135"/>
      <c r="AJ58" s="135"/>
      <c r="AK58" s="135"/>
      <c r="AL58" s="135"/>
      <c r="AM58" s="135"/>
      <c r="AN58" s="137">
        <f>SUM(AG58,AT58)</f>
        <v>0</v>
      </c>
      <c r="AO58" s="135"/>
      <c r="AP58" s="135"/>
      <c r="AQ58" s="138" t="s">
        <v>82</v>
      </c>
      <c r="AR58" s="139"/>
      <c r="AS58" s="140">
        <v>0</v>
      </c>
      <c r="AT58" s="141">
        <f>ROUND(SUM(AV58:AW58),2)</f>
        <v>0</v>
      </c>
      <c r="AU58" s="142">
        <f>'6 - Slaboproud'!P84</f>
        <v>0</v>
      </c>
      <c r="AV58" s="141">
        <f>'6 - Slaboproud'!J32</f>
        <v>0</v>
      </c>
      <c r="AW58" s="141">
        <f>'6 - Slaboproud'!J33</f>
        <v>0</v>
      </c>
      <c r="AX58" s="141">
        <f>'6 - Slaboproud'!J34</f>
        <v>0</v>
      </c>
      <c r="AY58" s="141">
        <f>'6 - Slaboproud'!J35</f>
        <v>0</v>
      </c>
      <c r="AZ58" s="141">
        <f>'6 - Slaboproud'!F32</f>
        <v>0</v>
      </c>
      <c r="BA58" s="141">
        <f>'6 - Slaboproud'!F33</f>
        <v>0</v>
      </c>
      <c r="BB58" s="141">
        <f>'6 - Slaboproud'!F34</f>
        <v>0</v>
      </c>
      <c r="BC58" s="141">
        <f>'6 - Slaboproud'!F35</f>
        <v>0</v>
      </c>
      <c r="BD58" s="143">
        <f>'6 - Slaboproud'!F36</f>
        <v>0</v>
      </c>
      <c r="BT58" s="144" t="s">
        <v>79</v>
      </c>
      <c r="BV58" s="144" t="s">
        <v>73</v>
      </c>
      <c r="BW58" s="144" t="s">
        <v>97</v>
      </c>
      <c r="BX58" s="144" t="s">
        <v>78</v>
      </c>
      <c r="CL58" s="144" t="s">
        <v>21</v>
      </c>
    </row>
    <row r="59" s="6" customFormat="1" ht="16.5" customHeight="1">
      <c r="A59" s="133" t="s">
        <v>80</v>
      </c>
      <c r="B59" s="134"/>
      <c r="C59" s="135"/>
      <c r="D59" s="135"/>
      <c r="E59" s="136" t="s">
        <v>98</v>
      </c>
      <c r="F59" s="136"/>
      <c r="G59" s="136"/>
      <c r="H59" s="136"/>
      <c r="I59" s="136"/>
      <c r="J59" s="135"/>
      <c r="K59" s="136" t="s">
        <v>99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7">
        <f>'7 - Vzduchotechnika'!J29</f>
        <v>0</v>
      </c>
      <c r="AH59" s="135"/>
      <c r="AI59" s="135"/>
      <c r="AJ59" s="135"/>
      <c r="AK59" s="135"/>
      <c r="AL59" s="135"/>
      <c r="AM59" s="135"/>
      <c r="AN59" s="137">
        <f>SUM(AG59,AT59)</f>
        <v>0</v>
      </c>
      <c r="AO59" s="135"/>
      <c r="AP59" s="135"/>
      <c r="AQ59" s="138" t="s">
        <v>82</v>
      </c>
      <c r="AR59" s="139"/>
      <c r="AS59" s="140">
        <v>0</v>
      </c>
      <c r="AT59" s="141">
        <f>ROUND(SUM(AV59:AW59),2)</f>
        <v>0</v>
      </c>
      <c r="AU59" s="142">
        <f>'7 - Vzduchotechnika'!P84</f>
        <v>0</v>
      </c>
      <c r="AV59" s="141">
        <f>'7 - Vzduchotechnika'!J32</f>
        <v>0</v>
      </c>
      <c r="AW59" s="141">
        <f>'7 - Vzduchotechnika'!J33</f>
        <v>0</v>
      </c>
      <c r="AX59" s="141">
        <f>'7 - Vzduchotechnika'!J34</f>
        <v>0</v>
      </c>
      <c r="AY59" s="141">
        <f>'7 - Vzduchotechnika'!J35</f>
        <v>0</v>
      </c>
      <c r="AZ59" s="141">
        <f>'7 - Vzduchotechnika'!F32</f>
        <v>0</v>
      </c>
      <c r="BA59" s="141">
        <f>'7 - Vzduchotechnika'!F33</f>
        <v>0</v>
      </c>
      <c r="BB59" s="141">
        <f>'7 - Vzduchotechnika'!F34</f>
        <v>0</v>
      </c>
      <c r="BC59" s="141">
        <f>'7 - Vzduchotechnika'!F35</f>
        <v>0</v>
      </c>
      <c r="BD59" s="143">
        <f>'7 - Vzduchotechnika'!F36</f>
        <v>0</v>
      </c>
      <c r="BT59" s="144" t="s">
        <v>79</v>
      </c>
      <c r="BV59" s="144" t="s">
        <v>73</v>
      </c>
      <c r="BW59" s="144" t="s">
        <v>100</v>
      </c>
      <c r="BX59" s="144" t="s">
        <v>78</v>
      </c>
      <c r="CL59" s="144" t="s">
        <v>21</v>
      </c>
    </row>
    <row r="60" s="6" customFormat="1" ht="16.5" customHeight="1">
      <c r="A60" s="133" t="s">
        <v>80</v>
      </c>
      <c r="B60" s="134"/>
      <c r="C60" s="135"/>
      <c r="D60" s="135"/>
      <c r="E60" s="136" t="s">
        <v>101</v>
      </c>
      <c r="F60" s="136"/>
      <c r="G60" s="136"/>
      <c r="H60" s="136"/>
      <c r="I60" s="136"/>
      <c r="J60" s="135"/>
      <c r="K60" s="136" t="s">
        <v>102</v>
      </c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7">
        <f>'8 - Chlazení'!J29</f>
        <v>0</v>
      </c>
      <c r="AH60" s="135"/>
      <c r="AI60" s="135"/>
      <c r="AJ60" s="135"/>
      <c r="AK60" s="135"/>
      <c r="AL60" s="135"/>
      <c r="AM60" s="135"/>
      <c r="AN60" s="137">
        <f>SUM(AG60,AT60)</f>
        <v>0</v>
      </c>
      <c r="AO60" s="135"/>
      <c r="AP60" s="135"/>
      <c r="AQ60" s="138" t="s">
        <v>82</v>
      </c>
      <c r="AR60" s="139"/>
      <c r="AS60" s="140">
        <v>0</v>
      </c>
      <c r="AT60" s="141">
        <f>ROUND(SUM(AV60:AW60),2)</f>
        <v>0</v>
      </c>
      <c r="AU60" s="142">
        <f>'8 - Chlazení'!P84</f>
        <v>0</v>
      </c>
      <c r="AV60" s="141">
        <f>'8 - Chlazení'!J32</f>
        <v>0</v>
      </c>
      <c r="AW60" s="141">
        <f>'8 - Chlazení'!J33</f>
        <v>0</v>
      </c>
      <c r="AX60" s="141">
        <f>'8 - Chlazení'!J34</f>
        <v>0</v>
      </c>
      <c r="AY60" s="141">
        <f>'8 - Chlazení'!J35</f>
        <v>0</v>
      </c>
      <c r="AZ60" s="141">
        <f>'8 - Chlazení'!F32</f>
        <v>0</v>
      </c>
      <c r="BA60" s="141">
        <f>'8 - Chlazení'!F33</f>
        <v>0</v>
      </c>
      <c r="BB60" s="141">
        <f>'8 - Chlazení'!F34</f>
        <v>0</v>
      </c>
      <c r="BC60" s="141">
        <f>'8 - Chlazení'!F35</f>
        <v>0</v>
      </c>
      <c r="BD60" s="143">
        <f>'8 - Chlazení'!F36</f>
        <v>0</v>
      </c>
      <c r="BT60" s="144" t="s">
        <v>79</v>
      </c>
      <c r="BV60" s="144" t="s">
        <v>73</v>
      </c>
      <c r="BW60" s="144" t="s">
        <v>103</v>
      </c>
      <c r="BX60" s="144" t="s">
        <v>78</v>
      </c>
      <c r="CL60" s="144" t="s">
        <v>21</v>
      </c>
    </row>
    <row r="61" s="5" customFormat="1" ht="16.5" customHeight="1">
      <c r="B61" s="120"/>
      <c r="C61" s="121"/>
      <c r="D61" s="122" t="s">
        <v>79</v>
      </c>
      <c r="E61" s="122"/>
      <c r="F61" s="122"/>
      <c r="G61" s="122"/>
      <c r="H61" s="122"/>
      <c r="I61" s="123"/>
      <c r="J61" s="122" t="s">
        <v>104</v>
      </c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4">
        <f>ROUND(SUM(AG62:AG68),2)</f>
        <v>0</v>
      </c>
      <c r="AH61" s="123"/>
      <c r="AI61" s="123"/>
      <c r="AJ61" s="123"/>
      <c r="AK61" s="123"/>
      <c r="AL61" s="123"/>
      <c r="AM61" s="123"/>
      <c r="AN61" s="125">
        <f>SUM(AG61,AT61)</f>
        <v>0</v>
      </c>
      <c r="AO61" s="123"/>
      <c r="AP61" s="123"/>
      <c r="AQ61" s="126" t="s">
        <v>77</v>
      </c>
      <c r="AR61" s="127"/>
      <c r="AS61" s="128">
        <f>ROUND(SUM(AS62:AS68),2)</f>
        <v>0</v>
      </c>
      <c r="AT61" s="129">
        <f>ROUND(SUM(AV61:AW61),2)</f>
        <v>0</v>
      </c>
      <c r="AU61" s="130">
        <f>ROUND(SUM(AU62:AU68),5)</f>
        <v>0</v>
      </c>
      <c r="AV61" s="129">
        <f>ROUND(AZ61*L26,2)</f>
        <v>0</v>
      </c>
      <c r="AW61" s="129">
        <f>ROUND(BA61*L27,2)</f>
        <v>0</v>
      </c>
      <c r="AX61" s="129">
        <f>ROUND(BB61*L26,2)</f>
        <v>0</v>
      </c>
      <c r="AY61" s="129">
        <f>ROUND(BC61*L27,2)</f>
        <v>0</v>
      </c>
      <c r="AZ61" s="129">
        <f>ROUND(SUM(AZ62:AZ68),2)</f>
        <v>0</v>
      </c>
      <c r="BA61" s="129">
        <f>ROUND(SUM(BA62:BA68),2)</f>
        <v>0</v>
      </c>
      <c r="BB61" s="129">
        <f>ROUND(SUM(BB62:BB68),2)</f>
        <v>0</v>
      </c>
      <c r="BC61" s="129">
        <f>ROUND(SUM(BC62:BC68),2)</f>
        <v>0</v>
      </c>
      <c r="BD61" s="131">
        <f>ROUND(SUM(BD62:BD68),2)</f>
        <v>0</v>
      </c>
      <c r="BS61" s="132" t="s">
        <v>70</v>
      </c>
      <c r="BT61" s="132" t="s">
        <v>75</v>
      </c>
      <c r="BU61" s="132" t="s">
        <v>72</v>
      </c>
      <c r="BV61" s="132" t="s">
        <v>73</v>
      </c>
      <c r="BW61" s="132" t="s">
        <v>105</v>
      </c>
      <c r="BX61" s="132" t="s">
        <v>7</v>
      </c>
      <c r="CL61" s="132" t="s">
        <v>21</v>
      </c>
      <c r="CM61" s="132" t="s">
        <v>79</v>
      </c>
    </row>
    <row r="62" s="6" customFormat="1" ht="16.5" customHeight="1">
      <c r="A62" s="133" t="s">
        <v>80</v>
      </c>
      <c r="B62" s="134"/>
      <c r="C62" s="135"/>
      <c r="D62" s="135"/>
      <c r="E62" s="136" t="s">
        <v>75</v>
      </c>
      <c r="F62" s="136"/>
      <c r="G62" s="136"/>
      <c r="H62" s="136"/>
      <c r="I62" s="136"/>
      <c r="J62" s="135"/>
      <c r="K62" s="136" t="s">
        <v>81</v>
      </c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7">
        <f>'1 - Architektonicko stave..._01'!J29</f>
        <v>0</v>
      </c>
      <c r="AH62" s="135"/>
      <c r="AI62" s="135"/>
      <c r="AJ62" s="135"/>
      <c r="AK62" s="135"/>
      <c r="AL62" s="135"/>
      <c r="AM62" s="135"/>
      <c r="AN62" s="137">
        <f>SUM(AG62,AT62)</f>
        <v>0</v>
      </c>
      <c r="AO62" s="135"/>
      <c r="AP62" s="135"/>
      <c r="AQ62" s="138" t="s">
        <v>82</v>
      </c>
      <c r="AR62" s="139"/>
      <c r="AS62" s="140">
        <v>0</v>
      </c>
      <c r="AT62" s="141">
        <f>ROUND(SUM(AV62:AW62),2)</f>
        <v>0</v>
      </c>
      <c r="AU62" s="142">
        <f>'1 - Architektonicko stave..._01'!P97</f>
        <v>0</v>
      </c>
      <c r="AV62" s="141">
        <f>'1 - Architektonicko stave..._01'!J32</f>
        <v>0</v>
      </c>
      <c r="AW62" s="141">
        <f>'1 - Architektonicko stave..._01'!J33</f>
        <v>0</v>
      </c>
      <c r="AX62" s="141">
        <f>'1 - Architektonicko stave..._01'!J34</f>
        <v>0</v>
      </c>
      <c r="AY62" s="141">
        <f>'1 - Architektonicko stave..._01'!J35</f>
        <v>0</v>
      </c>
      <c r="AZ62" s="141">
        <f>'1 - Architektonicko stave..._01'!F32</f>
        <v>0</v>
      </c>
      <c r="BA62" s="141">
        <f>'1 - Architektonicko stave..._01'!F33</f>
        <v>0</v>
      </c>
      <c r="BB62" s="141">
        <f>'1 - Architektonicko stave..._01'!F34</f>
        <v>0</v>
      </c>
      <c r="BC62" s="141">
        <f>'1 - Architektonicko stave..._01'!F35</f>
        <v>0</v>
      </c>
      <c r="BD62" s="143">
        <f>'1 - Architektonicko stave..._01'!F36</f>
        <v>0</v>
      </c>
      <c r="BT62" s="144" t="s">
        <v>79</v>
      </c>
      <c r="BV62" s="144" t="s">
        <v>73</v>
      </c>
      <c r="BW62" s="144" t="s">
        <v>106</v>
      </c>
      <c r="BX62" s="144" t="s">
        <v>105</v>
      </c>
      <c r="CL62" s="144" t="s">
        <v>21</v>
      </c>
    </row>
    <row r="63" s="6" customFormat="1" ht="16.5" customHeight="1">
      <c r="A63" s="133" t="s">
        <v>80</v>
      </c>
      <c r="B63" s="134"/>
      <c r="C63" s="135"/>
      <c r="D63" s="135"/>
      <c r="E63" s="136" t="s">
        <v>79</v>
      </c>
      <c r="F63" s="136"/>
      <c r="G63" s="136"/>
      <c r="H63" s="136"/>
      <c r="I63" s="136"/>
      <c r="J63" s="135"/>
      <c r="K63" s="136" t="s">
        <v>84</v>
      </c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>
        <f>'2 - Zdravotechnika_01'!J29</f>
        <v>0</v>
      </c>
      <c r="AH63" s="135"/>
      <c r="AI63" s="135"/>
      <c r="AJ63" s="135"/>
      <c r="AK63" s="135"/>
      <c r="AL63" s="135"/>
      <c r="AM63" s="135"/>
      <c r="AN63" s="137">
        <f>SUM(AG63,AT63)</f>
        <v>0</v>
      </c>
      <c r="AO63" s="135"/>
      <c r="AP63" s="135"/>
      <c r="AQ63" s="138" t="s">
        <v>82</v>
      </c>
      <c r="AR63" s="139"/>
      <c r="AS63" s="140">
        <v>0</v>
      </c>
      <c r="AT63" s="141">
        <f>ROUND(SUM(AV63:AW63),2)</f>
        <v>0</v>
      </c>
      <c r="AU63" s="142">
        <f>'2 - Zdravotechnika_01'!P84</f>
        <v>0</v>
      </c>
      <c r="AV63" s="141">
        <f>'2 - Zdravotechnika_01'!J32</f>
        <v>0</v>
      </c>
      <c r="AW63" s="141">
        <f>'2 - Zdravotechnika_01'!J33</f>
        <v>0</v>
      </c>
      <c r="AX63" s="141">
        <f>'2 - Zdravotechnika_01'!J34</f>
        <v>0</v>
      </c>
      <c r="AY63" s="141">
        <f>'2 - Zdravotechnika_01'!J35</f>
        <v>0</v>
      </c>
      <c r="AZ63" s="141">
        <f>'2 - Zdravotechnika_01'!F32</f>
        <v>0</v>
      </c>
      <c r="BA63" s="141">
        <f>'2 - Zdravotechnika_01'!F33</f>
        <v>0</v>
      </c>
      <c r="BB63" s="141">
        <f>'2 - Zdravotechnika_01'!F34</f>
        <v>0</v>
      </c>
      <c r="BC63" s="141">
        <f>'2 - Zdravotechnika_01'!F35</f>
        <v>0</v>
      </c>
      <c r="BD63" s="143">
        <f>'2 - Zdravotechnika_01'!F36</f>
        <v>0</v>
      </c>
      <c r="BT63" s="144" t="s">
        <v>79</v>
      </c>
      <c r="BV63" s="144" t="s">
        <v>73</v>
      </c>
      <c r="BW63" s="144" t="s">
        <v>107</v>
      </c>
      <c r="BX63" s="144" t="s">
        <v>105</v>
      </c>
      <c r="CL63" s="144" t="s">
        <v>21</v>
      </c>
    </row>
    <row r="64" s="6" customFormat="1" ht="16.5" customHeight="1">
      <c r="A64" s="133" t="s">
        <v>80</v>
      </c>
      <c r="B64" s="134"/>
      <c r="C64" s="135"/>
      <c r="D64" s="135"/>
      <c r="E64" s="136" t="s">
        <v>86</v>
      </c>
      <c r="F64" s="136"/>
      <c r="G64" s="136"/>
      <c r="H64" s="136"/>
      <c r="I64" s="136"/>
      <c r="J64" s="135"/>
      <c r="K64" s="136" t="s">
        <v>90</v>
      </c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7">
        <f>'3 - Vytápění'!J29</f>
        <v>0</v>
      </c>
      <c r="AH64" s="135"/>
      <c r="AI64" s="135"/>
      <c r="AJ64" s="135"/>
      <c r="AK64" s="135"/>
      <c r="AL64" s="135"/>
      <c r="AM64" s="135"/>
      <c r="AN64" s="137">
        <f>SUM(AG64,AT64)</f>
        <v>0</v>
      </c>
      <c r="AO64" s="135"/>
      <c r="AP64" s="135"/>
      <c r="AQ64" s="138" t="s">
        <v>82</v>
      </c>
      <c r="AR64" s="139"/>
      <c r="AS64" s="140">
        <v>0</v>
      </c>
      <c r="AT64" s="141">
        <f>ROUND(SUM(AV64:AW64),2)</f>
        <v>0</v>
      </c>
      <c r="AU64" s="142">
        <f>'3 - Vytápění'!P84</f>
        <v>0</v>
      </c>
      <c r="AV64" s="141">
        <f>'3 - Vytápění'!J32</f>
        <v>0</v>
      </c>
      <c r="AW64" s="141">
        <f>'3 - Vytápění'!J33</f>
        <v>0</v>
      </c>
      <c r="AX64" s="141">
        <f>'3 - Vytápění'!J34</f>
        <v>0</v>
      </c>
      <c r="AY64" s="141">
        <f>'3 - Vytápění'!J35</f>
        <v>0</v>
      </c>
      <c r="AZ64" s="141">
        <f>'3 - Vytápění'!F32</f>
        <v>0</v>
      </c>
      <c r="BA64" s="141">
        <f>'3 - Vytápění'!F33</f>
        <v>0</v>
      </c>
      <c r="BB64" s="141">
        <f>'3 - Vytápění'!F34</f>
        <v>0</v>
      </c>
      <c r="BC64" s="141">
        <f>'3 - Vytápění'!F35</f>
        <v>0</v>
      </c>
      <c r="BD64" s="143">
        <f>'3 - Vytápění'!F36</f>
        <v>0</v>
      </c>
      <c r="BT64" s="144" t="s">
        <v>79</v>
      </c>
      <c r="BV64" s="144" t="s">
        <v>73</v>
      </c>
      <c r="BW64" s="144" t="s">
        <v>108</v>
      </c>
      <c r="BX64" s="144" t="s">
        <v>105</v>
      </c>
      <c r="CL64" s="144" t="s">
        <v>21</v>
      </c>
    </row>
    <row r="65" s="6" customFormat="1" ht="16.5" customHeight="1">
      <c r="A65" s="133" t="s">
        <v>80</v>
      </c>
      <c r="B65" s="134"/>
      <c r="C65" s="135"/>
      <c r="D65" s="135"/>
      <c r="E65" s="136" t="s">
        <v>89</v>
      </c>
      <c r="F65" s="136"/>
      <c r="G65" s="136"/>
      <c r="H65" s="136"/>
      <c r="I65" s="136"/>
      <c r="J65" s="135"/>
      <c r="K65" s="136" t="s">
        <v>93</v>
      </c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7">
        <f>'4 - Silnoproud'!J29</f>
        <v>0</v>
      </c>
      <c r="AH65" s="135"/>
      <c r="AI65" s="135"/>
      <c r="AJ65" s="135"/>
      <c r="AK65" s="135"/>
      <c r="AL65" s="135"/>
      <c r="AM65" s="135"/>
      <c r="AN65" s="137">
        <f>SUM(AG65,AT65)</f>
        <v>0</v>
      </c>
      <c r="AO65" s="135"/>
      <c r="AP65" s="135"/>
      <c r="AQ65" s="138" t="s">
        <v>82</v>
      </c>
      <c r="AR65" s="139"/>
      <c r="AS65" s="140">
        <v>0</v>
      </c>
      <c r="AT65" s="141">
        <f>ROUND(SUM(AV65:AW65),2)</f>
        <v>0</v>
      </c>
      <c r="AU65" s="142">
        <f>'4 - Silnoproud'!P84</f>
        <v>0</v>
      </c>
      <c r="AV65" s="141">
        <f>'4 - Silnoproud'!J32</f>
        <v>0</v>
      </c>
      <c r="AW65" s="141">
        <f>'4 - Silnoproud'!J33</f>
        <v>0</v>
      </c>
      <c r="AX65" s="141">
        <f>'4 - Silnoproud'!J34</f>
        <v>0</v>
      </c>
      <c r="AY65" s="141">
        <f>'4 - Silnoproud'!J35</f>
        <v>0</v>
      </c>
      <c r="AZ65" s="141">
        <f>'4 - Silnoproud'!F32</f>
        <v>0</v>
      </c>
      <c r="BA65" s="141">
        <f>'4 - Silnoproud'!F33</f>
        <v>0</v>
      </c>
      <c r="BB65" s="141">
        <f>'4 - Silnoproud'!F34</f>
        <v>0</v>
      </c>
      <c r="BC65" s="141">
        <f>'4 - Silnoproud'!F35</f>
        <v>0</v>
      </c>
      <c r="BD65" s="143">
        <f>'4 - Silnoproud'!F36</f>
        <v>0</v>
      </c>
      <c r="BT65" s="144" t="s">
        <v>79</v>
      </c>
      <c r="BV65" s="144" t="s">
        <v>73</v>
      </c>
      <c r="BW65" s="144" t="s">
        <v>109</v>
      </c>
      <c r="BX65" s="144" t="s">
        <v>105</v>
      </c>
      <c r="CL65" s="144" t="s">
        <v>21</v>
      </c>
    </row>
    <row r="66" s="6" customFormat="1" ht="16.5" customHeight="1">
      <c r="A66" s="133" t="s">
        <v>80</v>
      </c>
      <c r="B66" s="134"/>
      <c r="C66" s="135"/>
      <c r="D66" s="135"/>
      <c r="E66" s="136" t="s">
        <v>92</v>
      </c>
      <c r="F66" s="136"/>
      <c r="G66" s="136"/>
      <c r="H66" s="136"/>
      <c r="I66" s="136"/>
      <c r="J66" s="135"/>
      <c r="K66" s="136" t="s">
        <v>96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7">
        <f>'5 - Slaboproud'!J29</f>
        <v>0</v>
      </c>
      <c r="AH66" s="135"/>
      <c r="AI66" s="135"/>
      <c r="AJ66" s="135"/>
      <c r="AK66" s="135"/>
      <c r="AL66" s="135"/>
      <c r="AM66" s="135"/>
      <c r="AN66" s="137">
        <f>SUM(AG66,AT66)</f>
        <v>0</v>
      </c>
      <c r="AO66" s="135"/>
      <c r="AP66" s="135"/>
      <c r="AQ66" s="138" t="s">
        <v>82</v>
      </c>
      <c r="AR66" s="139"/>
      <c r="AS66" s="140">
        <v>0</v>
      </c>
      <c r="AT66" s="141">
        <f>ROUND(SUM(AV66:AW66),2)</f>
        <v>0</v>
      </c>
      <c r="AU66" s="142">
        <f>'5 - Slaboproud'!P84</f>
        <v>0</v>
      </c>
      <c r="AV66" s="141">
        <f>'5 - Slaboproud'!J32</f>
        <v>0</v>
      </c>
      <c r="AW66" s="141">
        <f>'5 - Slaboproud'!J33</f>
        <v>0</v>
      </c>
      <c r="AX66" s="141">
        <f>'5 - Slaboproud'!J34</f>
        <v>0</v>
      </c>
      <c r="AY66" s="141">
        <f>'5 - Slaboproud'!J35</f>
        <v>0</v>
      </c>
      <c r="AZ66" s="141">
        <f>'5 - Slaboproud'!F32</f>
        <v>0</v>
      </c>
      <c r="BA66" s="141">
        <f>'5 - Slaboproud'!F33</f>
        <v>0</v>
      </c>
      <c r="BB66" s="141">
        <f>'5 - Slaboproud'!F34</f>
        <v>0</v>
      </c>
      <c r="BC66" s="141">
        <f>'5 - Slaboproud'!F35</f>
        <v>0</v>
      </c>
      <c r="BD66" s="143">
        <f>'5 - Slaboproud'!F36</f>
        <v>0</v>
      </c>
      <c r="BT66" s="144" t="s">
        <v>79</v>
      </c>
      <c r="BV66" s="144" t="s">
        <v>73</v>
      </c>
      <c r="BW66" s="144" t="s">
        <v>110</v>
      </c>
      <c r="BX66" s="144" t="s">
        <v>105</v>
      </c>
      <c r="CL66" s="144" t="s">
        <v>21</v>
      </c>
    </row>
    <row r="67" s="6" customFormat="1" ht="16.5" customHeight="1">
      <c r="A67" s="133" t="s">
        <v>80</v>
      </c>
      <c r="B67" s="134"/>
      <c r="C67" s="135"/>
      <c r="D67" s="135"/>
      <c r="E67" s="136" t="s">
        <v>95</v>
      </c>
      <c r="F67" s="136"/>
      <c r="G67" s="136"/>
      <c r="H67" s="136"/>
      <c r="I67" s="136"/>
      <c r="J67" s="135"/>
      <c r="K67" s="136" t="s">
        <v>99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7">
        <f>'6 - Vzduchotechnika'!J29</f>
        <v>0</v>
      </c>
      <c r="AH67" s="135"/>
      <c r="AI67" s="135"/>
      <c r="AJ67" s="135"/>
      <c r="AK67" s="135"/>
      <c r="AL67" s="135"/>
      <c r="AM67" s="135"/>
      <c r="AN67" s="137">
        <f>SUM(AG67,AT67)</f>
        <v>0</v>
      </c>
      <c r="AO67" s="135"/>
      <c r="AP67" s="135"/>
      <c r="AQ67" s="138" t="s">
        <v>82</v>
      </c>
      <c r="AR67" s="139"/>
      <c r="AS67" s="140">
        <v>0</v>
      </c>
      <c r="AT67" s="141">
        <f>ROUND(SUM(AV67:AW67),2)</f>
        <v>0</v>
      </c>
      <c r="AU67" s="142">
        <f>'6 - Vzduchotechnika'!P84</f>
        <v>0</v>
      </c>
      <c r="AV67" s="141">
        <f>'6 - Vzduchotechnika'!J32</f>
        <v>0</v>
      </c>
      <c r="AW67" s="141">
        <f>'6 - Vzduchotechnika'!J33</f>
        <v>0</v>
      </c>
      <c r="AX67" s="141">
        <f>'6 - Vzduchotechnika'!J34</f>
        <v>0</v>
      </c>
      <c r="AY67" s="141">
        <f>'6 - Vzduchotechnika'!J35</f>
        <v>0</v>
      </c>
      <c r="AZ67" s="141">
        <f>'6 - Vzduchotechnika'!F32</f>
        <v>0</v>
      </c>
      <c r="BA67" s="141">
        <f>'6 - Vzduchotechnika'!F33</f>
        <v>0</v>
      </c>
      <c r="BB67" s="141">
        <f>'6 - Vzduchotechnika'!F34</f>
        <v>0</v>
      </c>
      <c r="BC67" s="141">
        <f>'6 - Vzduchotechnika'!F35</f>
        <v>0</v>
      </c>
      <c r="BD67" s="143">
        <f>'6 - Vzduchotechnika'!F36</f>
        <v>0</v>
      </c>
      <c r="BT67" s="144" t="s">
        <v>79</v>
      </c>
      <c r="BV67" s="144" t="s">
        <v>73</v>
      </c>
      <c r="BW67" s="144" t="s">
        <v>111</v>
      </c>
      <c r="BX67" s="144" t="s">
        <v>105</v>
      </c>
      <c r="CL67" s="144" t="s">
        <v>21</v>
      </c>
    </row>
    <row r="68" s="6" customFormat="1" ht="16.5" customHeight="1">
      <c r="A68" s="133" t="s">
        <v>80</v>
      </c>
      <c r="B68" s="134"/>
      <c r="C68" s="135"/>
      <c r="D68" s="135"/>
      <c r="E68" s="136" t="s">
        <v>98</v>
      </c>
      <c r="F68" s="136"/>
      <c r="G68" s="136"/>
      <c r="H68" s="136"/>
      <c r="I68" s="136"/>
      <c r="J68" s="135"/>
      <c r="K68" s="136" t="s">
        <v>102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>
        <f>'7 - Chlazení'!J29</f>
        <v>0</v>
      </c>
      <c r="AH68" s="135"/>
      <c r="AI68" s="135"/>
      <c r="AJ68" s="135"/>
      <c r="AK68" s="135"/>
      <c r="AL68" s="135"/>
      <c r="AM68" s="135"/>
      <c r="AN68" s="137">
        <f>SUM(AG68,AT68)</f>
        <v>0</v>
      </c>
      <c r="AO68" s="135"/>
      <c r="AP68" s="135"/>
      <c r="AQ68" s="138" t="s">
        <v>82</v>
      </c>
      <c r="AR68" s="139"/>
      <c r="AS68" s="140">
        <v>0</v>
      </c>
      <c r="AT68" s="141">
        <f>ROUND(SUM(AV68:AW68),2)</f>
        <v>0</v>
      </c>
      <c r="AU68" s="142">
        <f>'7 - Chlazení'!P84</f>
        <v>0</v>
      </c>
      <c r="AV68" s="141">
        <f>'7 - Chlazení'!J32</f>
        <v>0</v>
      </c>
      <c r="AW68" s="141">
        <f>'7 - Chlazení'!J33</f>
        <v>0</v>
      </c>
      <c r="AX68" s="141">
        <f>'7 - Chlazení'!J34</f>
        <v>0</v>
      </c>
      <c r="AY68" s="141">
        <f>'7 - Chlazení'!J35</f>
        <v>0</v>
      </c>
      <c r="AZ68" s="141">
        <f>'7 - Chlazení'!F32</f>
        <v>0</v>
      </c>
      <c r="BA68" s="141">
        <f>'7 - Chlazení'!F33</f>
        <v>0</v>
      </c>
      <c r="BB68" s="141">
        <f>'7 - Chlazení'!F34</f>
        <v>0</v>
      </c>
      <c r="BC68" s="141">
        <f>'7 - Chlazení'!F35</f>
        <v>0</v>
      </c>
      <c r="BD68" s="143">
        <f>'7 - Chlazení'!F36</f>
        <v>0</v>
      </c>
      <c r="BT68" s="144" t="s">
        <v>79</v>
      </c>
      <c r="BV68" s="144" t="s">
        <v>73</v>
      </c>
      <c r="BW68" s="144" t="s">
        <v>112</v>
      </c>
      <c r="BX68" s="144" t="s">
        <v>105</v>
      </c>
      <c r="CL68" s="144" t="s">
        <v>21</v>
      </c>
    </row>
    <row r="69" s="5" customFormat="1" ht="16.5" customHeight="1">
      <c r="A69" s="133" t="s">
        <v>80</v>
      </c>
      <c r="B69" s="120"/>
      <c r="C69" s="121"/>
      <c r="D69" s="122" t="s">
        <v>86</v>
      </c>
      <c r="E69" s="122"/>
      <c r="F69" s="122"/>
      <c r="G69" s="122"/>
      <c r="H69" s="122"/>
      <c r="I69" s="123"/>
      <c r="J69" s="122" t="s">
        <v>113</v>
      </c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5">
        <f>'3 - VN+ON'!J27</f>
        <v>0</v>
      </c>
      <c r="AH69" s="123"/>
      <c r="AI69" s="123"/>
      <c r="AJ69" s="123"/>
      <c r="AK69" s="123"/>
      <c r="AL69" s="123"/>
      <c r="AM69" s="123"/>
      <c r="AN69" s="125">
        <f>SUM(AG69,AT69)</f>
        <v>0</v>
      </c>
      <c r="AO69" s="123"/>
      <c r="AP69" s="123"/>
      <c r="AQ69" s="126" t="s">
        <v>77</v>
      </c>
      <c r="AR69" s="127"/>
      <c r="AS69" s="145">
        <v>0</v>
      </c>
      <c r="AT69" s="146">
        <f>ROUND(SUM(AV69:AW69),2)</f>
        <v>0</v>
      </c>
      <c r="AU69" s="147">
        <f>'3 - VN+ON'!P78</f>
        <v>0</v>
      </c>
      <c r="AV69" s="146">
        <f>'3 - VN+ON'!J30</f>
        <v>0</v>
      </c>
      <c r="AW69" s="146">
        <f>'3 - VN+ON'!J31</f>
        <v>0</v>
      </c>
      <c r="AX69" s="146">
        <f>'3 - VN+ON'!J32</f>
        <v>0</v>
      </c>
      <c r="AY69" s="146">
        <f>'3 - VN+ON'!J33</f>
        <v>0</v>
      </c>
      <c r="AZ69" s="146">
        <f>'3 - VN+ON'!F30</f>
        <v>0</v>
      </c>
      <c r="BA69" s="146">
        <f>'3 - VN+ON'!F31</f>
        <v>0</v>
      </c>
      <c r="BB69" s="146">
        <f>'3 - VN+ON'!F32</f>
        <v>0</v>
      </c>
      <c r="BC69" s="146">
        <f>'3 - VN+ON'!F33</f>
        <v>0</v>
      </c>
      <c r="BD69" s="148">
        <f>'3 - VN+ON'!F34</f>
        <v>0</v>
      </c>
      <c r="BT69" s="132" t="s">
        <v>75</v>
      </c>
      <c r="BV69" s="132" t="s">
        <v>73</v>
      </c>
      <c r="BW69" s="132" t="s">
        <v>114</v>
      </c>
      <c r="BX69" s="132" t="s">
        <v>7</v>
      </c>
      <c r="CL69" s="132" t="s">
        <v>21</v>
      </c>
      <c r="CM69" s="132" t="s">
        <v>79</v>
      </c>
    </row>
    <row r="70" s="1" customFormat="1" ht="30" customHeight="1">
      <c r="B70" s="47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3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73"/>
    </row>
  </sheetData>
  <sheetProtection sheet="1" formatColumns="0" formatRows="0" objects="1" scenarios="1" spinCount="100000" saltValue="Vap4wXNpA7GPtdi4A3ZG6Qm0wY+IITAiq1VKftlUlfjdiQ9gUIymzOQDl3pKFHji5OsV+5N2nOpgo5Nla5/90Q==" hashValue="k+mccVJHtxXSPMB8hgITWqF921LFzRstgAf3tytYBzVOhrIfqJ9ESVl97QAr77O5yfchqqQcfsMra2at+CLGhw==" algorithmName="SHA-512" password="CC35"/>
  <mergeCells count="10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D69:H69"/>
    <mergeCell ref="J69:AF6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1 - Architektonicko stave...'!C2" display="/"/>
    <hyperlink ref="A54" location="'2 - Zdravotechnika'!C2" display="/"/>
    <hyperlink ref="A55" location="'3 - Vodní díla'!C2" display="/"/>
    <hyperlink ref="A56" location="'4 - Vytápění'!C2" display="/"/>
    <hyperlink ref="A57" location="'5 - Silnoproud'!C2" display="/"/>
    <hyperlink ref="A58" location="'6 - Slaboproud'!C2" display="/"/>
    <hyperlink ref="A59" location="'7 - Vzduchotechnika'!C2" display="/"/>
    <hyperlink ref="A60" location="'8 - Chlazení'!C2" display="/"/>
    <hyperlink ref="A62" location="'1 - Architektonicko stave..._01'!C2" display="/"/>
    <hyperlink ref="A63" location="'2 - Zdravotechnika_01'!C2" display="/"/>
    <hyperlink ref="A64" location="'3 - Vytápění'!C2" display="/"/>
    <hyperlink ref="A65" location="'4 - Silnoproud'!C2" display="/"/>
    <hyperlink ref="A66" location="'5 - Slaboproud'!C2" display="/"/>
    <hyperlink ref="A67" location="'6 - Vzduchotechnika'!C2" display="/"/>
    <hyperlink ref="A68" location="'7 - Chlazení'!C2" display="/"/>
    <hyperlink ref="A69" location="'3 - VN+O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124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ROUND(J104,2)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ROUND(SUM(BE104:BE2905), 2)</f>
        <v>0</v>
      </c>
      <c r="G32" s="48"/>
      <c r="H32" s="48"/>
      <c r="I32" s="171">
        <v>0.20999999999999999</v>
      </c>
      <c r="J32" s="170">
        <f>ROUND(ROUND((SUM(BE104:BE2905)),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ROUND(SUM(BF104:BF2905), 2)</f>
        <v>0</v>
      </c>
      <c r="G33" s="48"/>
      <c r="H33" s="48"/>
      <c r="I33" s="171">
        <v>0.14999999999999999</v>
      </c>
      <c r="J33" s="170">
        <f>ROUND(ROUND((SUM(BF104:BF2905)),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ROUND(SUM(BG104:BG2905),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ROUND(SUM(BH104:BH2905),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ROUND(SUM(BI104:BI2905),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1 - Architektonicko stavební řešení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J104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J105</f>
        <v>0</v>
      </c>
      <c r="K61" s="196"/>
    </row>
    <row r="62" s="9" customFormat="1" ht="19.92" customHeight="1">
      <c r="B62" s="197"/>
      <c r="C62" s="198"/>
      <c r="D62" s="199" t="s">
        <v>132</v>
      </c>
      <c r="E62" s="200"/>
      <c r="F62" s="200"/>
      <c r="G62" s="200"/>
      <c r="H62" s="200"/>
      <c r="I62" s="201"/>
      <c r="J62" s="202">
        <f>J106</f>
        <v>0</v>
      </c>
      <c r="K62" s="203"/>
    </row>
    <row r="63" s="9" customFormat="1" ht="19.92" customHeight="1">
      <c r="B63" s="197"/>
      <c r="C63" s="198"/>
      <c r="D63" s="199" t="s">
        <v>133</v>
      </c>
      <c r="E63" s="200"/>
      <c r="F63" s="200"/>
      <c r="G63" s="200"/>
      <c r="H63" s="200"/>
      <c r="I63" s="201"/>
      <c r="J63" s="202">
        <f>J203</f>
        <v>0</v>
      </c>
      <c r="K63" s="203"/>
    </row>
    <row r="64" s="9" customFormat="1" ht="19.92" customHeight="1">
      <c r="B64" s="197"/>
      <c r="C64" s="198"/>
      <c r="D64" s="199" t="s">
        <v>134</v>
      </c>
      <c r="E64" s="200"/>
      <c r="F64" s="200"/>
      <c r="G64" s="200"/>
      <c r="H64" s="200"/>
      <c r="I64" s="201"/>
      <c r="J64" s="202">
        <f>J246</f>
        <v>0</v>
      </c>
      <c r="K64" s="203"/>
    </row>
    <row r="65" s="9" customFormat="1" ht="19.92" customHeight="1">
      <c r="B65" s="197"/>
      <c r="C65" s="198"/>
      <c r="D65" s="199" t="s">
        <v>135</v>
      </c>
      <c r="E65" s="200"/>
      <c r="F65" s="200"/>
      <c r="G65" s="200"/>
      <c r="H65" s="200"/>
      <c r="I65" s="201"/>
      <c r="J65" s="202">
        <f>J502</f>
        <v>0</v>
      </c>
      <c r="K65" s="203"/>
    </row>
    <row r="66" s="9" customFormat="1" ht="19.92" customHeight="1">
      <c r="B66" s="197"/>
      <c r="C66" s="198"/>
      <c r="D66" s="199" t="s">
        <v>136</v>
      </c>
      <c r="E66" s="200"/>
      <c r="F66" s="200"/>
      <c r="G66" s="200"/>
      <c r="H66" s="200"/>
      <c r="I66" s="201"/>
      <c r="J66" s="202">
        <f>J642</f>
        <v>0</v>
      </c>
      <c r="K66" s="203"/>
    </row>
    <row r="67" s="9" customFormat="1" ht="19.92" customHeight="1">
      <c r="B67" s="197"/>
      <c r="C67" s="198"/>
      <c r="D67" s="199" t="s">
        <v>137</v>
      </c>
      <c r="E67" s="200"/>
      <c r="F67" s="200"/>
      <c r="G67" s="200"/>
      <c r="H67" s="200"/>
      <c r="I67" s="201"/>
      <c r="J67" s="202">
        <f>J1215</f>
        <v>0</v>
      </c>
      <c r="K67" s="203"/>
    </row>
    <row r="68" s="9" customFormat="1" ht="19.92" customHeight="1">
      <c r="B68" s="197"/>
      <c r="C68" s="198"/>
      <c r="D68" s="199" t="s">
        <v>138</v>
      </c>
      <c r="E68" s="200"/>
      <c r="F68" s="200"/>
      <c r="G68" s="200"/>
      <c r="H68" s="200"/>
      <c r="I68" s="201"/>
      <c r="J68" s="202">
        <f>J1534</f>
        <v>0</v>
      </c>
      <c r="K68" s="203"/>
    </row>
    <row r="69" s="9" customFormat="1" ht="19.92" customHeight="1">
      <c r="B69" s="197"/>
      <c r="C69" s="198"/>
      <c r="D69" s="199" t="s">
        <v>139</v>
      </c>
      <c r="E69" s="200"/>
      <c r="F69" s="200"/>
      <c r="G69" s="200"/>
      <c r="H69" s="200"/>
      <c r="I69" s="201"/>
      <c r="J69" s="202">
        <f>J1543</f>
        <v>0</v>
      </c>
      <c r="K69" s="203"/>
    </row>
    <row r="70" s="9" customFormat="1" ht="19.92" customHeight="1">
      <c r="B70" s="197"/>
      <c r="C70" s="198"/>
      <c r="D70" s="199" t="s">
        <v>140</v>
      </c>
      <c r="E70" s="200"/>
      <c r="F70" s="200"/>
      <c r="G70" s="200"/>
      <c r="H70" s="200"/>
      <c r="I70" s="201"/>
      <c r="J70" s="202">
        <f>J1548</f>
        <v>0</v>
      </c>
      <c r="K70" s="203"/>
    </row>
    <row r="71" s="9" customFormat="1" ht="19.92" customHeight="1">
      <c r="B71" s="197"/>
      <c r="C71" s="198"/>
      <c r="D71" s="199" t="s">
        <v>141</v>
      </c>
      <c r="E71" s="200"/>
      <c r="F71" s="200"/>
      <c r="G71" s="200"/>
      <c r="H71" s="200"/>
      <c r="I71" s="201"/>
      <c r="J71" s="202">
        <f>J1622</f>
        <v>0</v>
      </c>
      <c r="K71" s="203"/>
    </row>
    <row r="72" s="9" customFormat="1" ht="19.92" customHeight="1">
      <c r="B72" s="197"/>
      <c r="C72" s="198"/>
      <c r="D72" s="199" t="s">
        <v>142</v>
      </c>
      <c r="E72" s="200"/>
      <c r="F72" s="200"/>
      <c r="G72" s="200"/>
      <c r="H72" s="200"/>
      <c r="I72" s="201"/>
      <c r="J72" s="202">
        <f>J1681</f>
        <v>0</v>
      </c>
      <c r="K72" s="203"/>
    </row>
    <row r="73" s="9" customFormat="1" ht="19.92" customHeight="1">
      <c r="B73" s="197"/>
      <c r="C73" s="198"/>
      <c r="D73" s="199" t="s">
        <v>143</v>
      </c>
      <c r="E73" s="200"/>
      <c r="F73" s="200"/>
      <c r="G73" s="200"/>
      <c r="H73" s="200"/>
      <c r="I73" s="201"/>
      <c r="J73" s="202">
        <f>J1687</f>
        <v>0</v>
      </c>
      <c r="K73" s="203"/>
    </row>
    <row r="74" s="9" customFormat="1" ht="19.92" customHeight="1">
      <c r="B74" s="197"/>
      <c r="C74" s="198"/>
      <c r="D74" s="199" t="s">
        <v>144</v>
      </c>
      <c r="E74" s="200"/>
      <c r="F74" s="200"/>
      <c r="G74" s="200"/>
      <c r="H74" s="200"/>
      <c r="I74" s="201"/>
      <c r="J74" s="202">
        <f>J1877</f>
        <v>0</v>
      </c>
      <c r="K74" s="203"/>
    </row>
    <row r="75" s="9" customFormat="1" ht="19.92" customHeight="1">
      <c r="B75" s="197"/>
      <c r="C75" s="198"/>
      <c r="D75" s="199" t="s">
        <v>145</v>
      </c>
      <c r="E75" s="200"/>
      <c r="F75" s="200"/>
      <c r="G75" s="200"/>
      <c r="H75" s="200"/>
      <c r="I75" s="201"/>
      <c r="J75" s="202">
        <f>J1903</f>
        <v>0</v>
      </c>
      <c r="K75" s="203"/>
    </row>
    <row r="76" s="9" customFormat="1" ht="19.92" customHeight="1">
      <c r="B76" s="197"/>
      <c r="C76" s="198"/>
      <c r="D76" s="199" t="s">
        <v>146</v>
      </c>
      <c r="E76" s="200"/>
      <c r="F76" s="200"/>
      <c r="G76" s="200"/>
      <c r="H76" s="200"/>
      <c r="I76" s="201"/>
      <c r="J76" s="202">
        <f>J2143</f>
        <v>0</v>
      </c>
      <c r="K76" s="203"/>
    </row>
    <row r="77" s="9" customFormat="1" ht="19.92" customHeight="1">
      <c r="B77" s="197"/>
      <c r="C77" s="198"/>
      <c r="D77" s="199" t="s">
        <v>147</v>
      </c>
      <c r="E77" s="200"/>
      <c r="F77" s="200"/>
      <c r="G77" s="200"/>
      <c r="H77" s="200"/>
      <c r="I77" s="201"/>
      <c r="J77" s="202">
        <f>J2320</f>
        <v>0</v>
      </c>
      <c r="K77" s="203"/>
    </row>
    <row r="78" s="9" customFormat="1" ht="19.92" customHeight="1">
      <c r="B78" s="197"/>
      <c r="C78" s="198"/>
      <c r="D78" s="199" t="s">
        <v>148</v>
      </c>
      <c r="E78" s="200"/>
      <c r="F78" s="200"/>
      <c r="G78" s="200"/>
      <c r="H78" s="200"/>
      <c r="I78" s="201"/>
      <c r="J78" s="202">
        <f>J2340</f>
        <v>0</v>
      </c>
      <c r="K78" s="203"/>
    </row>
    <row r="79" s="9" customFormat="1" ht="19.92" customHeight="1">
      <c r="B79" s="197"/>
      <c r="C79" s="198"/>
      <c r="D79" s="199" t="s">
        <v>149</v>
      </c>
      <c r="E79" s="200"/>
      <c r="F79" s="200"/>
      <c r="G79" s="200"/>
      <c r="H79" s="200"/>
      <c r="I79" s="201"/>
      <c r="J79" s="202">
        <f>J2349</f>
        <v>0</v>
      </c>
      <c r="K79" s="203"/>
    </row>
    <row r="80" s="9" customFormat="1" ht="19.92" customHeight="1">
      <c r="B80" s="197"/>
      <c r="C80" s="198"/>
      <c r="D80" s="199" t="s">
        <v>150</v>
      </c>
      <c r="E80" s="200"/>
      <c r="F80" s="200"/>
      <c r="G80" s="200"/>
      <c r="H80" s="200"/>
      <c r="I80" s="201"/>
      <c r="J80" s="202">
        <f>J2595</f>
        <v>0</v>
      </c>
      <c r="K80" s="203"/>
    </row>
    <row r="81" s="9" customFormat="1" ht="19.92" customHeight="1">
      <c r="B81" s="197"/>
      <c r="C81" s="198"/>
      <c r="D81" s="199" t="s">
        <v>151</v>
      </c>
      <c r="E81" s="200"/>
      <c r="F81" s="200"/>
      <c r="G81" s="200"/>
      <c r="H81" s="200"/>
      <c r="I81" s="201"/>
      <c r="J81" s="202">
        <f>J2614</f>
        <v>0</v>
      </c>
      <c r="K81" s="203"/>
    </row>
    <row r="82" s="9" customFormat="1" ht="19.92" customHeight="1">
      <c r="B82" s="197"/>
      <c r="C82" s="198"/>
      <c r="D82" s="199" t="s">
        <v>152</v>
      </c>
      <c r="E82" s="200"/>
      <c r="F82" s="200"/>
      <c r="G82" s="200"/>
      <c r="H82" s="200"/>
      <c r="I82" s="201"/>
      <c r="J82" s="202">
        <f>J2816</f>
        <v>0</v>
      </c>
      <c r="K82" s="203"/>
    </row>
    <row r="83" s="1" customFormat="1" ht="21.84" customHeight="1">
      <c r="B83" s="47"/>
      <c r="C83" s="48"/>
      <c r="D83" s="48"/>
      <c r="E83" s="48"/>
      <c r="F83" s="48"/>
      <c r="G83" s="48"/>
      <c r="H83" s="48"/>
      <c r="I83" s="157"/>
      <c r="J83" s="48"/>
      <c r="K83" s="52"/>
    </row>
    <row r="84" s="1" customFormat="1" ht="6.96" customHeight="1">
      <c r="B84" s="68"/>
      <c r="C84" s="69"/>
      <c r="D84" s="69"/>
      <c r="E84" s="69"/>
      <c r="F84" s="69"/>
      <c r="G84" s="69"/>
      <c r="H84" s="69"/>
      <c r="I84" s="179"/>
      <c r="J84" s="69"/>
      <c r="K84" s="70"/>
    </row>
    <row r="88" s="1" customFormat="1" ht="6.96" customHeight="1">
      <c r="B88" s="71"/>
      <c r="C88" s="72"/>
      <c r="D88" s="72"/>
      <c r="E88" s="72"/>
      <c r="F88" s="72"/>
      <c r="G88" s="72"/>
      <c r="H88" s="72"/>
      <c r="I88" s="182"/>
      <c r="J88" s="72"/>
      <c r="K88" s="72"/>
      <c r="L88" s="73"/>
    </row>
    <row r="89" s="1" customFormat="1" ht="36.96" customHeight="1">
      <c r="B89" s="47"/>
      <c r="C89" s="74" t="s">
        <v>153</v>
      </c>
      <c r="D89" s="75"/>
      <c r="E89" s="75"/>
      <c r="F89" s="75"/>
      <c r="G89" s="75"/>
      <c r="H89" s="75"/>
      <c r="I89" s="204"/>
      <c r="J89" s="75"/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4.4" customHeight="1">
      <c r="B91" s="47"/>
      <c r="C91" s="77" t="s">
        <v>18</v>
      </c>
      <c r="D91" s="75"/>
      <c r="E91" s="75"/>
      <c r="F91" s="75"/>
      <c r="G91" s="75"/>
      <c r="H91" s="75"/>
      <c r="I91" s="204"/>
      <c r="J91" s="75"/>
      <c r="K91" s="75"/>
      <c r="L91" s="73"/>
    </row>
    <row r="92" s="1" customFormat="1" ht="16.5" customHeight="1">
      <c r="B92" s="47"/>
      <c r="C92" s="75"/>
      <c r="D92" s="75"/>
      <c r="E92" s="205" t="str">
        <f>E7</f>
        <v>Rozvoj infrastruktury Právnické fakulty Univerzity Palackého v Olomouci</v>
      </c>
      <c r="F92" s="77"/>
      <c r="G92" s="77"/>
      <c r="H92" s="77"/>
      <c r="I92" s="204"/>
      <c r="J92" s="75"/>
      <c r="K92" s="75"/>
      <c r="L92" s="73"/>
    </row>
    <row r="93">
      <c r="B93" s="29"/>
      <c r="C93" s="77" t="s">
        <v>121</v>
      </c>
      <c r="D93" s="206"/>
      <c r="E93" s="206"/>
      <c r="F93" s="206"/>
      <c r="G93" s="206"/>
      <c r="H93" s="206"/>
      <c r="I93" s="149"/>
      <c r="J93" s="206"/>
      <c r="K93" s="206"/>
      <c r="L93" s="207"/>
    </row>
    <row r="94" s="1" customFormat="1" ht="16.5" customHeight="1">
      <c r="B94" s="47"/>
      <c r="C94" s="75"/>
      <c r="D94" s="75"/>
      <c r="E94" s="205" t="s">
        <v>122</v>
      </c>
      <c r="F94" s="75"/>
      <c r="G94" s="75"/>
      <c r="H94" s="75"/>
      <c r="I94" s="204"/>
      <c r="J94" s="75"/>
      <c r="K94" s="75"/>
      <c r="L94" s="73"/>
    </row>
    <row r="95" s="1" customFormat="1" ht="14.4" customHeight="1">
      <c r="B95" s="47"/>
      <c r="C95" s="77" t="s">
        <v>123</v>
      </c>
      <c r="D95" s="75"/>
      <c r="E95" s="75"/>
      <c r="F95" s="75"/>
      <c r="G95" s="75"/>
      <c r="H95" s="75"/>
      <c r="I95" s="204"/>
      <c r="J95" s="75"/>
      <c r="K95" s="75"/>
      <c r="L95" s="73"/>
    </row>
    <row r="96" s="1" customFormat="1" ht="17.25" customHeight="1">
      <c r="B96" s="47"/>
      <c r="C96" s="75"/>
      <c r="D96" s="75"/>
      <c r="E96" s="83" t="str">
        <f>E11</f>
        <v>1 - Architektonicko stavební řešení</v>
      </c>
      <c r="F96" s="75"/>
      <c r="G96" s="75"/>
      <c r="H96" s="75"/>
      <c r="I96" s="204"/>
      <c r="J96" s="75"/>
      <c r="K96" s="75"/>
      <c r="L96" s="73"/>
    </row>
    <row r="97" s="1" customFormat="1" ht="6.96" customHeight="1">
      <c r="B97" s="47"/>
      <c r="C97" s="75"/>
      <c r="D97" s="75"/>
      <c r="E97" s="75"/>
      <c r="F97" s="75"/>
      <c r="G97" s="75"/>
      <c r="H97" s="75"/>
      <c r="I97" s="204"/>
      <c r="J97" s="75"/>
      <c r="K97" s="75"/>
      <c r="L97" s="73"/>
    </row>
    <row r="98" s="1" customFormat="1" ht="18" customHeight="1">
      <c r="B98" s="47"/>
      <c r="C98" s="77" t="s">
        <v>23</v>
      </c>
      <c r="D98" s="75"/>
      <c r="E98" s="75"/>
      <c r="F98" s="208" t="str">
        <f>F14</f>
        <v xml:space="preserve"> </v>
      </c>
      <c r="G98" s="75"/>
      <c r="H98" s="75"/>
      <c r="I98" s="209" t="s">
        <v>25</v>
      </c>
      <c r="J98" s="86" t="str">
        <f>IF(J14="","",J14)</f>
        <v>7.8.2018</v>
      </c>
      <c r="K98" s="75"/>
      <c r="L98" s="73"/>
    </row>
    <row r="99" s="1" customFormat="1" ht="6.96" customHeight="1">
      <c r="B99" s="47"/>
      <c r="C99" s="75"/>
      <c r="D99" s="75"/>
      <c r="E99" s="75"/>
      <c r="F99" s="75"/>
      <c r="G99" s="75"/>
      <c r="H99" s="75"/>
      <c r="I99" s="204"/>
      <c r="J99" s="75"/>
      <c r="K99" s="75"/>
      <c r="L99" s="73"/>
    </row>
    <row r="100" s="1" customFormat="1">
      <c r="B100" s="47"/>
      <c r="C100" s="77" t="s">
        <v>27</v>
      </c>
      <c r="D100" s="75"/>
      <c r="E100" s="75"/>
      <c r="F100" s="208" t="str">
        <f>E17</f>
        <v>Univerzita Palackého v Olomouci</v>
      </c>
      <c r="G100" s="75"/>
      <c r="H100" s="75"/>
      <c r="I100" s="209" t="s">
        <v>33</v>
      </c>
      <c r="J100" s="208" t="str">
        <f>E23</f>
        <v>Atelier 99 s.r.o.</v>
      </c>
      <c r="K100" s="75"/>
      <c r="L100" s="73"/>
    </row>
    <row r="101" s="1" customFormat="1" ht="14.4" customHeight="1">
      <c r="B101" s="47"/>
      <c r="C101" s="77" t="s">
        <v>31</v>
      </c>
      <c r="D101" s="75"/>
      <c r="E101" s="75"/>
      <c r="F101" s="208" t="str">
        <f>IF(E20="","",E20)</f>
        <v/>
      </c>
      <c r="G101" s="75"/>
      <c r="H101" s="75"/>
      <c r="I101" s="204"/>
      <c r="J101" s="75"/>
      <c r="K101" s="75"/>
      <c r="L101" s="73"/>
    </row>
    <row r="102" s="1" customFormat="1" ht="10.32" customHeight="1">
      <c r="B102" s="47"/>
      <c r="C102" s="75"/>
      <c r="D102" s="75"/>
      <c r="E102" s="75"/>
      <c r="F102" s="75"/>
      <c r="G102" s="75"/>
      <c r="H102" s="75"/>
      <c r="I102" s="204"/>
      <c r="J102" s="75"/>
      <c r="K102" s="75"/>
      <c r="L102" s="73"/>
    </row>
    <row r="103" s="10" customFormat="1" ht="29.28" customHeight="1">
      <c r="B103" s="210"/>
      <c r="C103" s="211" t="s">
        <v>154</v>
      </c>
      <c r="D103" s="212" t="s">
        <v>56</v>
      </c>
      <c r="E103" s="212" t="s">
        <v>52</v>
      </c>
      <c r="F103" s="212" t="s">
        <v>155</v>
      </c>
      <c r="G103" s="212" t="s">
        <v>156</v>
      </c>
      <c r="H103" s="212" t="s">
        <v>157</v>
      </c>
      <c r="I103" s="213" t="s">
        <v>158</v>
      </c>
      <c r="J103" s="212" t="s">
        <v>128</v>
      </c>
      <c r="K103" s="214" t="s">
        <v>159</v>
      </c>
      <c r="L103" s="215"/>
      <c r="M103" s="103" t="s">
        <v>160</v>
      </c>
      <c r="N103" s="104" t="s">
        <v>41</v>
      </c>
      <c r="O103" s="104" t="s">
        <v>161</v>
      </c>
      <c r="P103" s="104" t="s">
        <v>162</v>
      </c>
      <c r="Q103" s="104" t="s">
        <v>163</v>
      </c>
      <c r="R103" s="104" t="s">
        <v>164</v>
      </c>
      <c r="S103" s="104" t="s">
        <v>165</v>
      </c>
      <c r="T103" s="105" t="s">
        <v>166</v>
      </c>
    </row>
    <row r="104" s="1" customFormat="1" ht="29.28" customHeight="1">
      <c r="B104" s="47"/>
      <c r="C104" s="109" t="s">
        <v>129</v>
      </c>
      <c r="D104" s="75"/>
      <c r="E104" s="75"/>
      <c r="F104" s="75"/>
      <c r="G104" s="75"/>
      <c r="H104" s="75"/>
      <c r="I104" s="204"/>
      <c r="J104" s="216">
        <f>BK104</f>
        <v>0</v>
      </c>
      <c r="K104" s="75"/>
      <c r="L104" s="73"/>
      <c r="M104" s="106"/>
      <c r="N104" s="107"/>
      <c r="O104" s="107"/>
      <c r="P104" s="217">
        <f>P105</f>
        <v>0</v>
      </c>
      <c r="Q104" s="107"/>
      <c r="R104" s="217">
        <f>R105</f>
        <v>1336.9384059913105</v>
      </c>
      <c r="S104" s="107"/>
      <c r="T104" s="218">
        <f>T105</f>
        <v>606.41636697999991</v>
      </c>
      <c r="AT104" s="25" t="s">
        <v>70</v>
      </c>
      <c r="AU104" s="25" t="s">
        <v>130</v>
      </c>
      <c r="BK104" s="219">
        <f>BK105</f>
        <v>0</v>
      </c>
    </row>
    <row r="105" s="11" customFormat="1" ht="37.44" customHeight="1">
      <c r="B105" s="220"/>
      <c r="C105" s="221"/>
      <c r="D105" s="222" t="s">
        <v>70</v>
      </c>
      <c r="E105" s="223" t="s">
        <v>167</v>
      </c>
      <c r="F105" s="223" t="s">
        <v>168</v>
      </c>
      <c r="G105" s="221"/>
      <c r="H105" s="221"/>
      <c r="I105" s="224"/>
      <c r="J105" s="225">
        <f>BK105</f>
        <v>0</v>
      </c>
      <c r="K105" s="221"/>
      <c r="L105" s="226"/>
      <c r="M105" s="227"/>
      <c r="N105" s="228"/>
      <c r="O105" s="228"/>
      <c r="P105" s="229">
        <f>P106+P203+P246+P502+P642+P1215+P1534+P1543+P1548+P1622+P1681+P1687+P1877+P1903+P2143+P2320+P2340+P2349+P2595+P2614+P2816</f>
        <v>0</v>
      </c>
      <c r="Q105" s="228"/>
      <c r="R105" s="229">
        <f>R106+R203+R246+R502+R642+R1215+R1534+R1543+R1548+R1622+R1681+R1687+R1877+R1903+R2143+R2320+R2340+R2349+R2595+R2614+R2816</f>
        <v>1336.9384059913105</v>
      </c>
      <c r="S105" s="228"/>
      <c r="T105" s="230">
        <f>T106+T203+T246+T502+T642+T1215+T1534+T1543+T1548+T1622+T1681+T1687+T1877+T1903+T2143+T2320+T2340+T2349+T2595+T2614+T2816</f>
        <v>606.41636697999991</v>
      </c>
      <c r="AR105" s="231" t="s">
        <v>75</v>
      </c>
      <c r="AT105" s="232" t="s">
        <v>70</v>
      </c>
      <c r="AU105" s="232" t="s">
        <v>71</v>
      </c>
      <c r="AY105" s="231" t="s">
        <v>169</v>
      </c>
      <c r="BK105" s="233">
        <f>BK106+BK203+BK246+BK502+BK642+BK1215+BK1534+BK1543+BK1548+BK1622+BK1681+BK1687+BK1877+BK1903+BK2143+BK2320+BK2340+BK2349+BK2595+BK2614+BK2816</f>
        <v>0</v>
      </c>
    </row>
    <row r="106" s="11" customFormat="1" ht="19.92" customHeight="1">
      <c r="B106" s="220"/>
      <c r="C106" s="221"/>
      <c r="D106" s="222" t="s">
        <v>70</v>
      </c>
      <c r="E106" s="234" t="s">
        <v>170</v>
      </c>
      <c r="F106" s="234" t="s">
        <v>171</v>
      </c>
      <c r="G106" s="221"/>
      <c r="H106" s="221"/>
      <c r="I106" s="224"/>
      <c r="J106" s="235">
        <f>BK106</f>
        <v>0</v>
      </c>
      <c r="K106" s="221"/>
      <c r="L106" s="226"/>
      <c r="M106" s="227"/>
      <c r="N106" s="228"/>
      <c r="O106" s="228"/>
      <c r="P106" s="229">
        <f>SUM(P107:P202)</f>
        <v>0</v>
      </c>
      <c r="Q106" s="228"/>
      <c r="R106" s="229">
        <f>SUM(R107:R202)</f>
        <v>33.079072840000002</v>
      </c>
      <c r="S106" s="228"/>
      <c r="T106" s="230">
        <f>SUM(T107:T202)</f>
        <v>172.06198999999998</v>
      </c>
      <c r="AR106" s="231" t="s">
        <v>75</v>
      </c>
      <c r="AT106" s="232" t="s">
        <v>70</v>
      </c>
      <c r="AU106" s="232" t="s">
        <v>75</v>
      </c>
      <c r="AY106" s="231" t="s">
        <v>169</v>
      </c>
      <c r="BK106" s="233">
        <f>SUM(BK107:BK202)</f>
        <v>0</v>
      </c>
    </row>
    <row r="107" s="1" customFormat="1" ht="16.5" customHeight="1">
      <c r="B107" s="47"/>
      <c r="C107" s="236" t="s">
        <v>75</v>
      </c>
      <c r="D107" s="236" t="s">
        <v>172</v>
      </c>
      <c r="E107" s="237" t="s">
        <v>173</v>
      </c>
      <c r="F107" s="238" t="s">
        <v>174</v>
      </c>
      <c r="G107" s="239" t="s">
        <v>175</v>
      </c>
      <c r="H107" s="240">
        <v>355.298</v>
      </c>
      <c r="I107" s="241"/>
      <c r="J107" s="242">
        <f>ROUND(I107*H107,2)</f>
        <v>0</v>
      </c>
      <c r="K107" s="238" t="s">
        <v>21</v>
      </c>
      <c r="L107" s="73"/>
      <c r="M107" s="243" t="s">
        <v>21</v>
      </c>
      <c r="N107" s="244" t="s">
        <v>42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0.255</v>
      </c>
      <c r="T107" s="246">
        <f>S107*H107</f>
        <v>90.600989999999996</v>
      </c>
      <c r="AR107" s="25" t="s">
        <v>89</v>
      </c>
      <c r="AT107" s="25" t="s">
        <v>172</v>
      </c>
      <c r="AU107" s="25" t="s">
        <v>79</v>
      </c>
      <c r="AY107" s="25" t="s">
        <v>169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75</v>
      </c>
      <c r="BK107" s="247">
        <f>ROUND(I107*H107,2)</f>
        <v>0</v>
      </c>
      <c r="BL107" s="25" t="s">
        <v>89</v>
      </c>
      <c r="BM107" s="25" t="s">
        <v>176</v>
      </c>
    </row>
    <row r="108" s="12" customFormat="1">
      <c r="B108" s="248"/>
      <c r="C108" s="249"/>
      <c r="D108" s="250" t="s">
        <v>177</v>
      </c>
      <c r="E108" s="251" t="s">
        <v>21</v>
      </c>
      <c r="F108" s="252" t="s">
        <v>178</v>
      </c>
      <c r="G108" s="249"/>
      <c r="H108" s="253">
        <v>74.397999999999996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177</v>
      </c>
      <c r="AU108" s="259" t="s">
        <v>79</v>
      </c>
      <c r="AV108" s="12" t="s">
        <v>79</v>
      </c>
      <c r="AW108" s="12" t="s">
        <v>35</v>
      </c>
      <c r="AX108" s="12" t="s">
        <v>71</v>
      </c>
      <c r="AY108" s="259" t="s">
        <v>169</v>
      </c>
    </row>
    <row r="109" s="13" customFormat="1">
      <c r="B109" s="260"/>
      <c r="C109" s="261"/>
      <c r="D109" s="250" t="s">
        <v>177</v>
      </c>
      <c r="E109" s="262" t="s">
        <v>21</v>
      </c>
      <c r="F109" s="263" t="s">
        <v>179</v>
      </c>
      <c r="G109" s="261"/>
      <c r="H109" s="262" t="s">
        <v>21</v>
      </c>
      <c r="I109" s="264"/>
      <c r="J109" s="261"/>
      <c r="K109" s="261"/>
      <c r="L109" s="265"/>
      <c r="M109" s="266"/>
      <c r="N109" s="267"/>
      <c r="O109" s="267"/>
      <c r="P109" s="267"/>
      <c r="Q109" s="267"/>
      <c r="R109" s="267"/>
      <c r="S109" s="267"/>
      <c r="T109" s="268"/>
      <c r="AT109" s="269" t="s">
        <v>177</v>
      </c>
      <c r="AU109" s="269" t="s">
        <v>79</v>
      </c>
      <c r="AV109" s="13" t="s">
        <v>75</v>
      </c>
      <c r="AW109" s="13" t="s">
        <v>35</v>
      </c>
      <c r="AX109" s="13" t="s">
        <v>71</v>
      </c>
      <c r="AY109" s="269" t="s">
        <v>169</v>
      </c>
    </row>
    <row r="110" s="12" customFormat="1">
      <c r="B110" s="248"/>
      <c r="C110" s="249"/>
      <c r="D110" s="250" t="s">
        <v>177</v>
      </c>
      <c r="E110" s="251" t="s">
        <v>21</v>
      </c>
      <c r="F110" s="252" t="s">
        <v>180</v>
      </c>
      <c r="G110" s="249"/>
      <c r="H110" s="253">
        <v>280.89999999999998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177</v>
      </c>
      <c r="AU110" s="259" t="s">
        <v>79</v>
      </c>
      <c r="AV110" s="12" t="s">
        <v>79</v>
      </c>
      <c r="AW110" s="12" t="s">
        <v>35</v>
      </c>
      <c r="AX110" s="12" t="s">
        <v>71</v>
      </c>
      <c r="AY110" s="259" t="s">
        <v>169</v>
      </c>
    </row>
    <row r="111" s="13" customFormat="1">
      <c r="B111" s="260"/>
      <c r="C111" s="261"/>
      <c r="D111" s="250" t="s">
        <v>177</v>
      </c>
      <c r="E111" s="262" t="s">
        <v>21</v>
      </c>
      <c r="F111" s="263" t="s">
        <v>181</v>
      </c>
      <c r="G111" s="261"/>
      <c r="H111" s="262" t="s">
        <v>21</v>
      </c>
      <c r="I111" s="264"/>
      <c r="J111" s="261"/>
      <c r="K111" s="261"/>
      <c r="L111" s="265"/>
      <c r="M111" s="266"/>
      <c r="N111" s="267"/>
      <c r="O111" s="267"/>
      <c r="P111" s="267"/>
      <c r="Q111" s="267"/>
      <c r="R111" s="267"/>
      <c r="S111" s="267"/>
      <c r="T111" s="268"/>
      <c r="AT111" s="269" t="s">
        <v>177</v>
      </c>
      <c r="AU111" s="269" t="s">
        <v>79</v>
      </c>
      <c r="AV111" s="13" t="s">
        <v>75</v>
      </c>
      <c r="AW111" s="13" t="s">
        <v>35</v>
      </c>
      <c r="AX111" s="13" t="s">
        <v>71</v>
      </c>
      <c r="AY111" s="269" t="s">
        <v>169</v>
      </c>
    </row>
    <row r="112" s="14" customFormat="1">
      <c r="B112" s="270"/>
      <c r="C112" s="271"/>
      <c r="D112" s="250" t="s">
        <v>177</v>
      </c>
      <c r="E112" s="272" t="s">
        <v>21</v>
      </c>
      <c r="F112" s="273" t="s">
        <v>182</v>
      </c>
      <c r="G112" s="271"/>
      <c r="H112" s="274">
        <v>355.298</v>
      </c>
      <c r="I112" s="275"/>
      <c r="J112" s="271"/>
      <c r="K112" s="271"/>
      <c r="L112" s="276"/>
      <c r="M112" s="277"/>
      <c r="N112" s="278"/>
      <c r="O112" s="278"/>
      <c r="P112" s="278"/>
      <c r="Q112" s="278"/>
      <c r="R112" s="278"/>
      <c r="S112" s="278"/>
      <c r="T112" s="279"/>
      <c r="AT112" s="280" t="s">
        <v>177</v>
      </c>
      <c r="AU112" s="280" t="s">
        <v>79</v>
      </c>
      <c r="AV112" s="14" t="s">
        <v>89</v>
      </c>
      <c r="AW112" s="14" t="s">
        <v>35</v>
      </c>
      <c r="AX112" s="14" t="s">
        <v>75</v>
      </c>
      <c r="AY112" s="280" t="s">
        <v>169</v>
      </c>
    </row>
    <row r="113" s="1" customFormat="1" ht="16.5" customHeight="1">
      <c r="B113" s="47"/>
      <c r="C113" s="236" t="s">
        <v>79</v>
      </c>
      <c r="D113" s="236" t="s">
        <v>172</v>
      </c>
      <c r="E113" s="237" t="s">
        <v>183</v>
      </c>
      <c r="F113" s="238" t="s">
        <v>184</v>
      </c>
      <c r="G113" s="239" t="s">
        <v>175</v>
      </c>
      <c r="H113" s="240">
        <v>280.89999999999998</v>
      </c>
      <c r="I113" s="241"/>
      <c r="J113" s="242">
        <f>ROUND(I113*H113,2)</f>
        <v>0</v>
      </c>
      <c r="K113" s="238" t="s">
        <v>185</v>
      </c>
      <c r="L113" s="73"/>
      <c r="M113" s="243" t="s">
        <v>21</v>
      </c>
      <c r="N113" s="244" t="s">
        <v>42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0.28999999999999998</v>
      </c>
      <c r="T113" s="246">
        <f>S113*H113</f>
        <v>81.460999999999984</v>
      </c>
      <c r="AR113" s="25" t="s">
        <v>89</v>
      </c>
      <c r="AT113" s="25" t="s">
        <v>172</v>
      </c>
      <c r="AU113" s="25" t="s">
        <v>79</v>
      </c>
      <c r="AY113" s="25" t="s">
        <v>169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75</v>
      </c>
      <c r="BK113" s="247">
        <f>ROUND(I113*H113,2)</f>
        <v>0</v>
      </c>
      <c r="BL113" s="25" t="s">
        <v>89</v>
      </c>
      <c r="BM113" s="25" t="s">
        <v>186</v>
      </c>
    </row>
    <row r="114" s="12" customFormat="1">
      <c r="B114" s="248"/>
      <c r="C114" s="249"/>
      <c r="D114" s="250" t="s">
        <v>177</v>
      </c>
      <c r="E114" s="251" t="s">
        <v>21</v>
      </c>
      <c r="F114" s="252" t="s">
        <v>180</v>
      </c>
      <c r="G114" s="249"/>
      <c r="H114" s="253">
        <v>280.89999999999998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177</v>
      </c>
      <c r="AU114" s="259" t="s">
        <v>79</v>
      </c>
      <c r="AV114" s="12" t="s">
        <v>79</v>
      </c>
      <c r="AW114" s="12" t="s">
        <v>35</v>
      </c>
      <c r="AX114" s="12" t="s">
        <v>71</v>
      </c>
      <c r="AY114" s="259" t="s">
        <v>169</v>
      </c>
    </row>
    <row r="115" s="13" customFormat="1">
      <c r="B115" s="260"/>
      <c r="C115" s="261"/>
      <c r="D115" s="250" t="s">
        <v>177</v>
      </c>
      <c r="E115" s="262" t="s">
        <v>21</v>
      </c>
      <c r="F115" s="263" t="s">
        <v>187</v>
      </c>
      <c r="G115" s="261"/>
      <c r="H115" s="262" t="s">
        <v>21</v>
      </c>
      <c r="I115" s="264"/>
      <c r="J115" s="261"/>
      <c r="K115" s="261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177</v>
      </c>
      <c r="AU115" s="269" t="s">
        <v>79</v>
      </c>
      <c r="AV115" s="13" t="s">
        <v>75</v>
      </c>
      <c r="AW115" s="13" t="s">
        <v>35</v>
      </c>
      <c r="AX115" s="13" t="s">
        <v>71</v>
      </c>
      <c r="AY115" s="269" t="s">
        <v>169</v>
      </c>
    </row>
    <row r="116" s="14" customFormat="1">
      <c r="B116" s="270"/>
      <c r="C116" s="271"/>
      <c r="D116" s="250" t="s">
        <v>177</v>
      </c>
      <c r="E116" s="272" t="s">
        <v>21</v>
      </c>
      <c r="F116" s="273" t="s">
        <v>182</v>
      </c>
      <c r="G116" s="271"/>
      <c r="H116" s="274">
        <v>280.89999999999998</v>
      </c>
      <c r="I116" s="275"/>
      <c r="J116" s="271"/>
      <c r="K116" s="271"/>
      <c r="L116" s="276"/>
      <c r="M116" s="277"/>
      <c r="N116" s="278"/>
      <c r="O116" s="278"/>
      <c r="P116" s="278"/>
      <c r="Q116" s="278"/>
      <c r="R116" s="278"/>
      <c r="S116" s="278"/>
      <c r="T116" s="279"/>
      <c r="AT116" s="280" t="s">
        <v>177</v>
      </c>
      <c r="AU116" s="280" t="s">
        <v>79</v>
      </c>
      <c r="AV116" s="14" t="s">
        <v>89</v>
      </c>
      <c r="AW116" s="14" t="s">
        <v>35</v>
      </c>
      <c r="AX116" s="14" t="s">
        <v>75</v>
      </c>
      <c r="AY116" s="280" t="s">
        <v>169</v>
      </c>
    </row>
    <row r="117" s="1" customFormat="1" ht="16.5" customHeight="1">
      <c r="B117" s="47"/>
      <c r="C117" s="236" t="s">
        <v>86</v>
      </c>
      <c r="D117" s="236" t="s">
        <v>172</v>
      </c>
      <c r="E117" s="237" t="s">
        <v>188</v>
      </c>
      <c r="F117" s="238" t="s">
        <v>189</v>
      </c>
      <c r="G117" s="239" t="s">
        <v>190</v>
      </c>
      <c r="H117" s="240">
        <v>132.58000000000001</v>
      </c>
      <c r="I117" s="241"/>
      <c r="J117" s="242">
        <f>ROUND(I117*H117,2)</f>
        <v>0</v>
      </c>
      <c r="K117" s="238" t="s">
        <v>185</v>
      </c>
      <c r="L117" s="73"/>
      <c r="M117" s="243" t="s">
        <v>21</v>
      </c>
      <c r="N117" s="244" t="s">
        <v>42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89</v>
      </c>
      <c r="AT117" s="25" t="s">
        <v>172</v>
      </c>
      <c r="AU117" s="25" t="s">
        <v>79</v>
      </c>
      <c r="AY117" s="25" t="s">
        <v>169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75</v>
      </c>
      <c r="BK117" s="247">
        <f>ROUND(I117*H117,2)</f>
        <v>0</v>
      </c>
      <c r="BL117" s="25" t="s">
        <v>89</v>
      </c>
      <c r="BM117" s="25" t="s">
        <v>191</v>
      </c>
    </row>
    <row r="118" s="12" customFormat="1">
      <c r="B118" s="248"/>
      <c r="C118" s="249"/>
      <c r="D118" s="250" t="s">
        <v>177</v>
      </c>
      <c r="E118" s="251" t="s">
        <v>21</v>
      </c>
      <c r="F118" s="252" t="s">
        <v>192</v>
      </c>
      <c r="G118" s="249"/>
      <c r="H118" s="253">
        <v>132.58000000000001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177</v>
      </c>
      <c r="AU118" s="259" t="s">
        <v>79</v>
      </c>
      <c r="AV118" s="12" t="s">
        <v>79</v>
      </c>
      <c r="AW118" s="12" t="s">
        <v>35</v>
      </c>
      <c r="AX118" s="12" t="s">
        <v>71</v>
      </c>
      <c r="AY118" s="259" t="s">
        <v>169</v>
      </c>
    </row>
    <row r="119" s="14" customFormat="1">
      <c r="B119" s="270"/>
      <c r="C119" s="271"/>
      <c r="D119" s="250" t="s">
        <v>177</v>
      </c>
      <c r="E119" s="272" t="s">
        <v>21</v>
      </c>
      <c r="F119" s="273" t="s">
        <v>182</v>
      </c>
      <c r="G119" s="271"/>
      <c r="H119" s="274">
        <v>132.58000000000001</v>
      </c>
      <c r="I119" s="275"/>
      <c r="J119" s="271"/>
      <c r="K119" s="271"/>
      <c r="L119" s="276"/>
      <c r="M119" s="277"/>
      <c r="N119" s="278"/>
      <c r="O119" s="278"/>
      <c r="P119" s="278"/>
      <c r="Q119" s="278"/>
      <c r="R119" s="278"/>
      <c r="S119" s="278"/>
      <c r="T119" s="279"/>
      <c r="AT119" s="280" t="s">
        <v>177</v>
      </c>
      <c r="AU119" s="280" t="s">
        <v>79</v>
      </c>
      <c r="AV119" s="14" t="s">
        <v>89</v>
      </c>
      <c r="AW119" s="14" t="s">
        <v>35</v>
      </c>
      <c r="AX119" s="14" t="s">
        <v>75</v>
      </c>
      <c r="AY119" s="280" t="s">
        <v>169</v>
      </c>
    </row>
    <row r="120" s="1" customFormat="1" ht="16.5" customHeight="1">
      <c r="B120" s="47"/>
      <c r="C120" s="236" t="s">
        <v>89</v>
      </c>
      <c r="D120" s="236" t="s">
        <v>172</v>
      </c>
      <c r="E120" s="237" t="s">
        <v>193</v>
      </c>
      <c r="F120" s="238" t="s">
        <v>194</v>
      </c>
      <c r="G120" s="239" t="s">
        <v>190</v>
      </c>
      <c r="H120" s="240">
        <v>66.290000000000006</v>
      </c>
      <c r="I120" s="241"/>
      <c r="J120" s="242">
        <f>ROUND(I120*H120,2)</f>
        <v>0</v>
      </c>
      <c r="K120" s="238" t="s">
        <v>185</v>
      </c>
      <c r="L120" s="73"/>
      <c r="M120" s="243" t="s">
        <v>21</v>
      </c>
      <c r="N120" s="244" t="s">
        <v>42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89</v>
      </c>
      <c r="AT120" s="25" t="s">
        <v>172</v>
      </c>
      <c r="AU120" s="25" t="s">
        <v>79</v>
      </c>
      <c r="AY120" s="25" t="s">
        <v>169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75</v>
      </c>
      <c r="BK120" s="247">
        <f>ROUND(I120*H120,2)</f>
        <v>0</v>
      </c>
      <c r="BL120" s="25" t="s">
        <v>89</v>
      </c>
      <c r="BM120" s="25" t="s">
        <v>195</v>
      </c>
    </row>
    <row r="121" s="12" customFormat="1">
      <c r="B121" s="248"/>
      <c r="C121" s="249"/>
      <c r="D121" s="250" t="s">
        <v>177</v>
      </c>
      <c r="E121" s="249"/>
      <c r="F121" s="252" t="s">
        <v>196</v>
      </c>
      <c r="G121" s="249"/>
      <c r="H121" s="253">
        <v>66.290000000000006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177</v>
      </c>
      <c r="AU121" s="259" t="s">
        <v>79</v>
      </c>
      <c r="AV121" s="12" t="s">
        <v>79</v>
      </c>
      <c r="AW121" s="12" t="s">
        <v>6</v>
      </c>
      <c r="AX121" s="12" t="s">
        <v>75</v>
      </c>
      <c r="AY121" s="259" t="s">
        <v>169</v>
      </c>
    </row>
    <row r="122" s="1" customFormat="1" ht="25.5" customHeight="1">
      <c r="B122" s="47"/>
      <c r="C122" s="236" t="s">
        <v>92</v>
      </c>
      <c r="D122" s="236" t="s">
        <v>172</v>
      </c>
      <c r="E122" s="237" t="s">
        <v>197</v>
      </c>
      <c r="F122" s="238" t="s">
        <v>198</v>
      </c>
      <c r="G122" s="239" t="s">
        <v>190</v>
      </c>
      <c r="H122" s="240">
        <v>7.5060000000000002</v>
      </c>
      <c r="I122" s="241"/>
      <c r="J122" s="242">
        <f>ROUND(I122*H122,2)</f>
        <v>0</v>
      </c>
      <c r="K122" s="238" t="s">
        <v>185</v>
      </c>
      <c r="L122" s="73"/>
      <c r="M122" s="243" t="s">
        <v>21</v>
      </c>
      <c r="N122" s="244" t="s">
        <v>42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89</v>
      </c>
      <c r="AT122" s="25" t="s">
        <v>172</v>
      </c>
      <c r="AU122" s="25" t="s">
        <v>79</v>
      </c>
      <c r="AY122" s="25" t="s">
        <v>169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75</v>
      </c>
      <c r="BK122" s="247">
        <f>ROUND(I122*H122,2)</f>
        <v>0</v>
      </c>
      <c r="BL122" s="25" t="s">
        <v>89</v>
      </c>
      <c r="BM122" s="25" t="s">
        <v>199</v>
      </c>
    </row>
    <row r="123" s="13" customFormat="1">
      <c r="B123" s="260"/>
      <c r="C123" s="261"/>
      <c r="D123" s="250" t="s">
        <v>177</v>
      </c>
      <c r="E123" s="262" t="s">
        <v>21</v>
      </c>
      <c r="F123" s="263" t="s">
        <v>200</v>
      </c>
      <c r="G123" s="261"/>
      <c r="H123" s="262" t="s">
        <v>21</v>
      </c>
      <c r="I123" s="264"/>
      <c r="J123" s="261"/>
      <c r="K123" s="261"/>
      <c r="L123" s="265"/>
      <c r="M123" s="266"/>
      <c r="N123" s="267"/>
      <c r="O123" s="267"/>
      <c r="P123" s="267"/>
      <c r="Q123" s="267"/>
      <c r="R123" s="267"/>
      <c r="S123" s="267"/>
      <c r="T123" s="268"/>
      <c r="AT123" s="269" t="s">
        <v>177</v>
      </c>
      <c r="AU123" s="269" t="s">
        <v>79</v>
      </c>
      <c r="AV123" s="13" t="s">
        <v>75</v>
      </c>
      <c r="AW123" s="13" t="s">
        <v>35</v>
      </c>
      <c r="AX123" s="13" t="s">
        <v>71</v>
      </c>
      <c r="AY123" s="269" t="s">
        <v>169</v>
      </c>
    </row>
    <row r="124" s="12" customFormat="1">
      <c r="B124" s="248"/>
      <c r="C124" s="249"/>
      <c r="D124" s="250" t="s">
        <v>177</v>
      </c>
      <c r="E124" s="251" t="s">
        <v>21</v>
      </c>
      <c r="F124" s="252" t="s">
        <v>201</v>
      </c>
      <c r="G124" s="249"/>
      <c r="H124" s="253">
        <v>7.5060000000000002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177</v>
      </c>
      <c r="AU124" s="259" t="s">
        <v>79</v>
      </c>
      <c r="AV124" s="12" t="s">
        <v>79</v>
      </c>
      <c r="AW124" s="12" t="s">
        <v>35</v>
      </c>
      <c r="AX124" s="12" t="s">
        <v>71</v>
      </c>
      <c r="AY124" s="259" t="s">
        <v>169</v>
      </c>
    </row>
    <row r="125" s="14" customFormat="1">
      <c r="B125" s="270"/>
      <c r="C125" s="271"/>
      <c r="D125" s="250" t="s">
        <v>177</v>
      </c>
      <c r="E125" s="272" t="s">
        <v>21</v>
      </c>
      <c r="F125" s="273" t="s">
        <v>182</v>
      </c>
      <c r="G125" s="271"/>
      <c r="H125" s="274">
        <v>7.5060000000000002</v>
      </c>
      <c r="I125" s="275"/>
      <c r="J125" s="271"/>
      <c r="K125" s="271"/>
      <c r="L125" s="276"/>
      <c r="M125" s="277"/>
      <c r="N125" s="278"/>
      <c r="O125" s="278"/>
      <c r="P125" s="278"/>
      <c r="Q125" s="278"/>
      <c r="R125" s="278"/>
      <c r="S125" s="278"/>
      <c r="T125" s="279"/>
      <c r="AT125" s="280" t="s">
        <v>177</v>
      </c>
      <c r="AU125" s="280" t="s">
        <v>79</v>
      </c>
      <c r="AV125" s="14" t="s">
        <v>89</v>
      </c>
      <c r="AW125" s="14" t="s">
        <v>35</v>
      </c>
      <c r="AX125" s="14" t="s">
        <v>75</v>
      </c>
      <c r="AY125" s="280" t="s">
        <v>169</v>
      </c>
    </row>
    <row r="126" s="1" customFormat="1" ht="25.5" customHeight="1">
      <c r="B126" s="47"/>
      <c r="C126" s="236" t="s">
        <v>95</v>
      </c>
      <c r="D126" s="236" t="s">
        <v>172</v>
      </c>
      <c r="E126" s="237" t="s">
        <v>202</v>
      </c>
      <c r="F126" s="238" t="s">
        <v>203</v>
      </c>
      <c r="G126" s="239" t="s">
        <v>190</v>
      </c>
      <c r="H126" s="240">
        <v>3.7530000000000001</v>
      </c>
      <c r="I126" s="241"/>
      <c r="J126" s="242">
        <f>ROUND(I126*H126,2)</f>
        <v>0</v>
      </c>
      <c r="K126" s="238" t="s">
        <v>185</v>
      </c>
      <c r="L126" s="73"/>
      <c r="M126" s="243" t="s">
        <v>21</v>
      </c>
      <c r="N126" s="244" t="s">
        <v>42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89</v>
      </c>
      <c r="AT126" s="25" t="s">
        <v>172</v>
      </c>
      <c r="AU126" s="25" t="s">
        <v>79</v>
      </c>
      <c r="AY126" s="25" t="s">
        <v>169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75</v>
      </c>
      <c r="BK126" s="247">
        <f>ROUND(I126*H126,2)</f>
        <v>0</v>
      </c>
      <c r="BL126" s="25" t="s">
        <v>89</v>
      </c>
      <c r="BM126" s="25" t="s">
        <v>204</v>
      </c>
    </row>
    <row r="127" s="12" customFormat="1">
      <c r="B127" s="248"/>
      <c r="C127" s="249"/>
      <c r="D127" s="250" t="s">
        <v>177</v>
      </c>
      <c r="E127" s="249"/>
      <c r="F127" s="252" t="s">
        <v>205</v>
      </c>
      <c r="G127" s="249"/>
      <c r="H127" s="253">
        <v>3.7530000000000001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177</v>
      </c>
      <c r="AU127" s="259" t="s">
        <v>79</v>
      </c>
      <c r="AV127" s="12" t="s">
        <v>79</v>
      </c>
      <c r="AW127" s="12" t="s">
        <v>6</v>
      </c>
      <c r="AX127" s="12" t="s">
        <v>75</v>
      </c>
      <c r="AY127" s="259" t="s">
        <v>169</v>
      </c>
    </row>
    <row r="128" s="1" customFormat="1" ht="25.5" customHeight="1">
      <c r="B128" s="47"/>
      <c r="C128" s="236" t="s">
        <v>98</v>
      </c>
      <c r="D128" s="236" t="s">
        <v>172</v>
      </c>
      <c r="E128" s="237" t="s">
        <v>206</v>
      </c>
      <c r="F128" s="238" t="s">
        <v>207</v>
      </c>
      <c r="G128" s="239" t="s">
        <v>190</v>
      </c>
      <c r="H128" s="240">
        <v>13.962</v>
      </c>
      <c r="I128" s="241"/>
      <c r="J128" s="242">
        <f>ROUND(I128*H128,2)</f>
        <v>0</v>
      </c>
      <c r="K128" s="238" t="s">
        <v>185</v>
      </c>
      <c r="L128" s="73"/>
      <c r="M128" s="243" t="s">
        <v>21</v>
      </c>
      <c r="N128" s="244" t="s">
        <v>42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89</v>
      </c>
      <c r="AT128" s="25" t="s">
        <v>172</v>
      </c>
      <c r="AU128" s="25" t="s">
        <v>79</v>
      </c>
      <c r="AY128" s="25" t="s">
        <v>169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75</v>
      </c>
      <c r="BK128" s="247">
        <f>ROUND(I128*H128,2)</f>
        <v>0</v>
      </c>
      <c r="BL128" s="25" t="s">
        <v>89</v>
      </c>
      <c r="BM128" s="25" t="s">
        <v>208</v>
      </c>
    </row>
    <row r="129" s="13" customFormat="1">
      <c r="B129" s="260"/>
      <c r="C129" s="261"/>
      <c r="D129" s="250" t="s">
        <v>177</v>
      </c>
      <c r="E129" s="262" t="s">
        <v>21</v>
      </c>
      <c r="F129" s="263" t="s">
        <v>200</v>
      </c>
      <c r="G129" s="261"/>
      <c r="H129" s="262" t="s">
        <v>21</v>
      </c>
      <c r="I129" s="264"/>
      <c r="J129" s="261"/>
      <c r="K129" s="261"/>
      <c r="L129" s="265"/>
      <c r="M129" s="266"/>
      <c r="N129" s="267"/>
      <c r="O129" s="267"/>
      <c r="P129" s="267"/>
      <c r="Q129" s="267"/>
      <c r="R129" s="267"/>
      <c r="S129" s="267"/>
      <c r="T129" s="268"/>
      <c r="AT129" s="269" t="s">
        <v>177</v>
      </c>
      <c r="AU129" s="269" t="s">
        <v>79</v>
      </c>
      <c r="AV129" s="13" t="s">
        <v>75</v>
      </c>
      <c r="AW129" s="13" t="s">
        <v>35</v>
      </c>
      <c r="AX129" s="13" t="s">
        <v>71</v>
      </c>
      <c r="AY129" s="269" t="s">
        <v>169</v>
      </c>
    </row>
    <row r="130" s="12" customFormat="1">
      <c r="B130" s="248"/>
      <c r="C130" s="249"/>
      <c r="D130" s="250" t="s">
        <v>177</v>
      </c>
      <c r="E130" s="251" t="s">
        <v>21</v>
      </c>
      <c r="F130" s="252" t="s">
        <v>209</v>
      </c>
      <c r="G130" s="249"/>
      <c r="H130" s="253">
        <v>13.962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177</v>
      </c>
      <c r="AU130" s="259" t="s">
        <v>79</v>
      </c>
      <c r="AV130" s="12" t="s">
        <v>79</v>
      </c>
      <c r="AW130" s="12" t="s">
        <v>35</v>
      </c>
      <c r="AX130" s="12" t="s">
        <v>71</v>
      </c>
      <c r="AY130" s="259" t="s">
        <v>169</v>
      </c>
    </row>
    <row r="131" s="14" customFormat="1">
      <c r="B131" s="270"/>
      <c r="C131" s="271"/>
      <c r="D131" s="250" t="s">
        <v>177</v>
      </c>
      <c r="E131" s="272" t="s">
        <v>21</v>
      </c>
      <c r="F131" s="273" t="s">
        <v>182</v>
      </c>
      <c r="G131" s="271"/>
      <c r="H131" s="274">
        <v>13.962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AT131" s="280" t="s">
        <v>177</v>
      </c>
      <c r="AU131" s="280" t="s">
        <v>79</v>
      </c>
      <c r="AV131" s="14" t="s">
        <v>89</v>
      </c>
      <c r="AW131" s="14" t="s">
        <v>35</v>
      </c>
      <c r="AX131" s="14" t="s">
        <v>75</v>
      </c>
      <c r="AY131" s="280" t="s">
        <v>169</v>
      </c>
    </row>
    <row r="132" s="1" customFormat="1" ht="25.5" customHeight="1">
      <c r="B132" s="47"/>
      <c r="C132" s="236" t="s">
        <v>101</v>
      </c>
      <c r="D132" s="236" t="s">
        <v>172</v>
      </c>
      <c r="E132" s="237" t="s">
        <v>210</v>
      </c>
      <c r="F132" s="238" t="s">
        <v>211</v>
      </c>
      <c r="G132" s="239" t="s">
        <v>190</v>
      </c>
      <c r="H132" s="240">
        <v>6.9809999999999999</v>
      </c>
      <c r="I132" s="241"/>
      <c r="J132" s="242">
        <f>ROUND(I132*H132,2)</f>
        <v>0</v>
      </c>
      <c r="K132" s="238" t="s">
        <v>185</v>
      </c>
      <c r="L132" s="73"/>
      <c r="M132" s="243" t="s">
        <v>21</v>
      </c>
      <c r="N132" s="244" t="s">
        <v>42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89</v>
      </c>
      <c r="AT132" s="25" t="s">
        <v>172</v>
      </c>
      <c r="AU132" s="25" t="s">
        <v>79</v>
      </c>
      <c r="AY132" s="25" t="s">
        <v>169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75</v>
      </c>
      <c r="BK132" s="247">
        <f>ROUND(I132*H132,2)</f>
        <v>0</v>
      </c>
      <c r="BL132" s="25" t="s">
        <v>89</v>
      </c>
      <c r="BM132" s="25" t="s">
        <v>212</v>
      </c>
    </row>
    <row r="133" s="12" customFormat="1">
      <c r="B133" s="248"/>
      <c r="C133" s="249"/>
      <c r="D133" s="250" t="s">
        <v>177</v>
      </c>
      <c r="E133" s="249"/>
      <c r="F133" s="252" t="s">
        <v>213</v>
      </c>
      <c r="G133" s="249"/>
      <c r="H133" s="253">
        <v>6.9809999999999999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177</v>
      </c>
      <c r="AU133" s="259" t="s">
        <v>79</v>
      </c>
      <c r="AV133" s="12" t="s">
        <v>79</v>
      </c>
      <c r="AW133" s="12" t="s">
        <v>6</v>
      </c>
      <c r="AX133" s="12" t="s">
        <v>75</v>
      </c>
      <c r="AY133" s="259" t="s">
        <v>169</v>
      </c>
    </row>
    <row r="134" s="1" customFormat="1" ht="16.5" customHeight="1">
      <c r="B134" s="47"/>
      <c r="C134" s="236" t="s">
        <v>214</v>
      </c>
      <c r="D134" s="236" t="s">
        <v>172</v>
      </c>
      <c r="E134" s="237" t="s">
        <v>215</v>
      </c>
      <c r="F134" s="238" t="s">
        <v>216</v>
      </c>
      <c r="G134" s="239" t="s">
        <v>175</v>
      </c>
      <c r="H134" s="240">
        <v>60.801000000000002</v>
      </c>
      <c r="I134" s="241"/>
      <c r="J134" s="242">
        <f>ROUND(I134*H134,2)</f>
        <v>0</v>
      </c>
      <c r="K134" s="238" t="s">
        <v>185</v>
      </c>
      <c r="L134" s="73"/>
      <c r="M134" s="243" t="s">
        <v>21</v>
      </c>
      <c r="N134" s="244" t="s">
        <v>42</v>
      </c>
      <c r="O134" s="48"/>
      <c r="P134" s="245">
        <f>O134*H134</f>
        <v>0</v>
      </c>
      <c r="Q134" s="245">
        <v>0.00084000000000000003</v>
      </c>
      <c r="R134" s="245">
        <f>Q134*H134</f>
        <v>0.051072840000000001</v>
      </c>
      <c r="S134" s="245">
        <v>0</v>
      </c>
      <c r="T134" s="246">
        <f>S134*H134</f>
        <v>0</v>
      </c>
      <c r="AR134" s="25" t="s">
        <v>89</v>
      </c>
      <c r="AT134" s="25" t="s">
        <v>172</v>
      </c>
      <c r="AU134" s="25" t="s">
        <v>79</v>
      </c>
      <c r="AY134" s="25" t="s">
        <v>169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75</v>
      </c>
      <c r="BK134" s="247">
        <f>ROUND(I134*H134,2)</f>
        <v>0</v>
      </c>
      <c r="BL134" s="25" t="s">
        <v>89</v>
      </c>
      <c r="BM134" s="25" t="s">
        <v>217</v>
      </c>
    </row>
    <row r="135" s="13" customFormat="1">
      <c r="B135" s="260"/>
      <c r="C135" s="261"/>
      <c r="D135" s="250" t="s">
        <v>177</v>
      </c>
      <c r="E135" s="262" t="s">
        <v>21</v>
      </c>
      <c r="F135" s="263" t="s">
        <v>218</v>
      </c>
      <c r="G135" s="261"/>
      <c r="H135" s="262" t="s">
        <v>21</v>
      </c>
      <c r="I135" s="264"/>
      <c r="J135" s="261"/>
      <c r="K135" s="261"/>
      <c r="L135" s="265"/>
      <c r="M135" s="266"/>
      <c r="N135" s="267"/>
      <c r="O135" s="267"/>
      <c r="P135" s="267"/>
      <c r="Q135" s="267"/>
      <c r="R135" s="267"/>
      <c r="S135" s="267"/>
      <c r="T135" s="268"/>
      <c r="AT135" s="269" t="s">
        <v>177</v>
      </c>
      <c r="AU135" s="269" t="s">
        <v>79</v>
      </c>
      <c r="AV135" s="13" t="s">
        <v>75</v>
      </c>
      <c r="AW135" s="13" t="s">
        <v>35</v>
      </c>
      <c r="AX135" s="13" t="s">
        <v>71</v>
      </c>
      <c r="AY135" s="269" t="s">
        <v>169</v>
      </c>
    </row>
    <row r="136" s="12" customFormat="1">
      <c r="B136" s="248"/>
      <c r="C136" s="249"/>
      <c r="D136" s="250" t="s">
        <v>177</v>
      </c>
      <c r="E136" s="251" t="s">
        <v>21</v>
      </c>
      <c r="F136" s="252" t="s">
        <v>219</v>
      </c>
      <c r="G136" s="249"/>
      <c r="H136" s="253">
        <v>60.801000000000002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177</v>
      </c>
      <c r="AU136" s="259" t="s">
        <v>79</v>
      </c>
      <c r="AV136" s="12" t="s">
        <v>79</v>
      </c>
      <c r="AW136" s="12" t="s">
        <v>35</v>
      </c>
      <c r="AX136" s="12" t="s">
        <v>71</v>
      </c>
      <c r="AY136" s="259" t="s">
        <v>169</v>
      </c>
    </row>
    <row r="137" s="14" customFormat="1">
      <c r="B137" s="270"/>
      <c r="C137" s="271"/>
      <c r="D137" s="250" t="s">
        <v>177</v>
      </c>
      <c r="E137" s="272" t="s">
        <v>21</v>
      </c>
      <c r="F137" s="273" t="s">
        <v>182</v>
      </c>
      <c r="G137" s="271"/>
      <c r="H137" s="274">
        <v>60.801000000000002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AT137" s="280" t="s">
        <v>177</v>
      </c>
      <c r="AU137" s="280" t="s">
        <v>79</v>
      </c>
      <c r="AV137" s="14" t="s">
        <v>89</v>
      </c>
      <c r="AW137" s="14" t="s">
        <v>35</v>
      </c>
      <c r="AX137" s="14" t="s">
        <v>75</v>
      </c>
      <c r="AY137" s="280" t="s">
        <v>169</v>
      </c>
    </row>
    <row r="138" s="1" customFormat="1" ht="16.5" customHeight="1">
      <c r="B138" s="47"/>
      <c r="C138" s="236" t="s">
        <v>220</v>
      </c>
      <c r="D138" s="236" t="s">
        <v>172</v>
      </c>
      <c r="E138" s="237" t="s">
        <v>221</v>
      </c>
      <c r="F138" s="238" t="s">
        <v>222</v>
      </c>
      <c r="G138" s="239" t="s">
        <v>175</v>
      </c>
      <c r="H138" s="240">
        <v>60.801000000000002</v>
      </c>
      <c r="I138" s="241"/>
      <c r="J138" s="242">
        <f>ROUND(I138*H138,2)</f>
        <v>0</v>
      </c>
      <c r="K138" s="238" t="s">
        <v>185</v>
      </c>
      <c r="L138" s="73"/>
      <c r="M138" s="243" t="s">
        <v>21</v>
      </c>
      <c r="N138" s="244" t="s">
        <v>42</v>
      </c>
      <c r="O138" s="48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5" t="s">
        <v>89</v>
      </c>
      <c r="AT138" s="25" t="s">
        <v>172</v>
      </c>
      <c r="AU138" s="25" t="s">
        <v>79</v>
      </c>
      <c r="AY138" s="25" t="s">
        <v>169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5" t="s">
        <v>75</v>
      </c>
      <c r="BK138" s="247">
        <f>ROUND(I138*H138,2)</f>
        <v>0</v>
      </c>
      <c r="BL138" s="25" t="s">
        <v>89</v>
      </c>
      <c r="BM138" s="25" t="s">
        <v>223</v>
      </c>
    </row>
    <row r="139" s="1" customFormat="1" ht="16.5" customHeight="1">
      <c r="B139" s="47"/>
      <c r="C139" s="236" t="s">
        <v>224</v>
      </c>
      <c r="D139" s="236" t="s">
        <v>172</v>
      </c>
      <c r="E139" s="237" t="s">
        <v>225</v>
      </c>
      <c r="F139" s="238" t="s">
        <v>226</v>
      </c>
      <c r="G139" s="239" t="s">
        <v>190</v>
      </c>
      <c r="H139" s="240">
        <v>16.513999999999999</v>
      </c>
      <c r="I139" s="241"/>
      <c r="J139" s="242">
        <f>ROUND(I139*H139,2)</f>
        <v>0</v>
      </c>
      <c r="K139" s="238" t="s">
        <v>185</v>
      </c>
      <c r="L139" s="73"/>
      <c r="M139" s="243" t="s">
        <v>21</v>
      </c>
      <c r="N139" s="244" t="s">
        <v>42</v>
      </c>
      <c r="O139" s="48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5" t="s">
        <v>89</v>
      </c>
      <c r="AT139" s="25" t="s">
        <v>172</v>
      </c>
      <c r="AU139" s="25" t="s">
        <v>79</v>
      </c>
      <c r="AY139" s="25" t="s">
        <v>169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75</v>
      </c>
      <c r="BK139" s="247">
        <f>ROUND(I139*H139,2)</f>
        <v>0</v>
      </c>
      <c r="BL139" s="25" t="s">
        <v>89</v>
      </c>
      <c r="BM139" s="25" t="s">
        <v>227</v>
      </c>
    </row>
    <row r="140" s="13" customFormat="1">
      <c r="B140" s="260"/>
      <c r="C140" s="261"/>
      <c r="D140" s="250" t="s">
        <v>177</v>
      </c>
      <c r="E140" s="262" t="s">
        <v>21</v>
      </c>
      <c r="F140" s="263" t="s">
        <v>228</v>
      </c>
      <c r="G140" s="261"/>
      <c r="H140" s="262" t="s">
        <v>21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177</v>
      </c>
      <c r="AU140" s="269" t="s">
        <v>79</v>
      </c>
      <c r="AV140" s="13" t="s">
        <v>75</v>
      </c>
      <c r="AW140" s="13" t="s">
        <v>35</v>
      </c>
      <c r="AX140" s="13" t="s">
        <v>71</v>
      </c>
      <c r="AY140" s="269" t="s">
        <v>169</v>
      </c>
    </row>
    <row r="141" s="12" customFormat="1">
      <c r="B141" s="248"/>
      <c r="C141" s="249"/>
      <c r="D141" s="250" t="s">
        <v>177</v>
      </c>
      <c r="E141" s="251" t="s">
        <v>21</v>
      </c>
      <c r="F141" s="252" t="s">
        <v>229</v>
      </c>
      <c r="G141" s="249"/>
      <c r="H141" s="253">
        <v>5.774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177</v>
      </c>
      <c r="AU141" s="259" t="s">
        <v>79</v>
      </c>
      <c r="AV141" s="12" t="s">
        <v>79</v>
      </c>
      <c r="AW141" s="12" t="s">
        <v>35</v>
      </c>
      <c r="AX141" s="12" t="s">
        <v>71</v>
      </c>
      <c r="AY141" s="259" t="s">
        <v>169</v>
      </c>
    </row>
    <row r="142" s="12" customFormat="1">
      <c r="B142" s="248"/>
      <c r="C142" s="249"/>
      <c r="D142" s="250" t="s">
        <v>177</v>
      </c>
      <c r="E142" s="251" t="s">
        <v>21</v>
      </c>
      <c r="F142" s="252" t="s">
        <v>230</v>
      </c>
      <c r="G142" s="249"/>
      <c r="H142" s="253">
        <v>10.74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177</v>
      </c>
      <c r="AU142" s="259" t="s">
        <v>79</v>
      </c>
      <c r="AV142" s="12" t="s">
        <v>79</v>
      </c>
      <c r="AW142" s="12" t="s">
        <v>35</v>
      </c>
      <c r="AX142" s="12" t="s">
        <v>71</v>
      </c>
      <c r="AY142" s="259" t="s">
        <v>169</v>
      </c>
    </row>
    <row r="143" s="14" customFormat="1">
      <c r="B143" s="270"/>
      <c r="C143" s="271"/>
      <c r="D143" s="250" t="s">
        <v>177</v>
      </c>
      <c r="E143" s="272" t="s">
        <v>21</v>
      </c>
      <c r="F143" s="273" t="s">
        <v>182</v>
      </c>
      <c r="G143" s="271"/>
      <c r="H143" s="274">
        <v>16.513999999999999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AT143" s="280" t="s">
        <v>177</v>
      </c>
      <c r="AU143" s="280" t="s">
        <v>79</v>
      </c>
      <c r="AV143" s="14" t="s">
        <v>89</v>
      </c>
      <c r="AW143" s="14" t="s">
        <v>35</v>
      </c>
      <c r="AX143" s="14" t="s">
        <v>75</v>
      </c>
      <c r="AY143" s="280" t="s">
        <v>169</v>
      </c>
    </row>
    <row r="144" s="1" customFormat="1" ht="16.5" customHeight="1">
      <c r="B144" s="47"/>
      <c r="C144" s="281" t="s">
        <v>231</v>
      </c>
      <c r="D144" s="281" t="s">
        <v>232</v>
      </c>
      <c r="E144" s="282" t="s">
        <v>233</v>
      </c>
      <c r="F144" s="283" t="s">
        <v>234</v>
      </c>
      <c r="G144" s="284" t="s">
        <v>235</v>
      </c>
      <c r="H144" s="285">
        <v>33.027999999999999</v>
      </c>
      <c r="I144" s="286"/>
      <c r="J144" s="287">
        <f>ROUND(I144*H144,2)</f>
        <v>0</v>
      </c>
      <c r="K144" s="283" t="s">
        <v>185</v>
      </c>
      <c r="L144" s="288"/>
      <c r="M144" s="289" t="s">
        <v>21</v>
      </c>
      <c r="N144" s="290" t="s">
        <v>42</v>
      </c>
      <c r="O144" s="48"/>
      <c r="P144" s="245">
        <f>O144*H144</f>
        <v>0</v>
      </c>
      <c r="Q144" s="245">
        <v>1</v>
      </c>
      <c r="R144" s="245">
        <f>Q144*H144</f>
        <v>33.027999999999999</v>
      </c>
      <c r="S144" s="245">
        <v>0</v>
      </c>
      <c r="T144" s="246">
        <f>S144*H144</f>
        <v>0</v>
      </c>
      <c r="AR144" s="25" t="s">
        <v>101</v>
      </c>
      <c r="AT144" s="25" t="s">
        <v>232</v>
      </c>
      <c r="AU144" s="25" t="s">
        <v>79</v>
      </c>
      <c r="AY144" s="25" t="s">
        <v>169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75</v>
      </c>
      <c r="BK144" s="247">
        <f>ROUND(I144*H144,2)</f>
        <v>0</v>
      </c>
      <c r="BL144" s="25" t="s">
        <v>89</v>
      </c>
      <c r="BM144" s="25" t="s">
        <v>236</v>
      </c>
    </row>
    <row r="145" s="13" customFormat="1">
      <c r="B145" s="260"/>
      <c r="C145" s="261"/>
      <c r="D145" s="250" t="s">
        <v>177</v>
      </c>
      <c r="E145" s="262" t="s">
        <v>21</v>
      </c>
      <c r="F145" s="263" t="s">
        <v>228</v>
      </c>
      <c r="G145" s="261"/>
      <c r="H145" s="262" t="s">
        <v>21</v>
      </c>
      <c r="I145" s="264"/>
      <c r="J145" s="261"/>
      <c r="K145" s="261"/>
      <c r="L145" s="265"/>
      <c r="M145" s="266"/>
      <c r="N145" s="267"/>
      <c r="O145" s="267"/>
      <c r="P145" s="267"/>
      <c r="Q145" s="267"/>
      <c r="R145" s="267"/>
      <c r="S145" s="267"/>
      <c r="T145" s="268"/>
      <c r="AT145" s="269" t="s">
        <v>177</v>
      </c>
      <c r="AU145" s="269" t="s">
        <v>79</v>
      </c>
      <c r="AV145" s="13" t="s">
        <v>75</v>
      </c>
      <c r="AW145" s="13" t="s">
        <v>35</v>
      </c>
      <c r="AX145" s="13" t="s">
        <v>71</v>
      </c>
      <c r="AY145" s="269" t="s">
        <v>169</v>
      </c>
    </row>
    <row r="146" s="12" customFormat="1">
      <c r="B146" s="248"/>
      <c r="C146" s="249"/>
      <c r="D146" s="250" t="s">
        <v>177</v>
      </c>
      <c r="E146" s="251" t="s">
        <v>21</v>
      </c>
      <c r="F146" s="252" t="s">
        <v>229</v>
      </c>
      <c r="G146" s="249"/>
      <c r="H146" s="253">
        <v>5.774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177</v>
      </c>
      <c r="AU146" s="259" t="s">
        <v>79</v>
      </c>
      <c r="AV146" s="12" t="s">
        <v>79</v>
      </c>
      <c r="AW146" s="12" t="s">
        <v>35</v>
      </c>
      <c r="AX146" s="12" t="s">
        <v>71</v>
      </c>
      <c r="AY146" s="259" t="s">
        <v>169</v>
      </c>
    </row>
    <row r="147" s="12" customFormat="1">
      <c r="B147" s="248"/>
      <c r="C147" s="249"/>
      <c r="D147" s="250" t="s">
        <v>177</v>
      </c>
      <c r="E147" s="251" t="s">
        <v>21</v>
      </c>
      <c r="F147" s="252" t="s">
        <v>230</v>
      </c>
      <c r="G147" s="249"/>
      <c r="H147" s="253">
        <v>10.74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177</v>
      </c>
      <c r="AU147" s="259" t="s">
        <v>79</v>
      </c>
      <c r="AV147" s="12" t="s">
        <v>79</v>
      </c>
      <c r="AW147" s="12" t="s">
        <v>35</v>
      </c>
      <c r="AX147" s="12" t="s">
        <v>71</v>
      </c>
      <c r="AY147" s="259" t="s">
        <v>169</v>
      </c>
    </row>
    <row r="148" s="14" customFormat="1">
      <c r="B148" s="270"/>
      <c r="C148" s="271"/>
      <c r="D148" s="250" t="s">
        <v>177</v>
      </c>
      <c r="E148" s="272" t="s">
        <v>21</v>
      </c>
      <c r="F148" s="273" t="s">
        <v>182</v>
      </c>
      <c r="G148" s="271"/>
      <c r="H148" s="274">
        <v>16.513999999999999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AT148" s="280" t="s">
        <v>177</v>
      </c>
      <c r="AU148" s="280" t="s">
        <v>79</v>
      </c>
      <c r="AV148" s="14" t="s">
        <v>89</v>
      </c>
      <c r="AW148" s="14" t="s">
        <v>35</v>
      </c>
      <c r="AX148" s="14" t="s">
        <v>75</v>
      </c>
      <c r="AY148" s="280" t="s">
        <v>169</v>
      </c>
    </row>
    <row r="149" s="12" customFormat="1">
      <c r="B149" s="248"/>
      <c r="C149" s="249"/>
      <c r="D149" s="250" t="s">
        <v>177</v>
      </c>
      <c r="E149" s="249"/>
      <c r="F149" s="252" t="s">
        <v>237</v>
      </c>
      <c r="G149" s="249"/>
      <c r="H149" s="253">
        <v>33.027999999999999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177</v>
      </c>
      <c r="AU149" s="259" t="s">
        <v>79</v>
      </c>
      <c r="AV149" s="12" t="s">
        <v>79</v>
      </c>
      <c r="AW149" s="12" t="s">
        <v>6</v>
      </c>
      <c r="AX149" s="12" t="s">
        <v>75</v>
      </c>
      <c r="AY149" s="259" t="s">
        <v>169</v>
      </c>
    </row>
    <row r="150" s="1" customFormat="1" ht="16.5" customHeight="1">
      <c r="B150" s="47"/>
      <c r="C150" s="236" t="s">
        <v>238</v>
      </c>
      <c r="D150" s="236" t="s">
        <v>172</v>
      </c>
      <c r="E150" s="237" t="s">
        <v>239</v>
      </c>
      <c r="F150" s="238" t="s">
        <v>240</v>
      </c>
      <c r="G150" s="239" t="s">
        <v>190</v>
      </c>
      <c r="H150" s="240">
        <v>332.84399999999999</v>
      </c>
      <c r="I150" s="241"/>
      <c r="J150" s="242">
        <f>ROUND(I150*H150,2)</f>
        <v>0</v>
      </c>
      <c r="K150" s="238" t="s">
        <v>21</v>
      </c>
      <c r="L150" s="73"/>
      <c r="M150" s="243" t="s">
        <v>21</v>
      </c>
      <c r="N150" s="244" t="s">
        <v>42</v>
      </c>
      <c r="O150" s="48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5" t="s">
        <v>89</v>
      </c>
      <c r="AT150" s="25" t="s">
        <v>172</v>
      </c>
      <c r="AU150" s="25" t="s">
        <v>79</v>
      </c>
      <c r="AY150" s="25" t="s">
        <v>169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75</v>
      </c>
      <c r="BK150" s="247">
        <f>ROUND(I150*H150,2)</f>
        <v>0</v>
      </c>
      <c r="BL150" s="25" t="s">
        <v>89</v>
      </c>
      <c r="BM150" s="25" t="s">
        <v>241</v>
      </c>
    </row>
    <row r="151" s="12" customFormat="1">
      <c r="B151" s="248"/>
      <c r="C151" s="249"/>
      <c r="D151" s="250" t="s">
        <v>177</v>
      </c>
      <c r="E151" s="251" t="s">
        <v>21</v>
      </c>
      <c r="F151" s="252" t="s">
        <v>242</v>
      </c>
      <c r="G151" s="249"/>
      <c r="H151" s="253">
        <v>6.7169999999999996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177</v>
      </c>
      <c r="AU151" s="259" t="s">
        <v>79</v>
      </c>
      <c r="AV151" s="12" t="s">
        <v>79</v>
      </c>
      <c r="AW151" s="12" t="s">
        <v>35</v>
      </c>
      <c r="AX151" s="12" t="s">
        <v>71</v>
      </c>
      <c r="AY151" s="259" t="s">
        <v>169</v>
      </c>
    </row>
    <row r="152" s="12" customFormat="1">
      <c r="B152" s="248"/>
      <c r="C152" s="249"/>
      <c r="D152" s="250" t="s">
        <v>177</v>
      </c>
      <c r="E152" s="251" t="s">
        <v>21</v>
      </c>
      <c r="F152" s="252" t="s">
        <v>243</v>
      </c>
      <c r="G152" s="249"/>
      <c r="H152" s="253">
        <v>28.103000000000002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177</v>
      </c>
      <c r="AU152" s="259" t="s">
        <v>79</v>
      </c>
      <c r="AV152" s="12" t="s">
        <v>79</v>
      </c>
      <c r="AW152" s="12" t="s">
        <v>35</v>
      </c>
      <c r="AX152" s="12" t="s">
        <v>71</v>
      </c>
      <c r="AY152" s="259" t="s">
        <v>169</v>
      </c>
    </row>
    <row r="153" s="12" customFormat="1">
      <c r="B153" s="248"/>
      <c r="C153" s="249"/>
      <c r="D153" s="250" t="s">
        <v>177</v>
      </c>
      <c r="E153" s="251" t="s">
        <v>21</v>
      </c>
      <c r="F153" s="252" t="s">
        <v>244</v>
      </c>
      <c r="G153" s="249"/>
      <c r="H153" s="253">
        <v>127.618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177</v>
      </c>
      <c r="AU153" s="259" t="s">
        <v>79</v>
      </c>
      <c r="AV153" s="12" t="s">
        <v>79</v>
      </c>
      <c r="AW153" s="12" t="s">
        <v>35</v>
      </c>
      <c r="AX153" s="12" t="s">
        <v>71</v>
      </c>
      <c r="AY153" s="259" t="s">
        <v>169</v>
      </c>
    </row>
    <row r="154" s="13" customFormat="1">
      <c r="B154" s="260"/>
      <c r="C154" s="261"/>
      <c r="D154" s="250" t="s">
        <v>177</v>
      </c>
      <c r="E154" s="262" t="s">
        <v>21</v>
      </c>
      <c r="F154" s="263" t="s">
        <v>245</v>
      </c>
      <c r="G154" s="261"/>
      <c r="H154" s="262" t="s">
        <v>21</v>
      </c>
      <c r="I154" s="264"/>
      <c r="J154" s="261"/>
      <c r="K154" s="261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177</v>
      </c>
      <c r="AU154" s="269" t="s">
        <v>79</v>
      </c>
      <c r="AV154" s="13" t="s">
        <v>75</v>
      </c>
      <c r="AW154" s="13" t="s">
        <v>35</v>
      </c>
      <c r="AX154" s="13" t="s">
        <v>71</v>
      </c>
      <c r="AY154" s="269" t="s">
        <v>169</v>
      </c>
    </row>
    <row r="155" s="12" customFormat="1">
      <c r="B155" s="248"/>
      <c r="C155" s="249"/>
      <c r="D155" s="250" t="s">
        <v>177</v>
      </c>
      <c r="E155" s="251" t="s">
        <v>21</v>
      </c>
      <c r="F155" s="252" t="s">
        <v>246</v>
      </c>
      <c r="G155" s="249"/>
      <c r="H155" s="253">
        <v>28.114000000000001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177</v>
      </c>
      <c r="AU155" s="259" t="s">
        <v>79</v>
      </c>
      <c r="AV155" s="12" t="s">
        <v>79</v>
      </c>
      <c r="AW155" s="12" t="s">
        <v>35</v>
      </c>
      <c r="AX155" s="12" t="s">
        <v>71</v>
      </c>
      <c r="AY155" s="259" t="s">
        <v>169</v>
      </c>
    </row>
    <row r="156" s="13" customFormat="1">
      <c r="B156" s="260"/>
      <c r="C156" s="261"/>
      <c r="D156" s="250" t="s">
        <v>177</v>
      </c>
      <c r="E156" s="262" t="s">
        <v>21</v>
      </c>
      <c r="F156" s="263" t="s">
        <v>247</v>
      </c>
      <c r="G156" s="261"/>
      <c r="H156" s="262" t="s">
        <v>21</v>
      </c>
      <c r="I156" s="264"/>
      <c r="J156" s="261"/>
      <c r="K156" s="261"/>
      <c r="L156" s="265"/>
      <c r="M156" s="266"/>
      <c r="N156" s="267"/>
      <c r="O156" s="267"/>
      <c r="P156" s="267"/>
      <c r="Q156" s="267"/>
      <c r="R156" s="267"/>
      <c r="S156" s="267"/>
      <c r="T156" s="268"/>
      <c r="AT156" s="269" t="s">
        <v>177</v>
      </c>
      <c r="AU156" s="269" t="s">
        <v>79</v>
      </c>
      <c r="AV156" s="13" t="s">
        <v>75</v>
      </c>
      <c r="AW156" s="13" t="s">
        <v>35</v>
      </c>
      <c r="AX156" s="13" t="s">
        <v>71</v>
      </c>
      <c r="AY156" s="269" t="s">
        <v>169</v>
      </c>
    </row>
    <row r="157" s="12" customFormat="1">
      <c r="B157" s="248"/>
      <c r="C157" s="249"/>
      <c r="D157" s="250" t="s">
        <v>177</v>
      </c>
      <c r="E157" s="251" t="s">
        <v>21</v>
      </c>
      <c r="F157" s="252" t="s">
        <v>248</v>
      </c>
      <c r="G157" s="249"/>
      <c r="H157" s="253">
        <v>142.292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177</v>
      </c>
      <c r="AU157" s="259" t="s">
        <v>79</v>
      </c>
      <c r="AV157" s="12" t="s">
        <v>79</v>
      </c>
      <c r="AW157" s="12" t="s">
        <v>35</v>
      </c>
      <c r="AX157" s="12" t="s">
        <v>71</v>
      </c>
      <c r="AY157" s="259" t="s">
        <v>169</v>
      </c>
    </row>
    <row r="158" s="13" customFormat="1">
      <c r="B158" s="260"/>
      <c r="C158" s="261"/>
      <c r="D158" s="250" t="s">
        <v>177</v>
      </c>
      <c r="E158" s="262" t="s">
        <v>21</v>
      </c>
      <c r="F158" s="263" t="s">
        <v>249</v>
      </c>
      <c r="G158" s="261"/>
      <c r="H158" s="262" t="s">
        <v>21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177</v>
      </c>
      <c r="AU158" s="269" t="s">
        <v>79</v>
      </c>
      <c r="AV158" s="13" t="s">
        <v>75</v>
      </c>
      <c r="AW158" s="13" t="s">
        <v>35</v>
      </c>
      <c r="AX158" s="13" t="s">
        <v>71</v>
      </c>
      <c r="AY158" s="269" t="s">
        <v>169</v>
      </c>
    </row>
    <row r="159" s="14" customFormat="1">
      <c r="B159" s="270"/>
      <c r="C159" s="271"/>
      <c r="D159" s="250" t="s">
        <v>177</v>
      </c>
      <c r="E159" s="272" t="s">
        <v>21</v>
      </c>
      <c r="F159" s="273" t="s">
        <v>182</v>
      </c>
      <c r="G159" s="271"/>
      <c r="H159" s="274">
        <v>332.84399999999999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AT159" s="280" t="s">
        <v>177</v>
      </c>
      <c r="AU159" s="280" t="s">
        <v>79</v>
      </c>
      <c r="AV159" s="14" t="s">
        <v>89</v>
      </c>
      <c r="AW159" s="14" t="s">
        <v>35</v>
      </c>
      <c r="AX159" s="14" t="s">
        <v>75</v>
      </c>
      <c r="AY159" s="280" t="s">
        <v>169</v>
      </c>
    </row>
    <row r="160" s="1" customFormat="1" ht="16.5" customHeight="1">
      <c r="B160" s="47"/>
      <c r="C160" s="236" t="s">
        <v>250</v>
      </c>
      <c r="D160" s="236" t="s">
        <v>172</v>
      </c>
      <c r="E160" s="237" t="s">
        <v>251</v>
      </c>
      <c r="F160" s="238" t="s">
        <v>252</v>
      </c>
      <c r="G160" s="239" t="s">
        <v>190</v>
      </c>
      <c r="H160" s="240">
        <v>120.484</v>
      </c>
      <c r="I160" s="241"/>
      <c r="J160" s="242">
        <f>ROUND(I160*H160,2)</f>
        <v>0</v>
      </c>
      <c r="K160" s="238" t="s">
        <v>21</v>
      </c>
      <c r="L160" s="73"/>
      <c r="M160" s="243" t="s">
        <v>21</v>
      </c>
      <c r="N160" s="244" t="s">
        <v>42</v>
      </c>
      <c r="O160" s="48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5" t="s">
        <v>89</v>
      </c>
      <c r="AT160" s="25" t="s">
        <v>172</v>
      </c>
      <c r="AU160" s="25" t="s">
        <v>79</v>
      </c>
      <c r="AY160" s="25" t="s">
        <v>169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5" t="s">
        <v>75</v>
      </c>
      <c r="BK160" s="247">
        <f>ROUND(I160*H160,2)</f>
        <v>0</v>
      </c>
      <c r="BL160" s="25" t="s">
        <v>89</v>
      </c>
      <c r="BM160" s="25" t="s">
        <v>253</v>
      </c>
    </row>
    <row r="161" s="12" customFormat="1">
      <c r="B161" s="248"/>
      <c r="C161" s="249"/>
      <c r="D161" s="250" t="s">
        <v>177</v>
      </c>
      <c r="E161" s="251" t="s">
        <v>21</v>
      </c>
      <c r="F161" s="252" t="s">
        <v>254</v>
      </c>
      <c r="G161" s="249"/>
      <c r="H161" s="253">
        <v>27.981999999999999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177</v>
      </c>
      <c r="AU161" s="259" t="s">
        <v>79</v>
      </c>
      <c r="AV161" s="12" t="s">
        <v>79</v>
      </c>
      <c r="AW161" s="12" t="s">
        <v>35</v>
      </c>
      <c r="AX161" s="12" t="s">
        <v>71</v>
      </c>
      <c r="AY161" s="259" t="s">
        <v>169</v>
      </c>
    </row>
    <row r="162" s="13" customFormat="1">
      <c r="B162" s="260"/>
      <c r="C162" s="261"/>
      <c r="D162" s="250" t="s">
        <v>177</v>
      </c>
      <c r="E162" s="262" t="s">
        <v>21</v>
      </c>
      <c r="F162" s="263" t="s">
        <v>255</v>
      </c>
      <c r="G162" s="261"/>
      <c r="H162" s="262" t="s">
        <v>21</v>
      </c>
      <c r="I162" s="264"/>
      <c r="J162" s="261"/>
      <c r="K162" s="261"/>
      <c r="L162" s="265"/>
      <c r="M162" s="266"/>
      <c r="N162" s="267"/>
      <c r="O162" s="267"/>
      <c r="P162" s="267"/>
      <c r="Q162" s="267"/>
      <c r="R162" s="267"/>
      <c r="S162" s="267"/>
      <c r="T162" s="268"/>
      <c r="AT162" s="269" t="s">
        <v>177</v>
      </c>
      <c r="AU162" s="269" t="s">
        <v>79</v>
      </c>
      <c r="AV162" s="13" t="s">
        <v>75</v>
      </c>
      <c r="AW162" s="13" t="s">
        <v>35</v>
      </c>
      <c r="AX162" s="13" t="s">
        <v>71</v>
      </c>
      <c r="AY162" s="269" t="s">
        <v>169</v>
      </c>
    </row>
    <row r="163" s="12" customFormat="1">
      <c r="B163" s="248"/>
      <c r="C163" s="249"/>
      <c r="D163" s="250" t="s">
        <v>177</v>
      </c>
      <c r="E163" s="251" t="s">
        <v>21</v>
      </c>
      <c r="F163" s="252" t="s">
        <v>256</v>
      </c>
      <c r="G163" s="249"/>
      <c r="H163" s="253">
        <v>1.8500000000000001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177</v>
      </c>
      <c r="AU163" s="259" t="s">
        <v>79</v>
      </c>
      <c r="AV163" s="12" t="s">
        <v>79</v>
      </c>
      <c r="AW163" s="12" t="s">
        <v>35</v>
      </c>
      <c r="AX163" s="12" t="s">
        <v>71</v>
      </c>
      <c r="AY163" s="259" t="s">
        <v>169</v>
      </c>
    </row>
    <row r="164" s="13" customFormat="1">
      <c r="B164" s="260"/>
      <c r="C164" s="261"/>
      <c r="D164" s="250" t="s">
        <v>177</v>
      </c>
      <c r="E164" s="262" t="s">
        <v>21</v>
      </c>
      <c r="F164" s="263" t="s">
        <v>257</v>
      </c>
      <c r="G164" s="261"/>
      <c r="H164" s="262" t="s">
        <v>21</v>
      </c>
      <c r="I164" s="264"/>
      <c r="J164" s="261"/>
      <c r="K164" s="261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177</v>
      </c>
      <c r="AU164" s="269" t="s">
        <v>79</v>
      </c>
      <c r="AV164" s="13" t="s">
        <v>75</v>
      </c>
      <c r="AW164" s="13" t="s">
        <v>35</v>
      </c>
      <c r="AX164" s="13" t="s">
        <v>71</v>
      </c>
      <c r="AY164" s="269" t="s">
        <v>169</v>
      </c>
    </row>
    <row r="165" s="12" customFormat="1">
      <c r="B165" s="248"/>
      <c r="C165" s="249"/>
      <c r="D165" s="250" t="s">
        <v>177</v>
      </c>
      <c r="E165" s="251" t="s">
        <v>21</v>
      </c>
      <c r="F165" s="252" t="s">
        <v>258</v>
      </c>
      <c r="G165" s="249"/>
      <c r="H165" s="253">
        <v>90.652000000000001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177</v>
      </c>
      <c r="AU165" s="259" t="s">
        <v>79</v>
      </c>
      <c r="AV165" s="12" t="s">
        <v>79</v>
      </c>
      <c r="AW165" s="12" t="s">
        <v>35</v>
      </c>
      <c r="AX165" s="12" t="s">
        <v>71</v>
      </c>
      <c r="AY165" s="259" t="s">
        <v>169</v>
      </c>
    </row>
    <row r="166" s="13" customFormat="1">
      <c r="B166" s="260"/>
      <c r="C166" s="261"/>
      <c r="D166" s="250" t="s">
        <v>177</v>
      </c>
      <c r="E166" s="262" t="s">
        <v>21</v>
      </c>
      <c r="F166" s="263" t="s">
        <v>259</v>
      </c>
      <c r="G166" s="261"/>
      <c r="H166" s="262" t="s">
        <v>21</v>
      </c>
      <c r="I166" s="264"/>
      <c r="J166" s="261"/>
      <c r="K166" s="261"/>
      <c r="L166" s="265"/>
      <c r="M166" s="266"/>
      <c r="N166" s="267"/>
      <c r="O166" s="267"/>
      <c r="P166" s="267"/>
      <c r="Q166" s="267"/>
      <c r="R166" s="267"/>
      <c r="S166" s="267"/>
      <c r="T166" s="268"/>
      <c r="AT166" s="269" t="s">
        <v>177</v>
      </c>
      <c r="AU166" s="269" t="s">
        <v>79</v>
      </c>
      <c r="AV166" s="13" t="s">
        <v>75</v>
      </c>
      <c r="AW166" s="13" t="s">
        <v>35</v>
      </c>
      <c r="AX166" s="13" t="s">
        <v>71</v>
      </c>
      <c r="AY166" s="269" t="s">
        <v>169</v>
      </c>
    </row>
    <row r="167" s="14" customFormat="1">
      <c r="B167" s="270"/>
      <c r="C167" s="271"/>
      <c r="D167" s="250" t="s">
        <v>177</v>
      </c>
      <c r="E167" s="272" t="s">
        <v>21</v>
      </c>
      <c r="F167" s="273" t="s">
        <v>182</v>
      </c>
      <c r="G167" s="271"/>
      <c r="H167" s="274">
        <v>120.484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AT167" s="280" t="s">
        <v>177</v>
      </c>
      <c r="AU167" s="280" t="s">
        <v>79</v>
      </c>
      <c r="AV167" s="14" t="s">
        <v>89</v>
      </c>
      <c r="AW167" s="14" t="s">
        <v>35</v>
      </c>
      <c r="AX167" s="14" t="s">
        <v>75</v>
      </c>
      <c r="AY167" s="280" t="s">
        <v>169</v>
      </c>
    </row>
    <row r="168" s="1" customFormat="1" ht="16.5" customHeight="1">
      <c r="B168" s="47"/>
      <c r="C168" s="236" t="s">
        <v>10</v>
      </c>
      <c r="D168" s="236" t="s">
        <v>172</v>
      </c>
      <c r="E168" s="237" t="s">
        <v>260</v>
      </c>
      <c r="F168" s="238" t="s">
        <v>261</v>
      </c>
      <c r="G168" s="239" t="s">
        <v>190</v>
      </c>
      <c r="H168" s="240">
        <v>453.32999999999998</v>
      </c>
      <c r="I168" s="241"/>
      <c r="J168" s="242">
        <f>ROUND(I168*H168,2)</f>
        <v>0</v>
      </c>
      <c r="K168" s="238" t="s">
        <v>21</v>
      </c>
      <c r="L168" s="73"/>
      <c r="M168" s="243" t="s">
        <v>21</v>
      </c>
      <c r="N168" s="244" t="s">
        <v>42</v>
      </c>
      <c r="O168" s="48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5" t="s">
        <v>89</v>
      </c>
      <c r="AT168" s="25" t="s">
        <v>172</v>
      </c>
      <c r="AU168" s="25" t="s">
        <v>79</v>
      </c>
      <c r="AY168" s="25" t="s">
        <v>169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5" t="s">
        <v>75</v>
      </c>
      <c r="BK168" s="247">
        <f>ROUND(I168*H168,2)</f>
        <v>0</v>
      </c>
      <c r="BL168" s="25" t="s">
        <v>89</v>
      </c>
      <c r="BM168" s="25" t="s">
        <v>262</v>
      </c>
    </row>
    <row r="169" s="12" customFormat="1">
      <c r="B169" s="248"/>
      <c r="C169" s="249"/>
      <c r="D169" s="250" t="s">
        <v>177</v>
      </c>
      <c r="E169" s="251" t="s">
        <v>21</v>
      </c>
      <c r="F169" s="252" t="s">
        <v>263</v>
      </c>
      <c r="G169" s="249"/>
      <c r="H169" s="253">
        <v>332.84500000000003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177</v>
      </c>
      <c r="AU169" s="259" t="s">
        <v>79</v>
      </c>
      <c r="AV169" s="12" t="s">
        <v>79</v>
      </c>
      <c r="AW169" s="12" t="s">
        <v>35</v>
      </c>
      <c r="AX169" s="12" t="s">
        <v>71</v>
      </c>
      <c r="AY169" s="259" t="s">
        <v>169</v>
      </c>
    </row>
    <row r="170" s="13" customFormat="1">
      <c r="B170" s="260"/>
      <c r="C170" s="261"/>
      <c r="D170" s="250" t="s">
        <v>177</v>
      </c>
      <c r="E170" s="262" t="s">
        <v>21</v>
      </c>
      <c r="F170" s="263" t="s">
        <v>264</v>
      </c>
      <c r="G170" s="261"/>
      <c r="H170" s="262" t="s">
        <v>21</v>
      </c>
      <c r="I170" s="264"/>
      <c r="J170" s="261"/>
      <c r="K170" s="261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177</v>
      </c>
      <c r="AU170" s="269" t="s">
        <v>79</v>
      </c>
      <c r="AV170" s="13" t="s">
        <v>75</v>
      </c>
      <c r="AW170" s="13" t="s">
        <v>35</v>
      </c>
      <c r="AX170" s="13" t="s">
        <v>71</v>
      </c>
      <c r="AY170" s="269" t="s">
        <v>169</v>
      </c>
    </row>
    <row r="171" s="12" customFormat="1">
      <c r="B171" s="248"/>
      <c r="C171" s="249"/>
      <c r="D171" s="250" t="s">
        <v>177</v>
      </c>
      <c r="E171" s="251" t="s">
        <v>21</v>
      </c>
      <c r="F171" s="252" t="s">
        <v>265</v>
      </c>
      <c r="G171" s="249"/>
      <c r="H171" s="253">
        <v>120.485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177</v>
      </c>
      <c r="AU171" s="259" t="s">
        <v>79</v>
      </c>
      <c r="AV171" s="12" t="s">
        <v>79</v>
      </c>
      <c r="AW171" s="12" t="s">
        <v>35</v>
      </c>
      <c r="AX171" s="12" t="s">
        <v>71</v>
      </c>
      <c r="AY171" s="259" t="s">
        <v>169</v>
      </c>
    </row>
    <row r="172" s="13" customFormat="1">
      <c r="B172" s="260"/>
      <c r="C172" s="261"/>
      <c r="D172" s="250" t="s">
        <v>177</v>
      </c>
      <c r="E172" s="262" t="s">
        <v>21</v>
      </c>
      <c r="F172" s="263" t="s">
        <v>266</v>
      </c>
      <c r="G172" s="261"/>
      <c r="H172" s="262" t="s">
        <v>21</v>
      </c>
      <c r="I172" s="264"/>
      <c r="J172" s="261"/>
      <c r="K172" s="261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177</v>
      </c>
      <c r="AU172" s="269" t="s">
        <v>79</v>
      </c>
      <c r="AV172" s="13" t="s">
        <v>75</v>
      </c>
      <c r="AW172" s="13" t="s">
        <v>35</v>
      </c>
      <c r="AX172" s="13" t="s">
        <v>71</v>
      </c>
      <c r="AY172" s="269" t="s">
        <v>169</v>
      </c>
    </row>
    <row r="173" s="14" customFormat="1">
      <c r="B173" s="270"/>
      <c r="C173" s="271"/>
      <c r="D173" s="250" t="s">
        <v>177</v>
      </c>
      <c r="E173" s="272" t="s">
        <v>21</v>
      </c>
      <c r="F173" s="273" t="s">
        <v>182</v>
      </c>
      <c r="G173" s="271"/>
      <c r="H173" s="274">
        <v>453.32999999999998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AT173" s="280" t="s">
        <v>177</v>
      </c>
      <c r="AU173" s="280" t="s">
        <v>79</v>
      </c>
      <c r="AV173" s="14" t="s">
        <v>89</v>
      </c>
      <c r="AW173" s="14" t="s">
        <v>35</v>
      </c>
      <c r="AX173" s="14" t="s">
        <v>75</v>
      </c>
      <c r="AY173" s="280" t="s">
        <v>169</v>
      </c>
    </row>
    <row r="174" s="1" customFormat="1" ht="16.5" customHeight="1">
      <c r="B174" s="47"/>
      <c r="C174" s="236" t="s">
        <v>267</v>
      </c>
      <c r="D174" s="236" t="s">
        <v>172</v>
      </c>
      <c r="E174" s="237" t="s">
        <v>268</v>
      </c>
      <c r="F174" s="238" t="s">
        <v>269</v>
      </c>
      <c r="G174" s="239" t="s">
        <v>190</v>
      </c>
      <c r="H174" s="240">
        <v>607.37800000000004</v>
      </c>
      <c r="I174" s="241"/>
      <c r="J174" s="242">
        <f>ROUND(I174*H174,2)</f>
        <v>0</v>
      </c>
      <c r="K174" s="238" t="s">
        <v>21</v>
      </c>
      <c r="L174" s="73"/>
      <c r="M174" s="243" t="s">
        <v>21</v>
      </c>
      <c r="N174" s="244" t="s">
        <v>42</v>
      </c>
      <c r="O174" s="48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5" t="s">
        <v>89</v>
      </c>
      <c r="AT174" s="25" t="s">
        <v>172</v>
      </c>
      <c r="AU174" s="25" t="s">
        <v>79</v>
      </c>
      <c r="AY174" s="25" t="s">
        <v>169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5" t="s">
        <v>75</v>
      </c>
      <c r="BK174" s="247">
        <f>ROUND(I174*H174,2)</f>
        <v>0</v>
      </c>
      <c r="BL174" s="25" t="s">
        <v>89</v>
      </c>
      <c r="BM174" s="25" t="s">
        <v>270</v>
      </c>
    </row>
    <row r="175" s="12" customFormat="1">
      <c r="B175" s="248"/>
      <c r="C175" s="249"/>
      <c r="D175" s="250" t="s">
        <v>177</v>
      </c>
      <c r="E175" s="251" t="s">
        <v>21</v>
      </c>
      <c r="F175" s="252" t="s">
        <v>263</v>
      </c>
      <c r="G175" s="249"/>
      <c r="H175" s="253">
        <v>332.84500000000003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177</v>
      </c>
      <c r="AU175" s="259" t="s">
        <v>79</v>
      </c>
      <c r="AV175" s="12" t="s">
        <v>79</v>
      </c>
      <c r="AW175" s="12" t="s">
        <v>35</v>
      </c>
      <c r="AX175" s="12" t="s">
        <v>71</v>
      </c>
      <c r="AY175" s="259" t="s">
        <v>169</v>
      </c>
    </row>
    <row r="176" s="13" customFormat="1">
      <c r="B176" s="260"/>
      <c r="C176" s="261"/>
      <c r="D176" s="250" t="s">
        <v>177</v>
      </c>
      <c r="E176" s="262" t="s">
        <v>21</v>
      </c>
      <c r="F176" s="263" t="s">
        <v>264</v>
      </c>
      <c r="G176" s="261"/>
      <c r="H176" s="262" t="s">
        <v>21</v>
      </c>
      <c r="I176" s="264"/>
      <c r="J176" s="261"/>
      <c r="K176" s="261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177</v>
      </c>
      <c r="AU176" s="269" t="s">
        <v>79</v>
      </c>
      <c r="AV176" s="13" t="s">
        <v>75</v>
      </c>
      <c r="AW176" s="13" t="s">
        <v>35</v>
      </c>
      <c r="AX176" s="13" t="s">
        <v>71</v>
      </c>
      <c r="AY176" s="269" t="s">
        <v>169</v>
      </c>
    </row>
    <row r="177" s="12" customFormat="1">
      <c r="B177" s="248"/>
      <c r="C177" s="249"/>
      <c r="D177" s="250" t="s">
        <v>177</v>
      </c>
      <c r="E177" s="251" t="s">
        <v>21</v>
      </c>
      <c r="F177" s="252" t="s">
        <v>265</v>
      </c>
      <c r="G177" s="249"/>
      <c r="H177" s="253">
        <v>120.485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177</v>
      </c>
      <c r="AU177" s="259" t="s">
        <v>79</v>
      </c>
      <c r="AV177" s="12" t="s">
        <v>79</v>
      </c>
      <c r="AW177" s="12" t="s">
        <v>35</v>
      </c>
      <c r="AX177" s="12" t="s">
        <v>71</v>
      </c>
      <c r="AY177" s="259" t="s">
        <v>169</v>
      </c>
    </row>
    <row r="178" s="13" customFormat="1">
      <c r="B178" s="260"/>
      <c r="C178" s="261"/>
      <c r="D178" s="250" t="s">
        <v>177</v>
      </c>
      <c r="E178" s="262" t="s">
        <v>21</v>
      </c>
      <c r="F178" s="263" t="s">
        <v>266</v>
      </c>
      <c r="G178" s="261"/>
      <c r="H178" s="262" t="s">
        <v>21</v>
      </c>
      <c r="I178" s="264"/>
      <c r="J178" s="261"/>
      <c r="K178" s="261"/>
      <c r="L178" s="265"/>
      <c r="M178" s="266"/>
      <c r="N178" s="267"/>
      <c r="O178" s="267"/>
      <c r="P178" s="267"/>
      <c r="Q178" s="267"/>
      <c r="R178" s="267"/>
      <c r="S178" s="267"/>
      <c r="T178" s="268"/>
      <c r="AT178" s="269" t="s">
        <v>177</v>
      </c>
      <c r="AU178" s="269" t="s">
        <v>79</v>
      </c>
      <c r="AV178" s="13" t="s">
        <v>75</v>
      </c>
      <c r="AW178" s="13" t="s">
        <v>35</v>
      </c>
      <c r="AX178" s="13" t="s">
        <v>71</v>
      </c>
      <c r="AY178" s="269" t="s">
        <v>169</v>
      </c>
    </row>
    <row r="179" s="12" customFormat="1">
      <c r="B179" s="248"/>
      <c r="C179" s="249"/>
      <c r="D179" s="250" t="s">
        <v>177</v>
      </c>
      <c r="E179" s="251" t="s">
        <v>21</v>
      </c>
      <c r="F179" s="252" t="s">
        <v>271</v>
      </c>
      <c r="G179" s="249"/>
      <c r="H179" s="253">
        <v>154.048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177</v>
      </c>
      <c r="AU179" s="259" t="s">
        <v>79</v>
      </c>
      <c r="AV179" s="12" t="s">
        <v>79</v>
      </c>
      <c r="AW179" s="12" t="s">
        <v>35</v>
      </c>
      <c r="AX179" s="12" t="s">
        <v>71</v>
      </c>
      <c r="AY179" s="259" t="s">
        <v>169</v>
      </c>
    </row>
    <row r="180" s="13" customFormat="1">
      <c r="B180" s="260"/>
      <c r="C180" s="261"/>
      <c r="D180" s="250" t="s">
        <v>177</v>
      </c>
      <c r="E180" s="262" t="s">
        <v>21</v>
      </c>
      <c r="F180" s="263" t="s">
        <v>272</v>
      </c>
      <c r="G180" s="261"/>
      <c r="H180" s="262" t="s">
        <v>21</v>
      </c>
      <c r="I180" s="264"/>
      <c r="J180" s="261"/>
      <c r="K180" s="261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177</v>
      </c>
      <c r="AU180" s="269" t="s">
        <v>79</v>
      </c>
      <c r="AV180" s="13" t="s">
        <v>75</v>
      </c>
      <c r="AW180" s="13" t="s">
        <v>35</v>
      </c>
      <c r="AX180" s="13" t="s">
        <v>71</v>
      </c>
      <c r="AY180" s="269" t="s">
        <v>169</v>
      </c>
    </row>
    <row r="181" s="13" customFormat="1">
      <c r="B181" s="260"/>
      <c r="C181" s="261"/>
      <c r="D181" s="250" t="s">
        <v>177</v>
      </c>
      <c r="E181" s="262" t="s">
        <v>21</v>
      </c>
      <c r="F181" s="263" t="s">
        <v>273</v>
      </c>
      <c r="G181" s="261"/>
      <c r="H181" s="262" t="s">
        <v>21</v>
      </c>
      <c r="I181" s="264"/>
      <c r="J181" s="261"/>
      <c r="K181" s="261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177</v>
      </c>
      <c r="AU181" s="269" t="s">
        <v>79</v>
      </c>
      <c r="AV181" s="13" t="s">
        <v>75</v>
      </c>
      <c r="AW181" s="13" t="s">
        <v>35</v>
      </c>
      <c r="AX181" s="13" t="s">
        <v>71</v>
      </c>
      <c r="AY181" s="269" t="s">
        <v>169</v>
      </c>
    </row>
    <row r="182" s="14" customFormat="1">
      <c r="B182" s="270"/>
      <c r="C182" s="271"/>
      <c r="D182" s="250" t="s">
        <v>177</v>
      </c>
      <c r="E182" s="272" t="s">
        <v>21</v>
      </c>
      <c r="F182" s="273" t="s">
        <v>182</v>
      </c>
      <c r="G182" s="271"/>
      <c r="H182" s="274">
        <v>607.37800000000004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AT182" s="280" t="s">
        <v>177</v>
      </c>
      <c r="AU182" s="280" t="s">
        <v>79</v>
      </c>
      <c r="AV182" s="14" t="s">
        <v>89</v>
      </c>
      <c r="AW182" s="14" t="s">
        <v>35</v>
      </c>
      <c r="AX182" s="14" t="s">
        <v>75</v>
      </c>
      <c r="AY182" s="280" t="s">
        <v>169</v>
      </c>
    </row>
    <row r="183" s="1" customFormat="1" ht="16.5" customHeight="1">
      <c r="B183" s="47"/>
      <c r="C183" s="236" t="s">
        <v>274</v>
      </c>
      <c r="D183" s="236" t="s">
        <v>172</v>
      </c>
      <c r="E183" s="237" t="s">
        <v>275</v>
      </c>
      <c r="F183" s="238" t="s">
        <v>276</v>
      </c>
      <c r="G183" s="239" t="s">
        <v>190</v>
      </c>
      <c r="H183" s="240">
        <v>607.37800000000004</v>
      </c>
      <c r="I183" s="241"/>
      <c r="J183" s="242">
        <f>ROUND(I183*H183,2)</f>
        <v>0</v>
      </c>
      <c r="K183" s="238" t="s">
        <v>21</v>
      </c>
      <c r="L183" s="73"/>
      <c r="M183" s="243" t="s">
        <v>21</v>
      </c>
      <c r="N183" s="244" t="s">
        <v>42</v>
      </c>
      <c r="O183" s="48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5" t="s">
        <v>89</v>
      </c>
      <c r="AT183" s="25" t="s">
        <v>172</v>
      </c>
      <c r="AU183" s="25" t="s">
        <v>79</v>
      </c>
      <c r="AY183" s="25" t="s">
        <v>169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5" t="s">
        <v>75</v>
      </c>
      <c r="BK183" s="247">
        <f>ROUND(I183*H183,2)</f>
        <v>0</v>
      </c>
      <c r="BL183" s="25" t="s">
        <v>89</v>
      </c>
      <c r="BM183" s="25" t="s">
        <v>277</v>
      </c>
    </row>
    <row r="184" s="12" customFormat="1">
      <c r="B184" s="248"/>
      <c r="C184" s="249"/>
      <c r="D184" s="250" t="s">
        <v>177</v>
      </c>
      <c r="E184" s="251" t="s">
        <v>21</v>
      </c>
      <c r="F184" s="252" t="s">
        <v>263</v>
      </c>
      <c r="G184" s="249"/>
      <c r="H184" s="253">
        <v>332.84500000000003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177</v>
      </c>
      <c r="AU184" s="259" t="s">
        <v>79</v>
      </c>
      <c r="AV184" s="12" t="s">
        <v>79</v>
      </c>
      <c r="AW184" s="12" t="s">
        <v>35</v>
      </c>
      <c r="AX184" s="12" t="s">
        <v>71</v>
      </c>
      <c r="AY184" s="259" t="s">
        <v>169</v>
      </c>
    </row>
    <row r="185" s="13" customFormat="1">
      <c r="B185" s="260"/>
      <c r="C185" s="261"/>
      <c r="D185" s="250" t="s">
        <v>177</v>
      </c>
      <c r="E185" s="262" t="s">
        <v>21</v>
      </c>
      <c r="F185" s="263" t="s">
        <v>264</v>
      </c>
      <c r="G185" s="261"/>
      <c r="H185" s="262" t="s">
        <v>21</v>
      </c>
      <c r="I185" s="264"/>
      <c r="J185" s="261"/>
      <c r="K185" s="261"/>
      <c r="L185" s="265"/>
      <c r="M185" s="266"/>
      <c r="N185" s="267"/>
      <c r="O185" s="267"/>
      <c r="P185" s="267"/>
      <c r="Q185" s="267"/>
      <c r="R185" s="267"/>
      <c r="S185" s="267"/>
      <c r="T185" s="268"/>
      <c r="AT185" s="269" t="s">
        <v>177</v>
      </c>
      <c r="AU185" s="269" t="s">
        <v>79</v>
      </c>
      <c r="AV185" s="13" t="s">
        <v>75</v>
      </c>
      <c r="AW185" s="13" t="s">
        <v>35</v>
      </c>
      <c r="AX185" s="13" t="s">
        <v>71</v>
      </c>
      <c r="AY185" s="269" t="s">
        <v>169</v>
      </c>
    </row>
    <row r="186" s="12" customFormat="1">
      <c r="B186" s="248"/>
      <c r="C186" s="249"/>
      <c r="D186" s="250" t="s">
        <v>177</v>
      </c>
      <c r="E186" s="251" t="s">
        <v>21</v>
      </c>
      <c r="F186" s="252" t="s">
        <v>265</v>
      </c>
      <c r="G186" s="249"/>
      <c r="H186" s="253">
        <v>120.485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177</v>
      </c>
      <c r="AU186" s="259" t="s">
        <v>79</v>
      </c>
      <c r="AV186" s="12" t="s">
        <v>79</v>
      </c>
      <c r="AW186" s="12" t="s">
        <v>35</v>
      </c>
      <c r="AX186" s="12" t="s">
        <v>71</v>
      </c>
      <c r="AY186" s="259" t="s">
        <v>169</v>
      </c>
    </row>
    <row r="187" s="13" customFormat="1">
      <c r="B187" s="260"/>
      <c r="C187" s="261"/>
      <c r="D187" s="250" t="s">
        <v>177</v>
      </c>
      <c r="E187" s="262" t="s">
        <v>21</v>
      </c>
      <c r="F187" s="263" t="s">
        <v>266</v>
      </c>
      <c r="G187" s="261"/>
      <c r="H187" s="262" t="s">
        <v>21</v>
      </c>
      <c r="I187" s="264"/>
      <c r="J187" s="261"/>
      <c r="K187" s="261"/>
      <c r="L187" s="265"/>
      <c r="M187" s="266"/>
      <c r="N187" s="267"/>
      <c r="O187" s="267"/>
      <c r="P187" s="267"/>
      <c r="Q187" s="267"/>
      <c r="R187" s="267"/>
      <c r="S187" s="267"/>
      <c r="T187" s="268"/>
      <c r="AT187" s="269" t="s">
        <v>177</v>
      </c>
      <c r="AU187" s="269" t="s">
        <v>79</v>
      </c>
      <c r="AV187" s="13" t="s">
        <v>75</v>
      </c>
      <c r="AW187" s="13" t="s">
        <v>35</v>
      </c>
      <c r="AX187" s="13" t="s">
        <v>71</v>
      </c>
      <c r="AY187" s="269" t="s">
        <v>169</v>
      </c>
    </row>
    <row r="188" s="12" customFormat="1">
      <c r="B188" s="248"/>
      <c r="C188" s="249"/>
      <c r="D188" s="250" t="s">
        <v>177</v>
      </c>
      <c r="E188" s="251" t="s">
        <v>21</v>
      </c>
      <c r="F188" s="252" t="s">
        <v>271</v>
      </c>
      <c r="G188" s="249"/>
      <c r="H188" s="253">
        <v>154.048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177</v>
      </c>
      <c r="AU188" s="259" t="s">
        <v>79</v>
      </c>
      <c r="AV188" s="12" t="s">
        <v>79</v>
      </c>
      <c r="AW188" s="12" t="s">
        <v>35</v>
      </c>
      <c r="AX188" s="12" t="s">
        <v>71</v>
      </c>
      <c r="AY188" s="259" t="s">
        <v>169</v>
      </c>
    </row>
    <row r="189" s="13" customFormat="1">
      <c r="B189" s="260"/>
      <c r="C189" s="261"/>
      <c r="D189" s="250" t="s">
        <v>177</v>
      </c>
      <c r="E189" s="262" t="s">
        <v>21</v>
      </c>
      <c r="F189" s="263" t="s">
        <v>272</v>
      </c>
      <c r="G189" s="261"/>
      <c r="H189" s="262" t="s">
        <v>21</v>
      </c>
      <c r="I189" s="264"/>
      <c r="J189" s="261"/>
      <c r="K189" s="261"/>
      <c r="L189" s="265"/>
      <c r="M189" s="266"/>
      <c r="N189" s="267"/>
      <c r="O189" s="267"/>
      <c r="P189" s="267"/>
      <c r="Q189" s="267"/>
      <c r="R189" s="267"/>
      <c r="S189" s="267"/>
      <c r="T189" s="268"/>
      <c r="AT189" s="269" t="s">
        <v>177</v>
      </c>
      <c r="AU189" s="269" t="s">
        <v>79</v>
      </c>
      <c r="AV189" s="13" t="s">
        <v>75</v>
      </c>
      <c r="AW189" s="13" t="s">
        <v>35</v>
      </c>
      <c r="AX189" s="13" t="s">
        <v>71</v>
      </c>
      <c r="AY189" s="269" t="s">
        <v>169</v>
      </c>
    </row>
    <row r="190" s="14" customFormat="1">
      <c r="B190" s="270"/>
      <c r="C190" s="271"/>
      <c r="D190" s="250" t="s">
        <v>177</v>
      </c>
      <c r="E190" s="272" t="s">
        <v>21</v>
      </c>
      <c r="F190" s="273" t="s">
        <v>182</v>
      </c>
      <c r="G190" s="271"/>
      <c r="H190" s="274">
        <v>607.37800000000004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AT190" s="280" t="s">
        <v>177</v>
      </c>
      <c r="AU190" s="280" t="s">
        <v>79</v>
      </c>
      <c r="AV190" s="14" t="s">
        <v>89</v>
      </c>
      <c r="AW190" s="14" t="s">
        <v>35</v>
      </c>
      <c r="AX190" s="14" t="s">
        <v>75</v>
      </c>
      <c r="AY190" s="280" t="s">
        <v>169</v>
      </c>
    </row>
    <row r="191" s="1" customFormat="1" ht="16.5" customHeight="1">
      <c r="B191" s="47"/>
      <c r="C191" s="236" t="s">
        <v>278</v>
      </c>
      <c r="D191" s="236" t="s">
        <v>172</v>
      </c>
      <c r="E191" s="237" t="s">
        <v>279</v>
      </c>
      <c r="F191" s="238" t="s">
        <v>280</v>
      </c>
      <c r="G191" s="239" t="s">
        <v>235</v>
      </c>
      <c r="H191" s="240">
        <v>911.06799999999998</v>
      </c>
      <c r="I191" s="241"/>
      <c r="J191" s="242">
        <f>ROUND(I191*H191,2)</f>
        <v>0</v>
      </c>
      <c r="K191" s="238" t="s">
        <v>21</v>
      </c>
      <c r="L191" s="73"/>
      <c r="M191" s="243" t="s">
        <v>21</v>
      </c>
      <c r="N191" s="244" t="s">
        <v>42</v>
      </c>
      <c r="O191" s="48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5" t="s">
        <v>89</v>
      </c>
      <c r="AT191" s="25" t="s">
        <v>172</v>
      </c>
      <c r="AU191" s="25" t="s">
        <v>79</v>
      </c>
      <c r="AY191" s="25" t="s">
        <v>169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5" t="s">
        <v>75</v>
      </c>
      <c r="BK191" s="247">
        <f>ROUND(I191*H191,2)</f>
        <v>0</v>
      </c>
      <c r="BL191" s="25" t="s">
        <v>89</v>
      </c>
      <c r="BM191" s="25" t="s">
        <v>281</v>
      </c>
    </row>
    <row r="192" s="12" customFormat="1">
      <c r="B192" s="248"/>
      <c r="C192" s="249"/>
      <c r="D192" s="250" t="s">
        <v>177</v>
      </c>
      <c r="E192" s="251" t="s">
        <v>21</v>
      </c>
      <c r="F192" s="252" t="s">
        <v>282</v>
      </c>
      <c r="G192" s="249"/>
      <c r="H192" s="253">
        <v>499.26799999999997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177</v>
      </c>
      <c r="AU192" s="259" t="s">
        <v>79</v>
      </c>
      <c r="AV192" s="12" t="s">
        <v>79</v>
      </c>
      <c r="AW192" s="12" t="s">
        <v>35</v>
      </c>
      <c r="AX192" s="12" t="s">
        <v>71</v>
      </c>
      <c r="AY192" s="259" t="s">
        <v>169</v>
      </c>
    </row>
    <row r="193" s="13" customFormat="1">
      <c r="B193" s="260"/>
      <c r="C193" s="261"/>
      <c r="D193" s="250" t="s">
        <v>177</v>
      </c>
      <c r="E193" s="262" t="s">
        <v>21</v>
      </c>
      <c r="F193" s="263" t="s">
        <v>264</v>
      </c>
      <c r="G193" s="261"/>
      <c r="H193" s="262" t="s">
        <v>21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AT193" s="269" t="s">
        <v>177</v>
      </c>
      <c r="AU193" s="269" t="s">
        <v>79</v>
      </c>
      <c r="AV193" s="13" t="s">
        <v>75</v>
      </c>
      <c r="AW193" s="13" t="s">
        <v>35</v>
      </c>
      <c r="AX193" s="13" t="s">
        <v>71</v>
      </c>
      <c r="AY193" s="269" t="s">
        <v>169</v>
      </c>
    </row>
    <row r="194" s="12" customFormat="1">
      <c r="B194" s="248"/>
      <c r="C194" s="249"/>
      <c r="D194" s="250" t="s">
        <v>177</v>
      </c>
      <c r="E194" s="251" t="s">
        <v>21</v>
      </c>
      <c r="F194" s="252" t="s">
        <v>283</v>
      </c>
      <c r="G194" s="249"/>
      <c r="H194" s="253">
        <v>180.72800000000001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177</v>
      </c>
      <c r="AU194" s="259" t="s">
        <v>79</v>
      </c>
      <c r="AV194" s="12" t="s">
        <v>79</v>
      </c>
      <c r="AW194" s="12" t="s">
        <v>35</v>
      </c>
      <c r="AX194" s="12" t="s">
        <v>71</v>
      </c>
      <c r="AY194" s="259" t="s">
        <v>169</v>
      </c>
    </row>
    <row r="195" s="13" customFormat="1">
      <c r="B195" s="260"/>
      <c r="C195" s="261"/>
      <c r="D195" s="250" t="s">
        <v>177</v>
      </c>
      <c r="E195" s="262" t="s">
        <v>21</v>
      </c>
      <c r="F195" s="263" t="s">
        <v>266</v>
      </c>
      <c r="G195" s="261"/>
      <c r="H195" s="262" t="s">
        <v>21</v>
      </c>
      <c r="I195" s="264"/>
      <c r="J195" s="261"/>
      <c r="K195" s="261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177</v>
      </c>
      <c r="AU195" s="269" t="s">
        <v>79</v>
      </c>
      <c r="AV195" s="13" t="s">
        <v>75</v>
      </c>
      <c r="AW195" s="13" t="s">
        <v>35</v>
      </c>
      <c r="AX195" s="13" t="s">
        <v>71</v>
      </c>
      <c r="AY195" s="269" t="s">
        <v>169</v>
      </c>
    </row>
    <row r="196" s="12" customFormat="1">
      <c r="B196" s="248"/>
      <c r="C196" s="249"/>
      <c r="D196" s="250" t="s">
        <v>177</v>
      </c>
      <c r="E196" s="251" t="s">
        <v>21</v>
      </c>
      <c r="F196" s="252" t="s">
        <v>284</v>
      </c>
      <c r="G196" s="249"/>
      <c r="H196" s="253">
        <v>231.072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177</v>
      </c>
      <c r="AU196" s="259" t="s">
        <v>79</v>
      </c>
      <c r="AV196" s="12" t="s">
        <v>79</v>
      </c>
      <c r="AW196" s="12" t="s">
        <v>35</v>
      </c>
      <c r="AX196" s="12" t="s">
        <v>71</v>
      </c>
      <c r="AY196" s="259" t="s">
        <v>169</v>
      </c>
    </row>
    <row r="197" s="13" customFormat="1">
      <c r="B197" s="260"/>
      <c r="C197" s="261"/>
      <c r="D197" s="250" t="s">
        <v>177</v>
      </c>
      <c r="E197" s="262" t="s">
        <v>21</v>
      </c>
      <c r="F197" s="263" t="s">
        <v>272</v>
      </c>
      <c r="G197" s="261"/>
      <c r="H197" s="262" t="s">
        <v>21</v>
      </c>
      <c r="I197" s="264"/>
      <c r="J197" s="261"/>
      <c r="K197" s="261"/>
      <c r="L197" s="265"/>
      <c r="M197" s="266"/>
      <c r="N197" s="267"/>
      <c r="O197" s="267"/>
      <c r="P197" s="267"/>
      <c r="Q197" s="267"/>
      <c r="R197" s="267"/>
      <c r="S197" s="267"/>
      <c r="T197" s="268"/>
      <c r="AT197" s="269" t="s">
        <v>177</v>
      </c>
      <c r="AU197" s="269" t="s">
        <v>79</v>
      </c>
      <c r="AV197" s="13" t="s">
        <v>75</v>
      </c>
      <c r="AW197" s="13" t="s">
        <v>35</v>
      </c>
      <c r="AX197" s="13" t="s">
        <v>71</v>
      </c>
      <c r="AY197" s="269" t="s">
        <v>169</v>
      </c>
    </row>
    <row r="198" s="13" customFormat="1">
      <c r="B198" s="260"/>
      <c r="C198" s="261"/>
      <c r="D198" s="250" t="s">
        <v>177</v>
      </c>
      <c r="E198" s="262" t="s">
        <v>21</v>
      </c>
      <c r="F198" s="263" t="s">
        <v>285</v>
      </c>
      <c r="G198" s="261"/>
      <c r="H198" s="262" t="s">
        <v>21</v>
      </c>
      <c r="I198" s="264"/>
      <c r="J198" s="261"/>
      <c r="K198" s="261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177</v>
      </c>
      <c r="AU198" s="269" t="s">
        <v>79</v>
      </c>
      <c r="AV198" s="13" t="s">
        <v>75</v>
      </c>
      <c r="AW198" s="13" t="s">
        <v>35</v>
      </c>
      <c r="AX198" s="13" t="s">
        <v>71</v>
      </c>
      <c r="AY198" s="269" t="s">
        <v>169</v>
      </c>
    </row>
    <row r="199" s="14" customFormat="1">
      <c r="B199" s="270"/>
      <c r="C199" s="271"/>
      <c r="D199" s="250" t="s">
        <v>177</v>
      </c>
      <c r="E199" s="272" t="s">
        <v>21</v>
      </c>
      <c r="F199" s="273" t="s">
        <v>182</v>
      </c>
      <c r="G199" s="271"/>
      <c r="H199" s="274">
        <v>911.06799999999998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AT199" s="280" t="s">
        <v>177</v>
      </c>
      <c r="AU199" s="280" t="s">
        <v>79</v>
      </c>
      <c r="AV199" s="14" t="s">
        <v>89</v>
      </c>
      <c r="AW199" s="14" t="s">
        <v>35</v>
      </c>
      <c r="AX199" s="14" t="s">
        <v>75</v>
      </c>
      <c r="AY199" s="280" t="s">
        <v>169</v>
      </c>
    </row>
    <row r="200" s="1" customFormat="1" ht="25.5" customHeight="1">
      <c r="B200" s="47"/>
      <c r="C200" s="236" t="s">
        <v>286</v>
      </c>
      <c r="D200" s="236" t="s">
        <v>172</v>
      </c>
      <c r="E200" s="237" t="s">
        <v>287</v>
      </c>
      <c r="F200" s="238" t="s">
        <v>288</v>
      </c>
      <c r="G200" s="239" t="s">
        <v>289</v>
      </c>
      <c r="H200" s="240">
        <v>1</v>
      </c>
      <c r="I200" s="241"/>
      <c r="J200" s="242">
        <f>ROUND(I200*H200,2)</f>
        <v>0</v>
      </c>
      <c r="K200" s="238" t="s">
        <v>21</v>
      </c>
      <c r="L200" s="73"/>
      <c r="M200" s="243" t="s">
        <v>21</v>
      </c>
      <c r="N200" s="244" t="s">
        <v>42</v>
      </c>
      <c r="O200" s="48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5" t="s">
        <v>89</v>
      </c>
      <c r="AT200" s="25" t="s">
        <v>172</v>
      </c>
      <c r="AU200" s="25" t="s">
        <v>79</v>
      </c>
      <c r="AY200" s="25" t="s">
        <v>169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5" t="s">
        <v>75</v>
      </c>
      <c r="BK200" s="247">
        <f>ROUND(I200*H200,2)</f>
        <v>0</v>
      </c>
      <c r="BL200" s="25" t="s">
        <v>89</v>
      </c>
      <c r="BM200" s="25" t="s">
        <v>290</v>
      </c>
    </row>
    <row r="201" s="12" customFormat="1">
      <c r="B201" s="248"/>
      <c r="C201" s="249"/>
      <c r="D201" s="250" t="s">
        <v>177</v>
      </c>
      <c r="E201" s="251" t="s">
        <v>21</v>
      </c>
      <c r="F201" s="252" t="s">
        <v>291</v>
      </c>
      <c r="G201" s="249"/>
      <c r="H201" s="253">
        <v>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177</v>
      </c>
      <c r="AU201" s="259" t="s">
        <v>79</v>
      </c>
      <c r="AV201" s="12" t="s">
        <v>79</v>
      </c>
      <c r="AW201" s="12" t="s">
        <v>35</v>
      </c>
      <c r="AX201" s="12" t="s">
        <v>71</v>
      </c>
      <c r="AY201" s="259" t="s">
        <v>169</v>
      </c>
    </row>
    <row r="202" s="14" customFormat="1">
      <c r="B202" s="270"/>
      <c r="C202" s="271"/>
      <c r="D202" s="250" t="s">
        <v>177</v>
      </c>
      <c r="E202" s="272" t="s">
        <v>21</v>
      </c>
      <c r="F202" s="273" t="s">
        <v>182</v>
      </c>
      <c r="G202" s="271"/>
      <c r="H202" s="274">
        <v>1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AT202" s="280" t="s">
        <v>177</v>
      </c>
      <c r="AU202" s="280" t="s">
        <v>79</v>
      </c>
      <c r="AV202" s="14" t="s">
        <v>89</v>
      </c>
      <c r="AW202" s="14" t="s">
        <v>35</v>
      </c>
      <c r="AX202" s="14" t="s">
        <v>75</v>
      </c>
      <c r="AY202" s="280" t="s">
        <v>169</v>
      </c>
    </row>
    <row r="203" s="11" customFormat="1" ht="29.88" customHeight="1">
      <c r="B203" s="220"/>
      <c r="C203" s="221"/>
      <c r="D203" s="222" t="s">
        <v>70</v>
      </c>
      <c r="E203" s="234" t="s">
        <v>292</v>
      </c>
      <c r="F203" s="234" t="s">
        <v>293</v>
      </c>
      <c r="G203" s="221"/>
      <c r="H203" s="221"/>
      <c r="I203" s="224"/>
      <c r="J203" s="235">
        <f>BK203</f>
        <v>0</v>
      </c>
      <c r="K203" s="221"/>
      <c r="L203" s="226"/>
      <c r="M203" s="227"/>
      <c r="N203" s="228"/>
      <c r="O203" s="228"/>
      <c r="P203" s="229">
        <f>SUM(P204:P245)</f>
        <v>0</v>
      </c>
      <c r="Q203" s="228"/>
      <c r="R203" s="229">
        <f>SUM(R204:R245)</f>
        <v>941.31315278966804</v>
      </c>
      <c r="S203" s="228"/>
      <c r="T203" s="230">
        <f>SUM(T204:T245)</f>
        <v>0</v>
      </c>
      <c r="AR203" s="231" t="s">
        <v>75</v>
      </c>
      <c r="AT203" s="232" t="s">
        <v>70</v>
      </c>
      <c r="AU203" s="232" t="s">
        <v>75</v>
      </c>
      <c r="AY203" s="231" t="s">
        <v>169</v>
      </c>
      <c r="BK203" s="233">
        <f>SUM(BK204:BK245)</f>
        <v>0</v>
      </c>
    </row>
    <row r="204" s="1" customFormat="1" ht="25.5" customHeight="1">
      <c r="B204" s="47"/>
      <c r="C204" s="236" t="s">
        <v>294</v>
      </c>
      <c r="D204" s="236" t="s">
        <v>172</v>
      </c>
      <c r="E204" s="237" t="s">
        <v>295</v>
      </c>
      <c r="F204" s="238" t="s">
        <v>296</v>
      </c>
      <c r="G204" s="239" t="s">
        <v>190</v>
      </c>
      <c r="H204" s="240">
        <v>292.01499999999999</v>
      </c>
      <c r="I204" s="241"/>
      <c r="J204" s="242">
        <f>ROUND(I204*H204,2)</f>
        <v>0</v>
      </c>
      <c r="K204" s="238" t="s">
        <v>21</v>
      </c>
      <c r="L204" s="73"/>
      <c r="M204" s="243" t="s">
        <v>21</v>
      </c>
      <c r="N204" s="244" t="s">
        <v>42</v>
      </c>
      <c r="O204" s="48"/>
      <c r="P204" s="245">
        <f>O204*H204</f>
        <v>0</v>
      </c>
      <c r="Q204" s="245">
        <v>2.1600000000000001</v>
      </c>
      <c r="R204" s="245">
        <f>Q204*H204</f>
        <v>630.75239999999997</v>
      </c>
      <c r="S204" s="245">
        <v>0</v>
      </c>
      <c r="T204" s="246">
        <f>S204*H204</f>
        <v>0</v>
      </c>
      <c r="AR204" s="25" t="s">
        <v>89</v>
      </c>
      <c r="AT204" s="25" t="s">
        <v>172</v>
      </c>
      <c r="AU204" s="25" t="s">
        <v>79</v>
      </c>
      <c r="AY204" s="25" t="s">
        <v>169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5" t="s">
        <v>75</v>
      </c>
      <c r="BK204" s="247">
        <f>ROUND(I204*H204,2)</f>
        <v>0</v>
      </c>
      <c r="BL204" s="25" t="s">
        <v>89</v>
      </c>
      <c r="BM204" s="25" t="s">
        <v>297</v>
      </c>
    </row>
    <row r="205" s="12" customFormat="1">
      <c r="B205" s="248"/>
      <c r="C205" s="249"/>
      <c r="D205" s="250" t="s">
        <v>177</v>
      </c>
      <c r="E205" s="251" t="s">
        <v>21</v>
      </c>
      <c r="F205" s="252" t="s">
        <v>263</v>
      </c>
      <c r="G205" s="249"/>
      <c r="H205" s="253">
        <v>332.84500000000003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177</v>
      </c>
      <c r="AU205" s="259" t="s">
        <v>79</v>
      </c>
      <c r="AV205" s="12" t="s">
        <v>79</v>
      </c>
      <c r="AW205" s="12" t="s">
        <v>35</v>
      </c>
      <c r="AX205" s="12" t="s">
        <v>71</v>
      </c>
      <c r="AY205" s="259" t="s">
        <v>169</v>
      </c>
    </row>
    <row r="206" s="13" customFormat="1">
      <c r="B206" s="260"/>
      <c r="C206" s="261"/>
      <c r="D206" s="250" t="s">
        <v>177</v>
      </c>
      <c r="E206" s="262" t="s">
        <v>21</v>
      </c>
      <c r="F206" s="263" t="s">
        <v>298</v>
      </c>
      <c r="G206" s="261"/>
      <c r="H206" s="262" t="s">
        <v>21</v>
      </c>
      <c r="I206" s="264"/>
      <c r="J206" s="261"/>
      <c r="K206" s="261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177</v>
      </c>
      <c r="AU206" s="269" t="s">
        <v>79</v>
      </c>
      <c r="AV206" s="13" t="s">
        <v>75</v>
      </c>
      <c r="AW206" s="13" t="s">
        <v>35</v>
      </c>
      <c r="AX206" s="13" t="s">
        <v>71</v>
      </c>
      <c r="AY206" s="269" t="s">
        <v>169</v>
      </c>
    </row>
    <row r="207" s="12" customFormat="1">
      <c r="B207" s="248"/>
      <c r="C207" s="249"/>
      <c r="D207" s="250" t="s">
        <v>177</v>
      </c>
      <c r="E207" s="251" t="s">
        <v>21</v>
      </c>
      <c r="F207" s="252" t="s">
        <v>299</v>
      </c>
      <c r="G207" s="249"/>
      <c r="H207" s="253">
        <v>-22.744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177</v>
      </c>
      <c r="AU207" s="259" t="s">
        <v>79</v>
      </c>
      <c r="AV207" s="12" t="s">
        <v>79</v>
      </c>
      <c r="AW207" s="12" t="s">
        <v>35</v>
      </c>
      <c r="AX207" s="12" t="s">
        <v>71</v>
      </c>
      <c r="AY207" s="259" t="s">
        <v>169</v>
      </c>
    </row>
    <row r="208" s="13" customFormat="1">
      <c r="B208" s="260"/>
      <c r="C208" s="261"/>
      <c r="D208" s="250" t="s">
        <v>177</v>
      </c>
      <c r="E208" s="262" t="s">
        <v>21</v>
      </c>
      <c r="F208" s="263" t="s">
        <v>300</v>
      </c>
      <c r="G208" s="261"/>
      <c r="H208" s="262" t="s">
        <v>21</v>
      </c>
      <c r="I208" s="264"/>
      <c r="J208" s="261"/>
      <c r="K208" s="261"/>
      <c r="L208" s="265"/>
      <c r="M208" s="266"/>
      <c r="N208" s="267"/>
      <c r="O208" s="267"/>
      <c r="P208" s="267"/>
      <c r="Q208" s="267"/>
      <c r="R208" s="267"/>
      <c r="S208" s="267"/>
      <c r="T208" s="268"/>
      <c r="AT208" s="269" t="s">
        <v>177</v>
      </c>
      <c r="AU208" s="269" t="s">
        <v>79</v>
      </c>
      <c r="AV208" s="13" t="s">
        <v>75</v>
      </c>
      <c r="AW208" s="13" t="s">
        <v>35</v>
      </c>
      <c r="AX208" s="13" t="s">
        <v>71</v>
      </c>
      <c r="AY208" s="269" t="s">
        <v>169</v>
      </c>
    </row>
    <row r="209" s="12" customFormat="1">
      <c r="B209" s="248"/>
      <c r="C209" s="249"/>
      <c r="D209" s="250" t="s">
        <v>177</v>
      </c>
      <c r="E209" s="251" t="s">
        <v>21</v>
      </c>
      <c r="F209" s="252" t="s">
        <v>301</v>
      </c>
      <c r="G209" s="249"/>
      <c r="H209" s="253">
        <v>-18.085999999999999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177</v>
      </c>
      <c r="AU209" s="259" t="s">
        <v>79</v>
      </c>
      <c r="AV209" s="12" t="s">
        <v>79</v>
      </c>
      <c r="AW209" s="12" t="s">
        <v>35</v>
      </c>
      <c r="AX209" s="12" t="s">
        <v>71</v>
      </c>
      <c r="AY209" s="259" t="s">
        <v>169</v>
      </c>
    </row>
    <row r="210" s="13" customFormat="1">
      <c r="B210" s="260"/>
      <c r="C210" s="261"/>
      <c r="D210" s="250" t="s">
        <v>177</v>
      </c>
      <c r="E210" s="262" t="s">
        <v>21</v>
      </c>
      <c r="F210" s="263" t="s">
        <v>302</v>
      </c>
      <c r="G210" s="261"/>
      <c r="H210" s="262" t="s">
        <v>21</v>
      </c>
      <c r="I210" s="264"/>
      <c r="J210" s="261"/>
      <c r="K210" s="261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177</v>
      </c>
      <c r="AU210" s="269" t="s">
        <v>79</v>
      </c>
      <c r="AV210" s="13" t="s">
        <v>75</v>
      </c>
      <c r="AW210" s="13" t="s">
        <v>35</v>
      </c>
      <c r="AX210" s="13" t="s">
        <v>71</v>
      </c>
      <c r="AY210" s="269" t="s">
        <v>169</v>
      </c>
    </row>
    <row r="211" s="14" customFormat="1">
      <c r="B211" s="270"/>
      <c r="C211" s="271"/>
      <c r="D211" s="250" t="s">
        <v>177</v>
      </c>
      <c r="E211" s="272" t="s">
        <v>21</v>
      </c>
      <c r="F211" s="273" t="s">
        <v>182</v>
      </c>
      <c r="G211" s="271"/>
      <c r="H211" s="274">
        <v>292.01499999999999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AT211" s="280" t="s">
        <v>177</v>
      </c>
      <c r="AU211" s="280" t="s">
        <v>79</v>
      </c>
      <c r="AV211" s="14" t="s">
        <v>89</v>
      </c>
      <c r="AW211" s="14" t="s">
        <v>35</v>
      </c>
      <c r="AX211" s="14" t="s">
        <v>75</v>
      </c>
      <c r="AY211" s="280" t="s">
        <v>169</v>
      </c>
    </row>
    <row r="212" s="1" customFormat="1" ht="16.5" customHeight="1">
      <c r="B212" s="47"/>
      <c r="C212" s="236" t="s">
        <v>9</v>
      </c>
      <c r="D212" s="236" t="s">
        <v>172</v>
      </c>
      <c r="E212" s="237" t="s">
        <v>303</v>
      </c>
      <c r="F212" s="238" t="s">
        <v>304</v>
      </c>
      <c r="G212" s="239" t="s">
        <v>190</v>
      </c>
      <c r="H212" s="240">
        <v>8.9429999999999996</v>
      </c>
      <c r="I212" s="241"/>
      <c r="J212" s="242">
        <f>ROUND(I212*H212,2)</f>
        <v>0</v>
      </c>
      <c r="K212" s="238" t="s">
        <v>21</v>
      </c>
      <c r="L212" s="73"/>
      <c r="M212" s="243" t="s">
        <v>21</v>
      </c>
      <c r="N212" s="244" t="s">
        <v>42</v>
      </c>
      <c r="O212" s="48"/>
      <c r="P212" s="245">
        <f>O212*H212</f>
        <v>0</v>
      </c>
      <c r="Q212" s="245">
        <v>1.98</v>
      </c>
      <c r="R212" s="245">
        <f>Q212*H212</f>
        <v>17.707139999999999</v>
      </c>
      <c r="S212" s="245">
        <v>0</v>
      </c>
      <c r="T212" s="246">
        <f>S212*H212</f>
        <v>0</v>
      </c>
      <c r="AR212" s="25" t="s">
        <v>89</v>
      </c>
      <c r="AT212" s="25" t="s">
        <v>172</v>
      </c>
      <c r="AU212" s="25" t="s">
        <v>79</v>
      </c>
      <c r="AY212" s="25" t="s">
        <v>169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5" t="s">
        <v>75</v>
      </c>
      <c r="BK212" s="247">
        <f>ROUND(I212*H212,2)</f>
        <v>0</v>
      </c>
      <c r="BL212" s="25" t="s">
        <v>89</v>
      </c>
      <c r="BM212" s="25" t="s">
        <v>305</v>
      </c>
    </row>
    <row r="213" s="12" customFormat="1">
      <c r="B213" s="248"/>
      <c r="C213" s="249"/>
      <c r="D213" s="250" t="s">
        <v>177</v>
      </c>
      <c r="E213" s="251" t="s">
        <v>21</v>
      </c>
      <c r="F213" s="252" t="s">
        <v>306</v>
      </c>
      <c r="G213" s="249"/>
      <c r="H213" s="253">
        <v>2.8399999999999999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177</v>
      </c>
      <c r="AU213" s="259" t="s">
        <v>79</v>
      </c>
      <c r="AV213" s="12" t="s">
        <v>79</v>
      </c>
      <c r="AW213" s="12" t="s">
        <v>35</v>
      </c>
      <c r="AX213" s="12" t="s">
        <v>71</v>
      </c>
      <c r="AY213" s="259" t="s">
        <v>169</v>
      </c>
    </row>
    <row r="214" s="13" customFormat="1">
      <c r="B214" s="260"/>
      <c r="C214" s="261"/>
      <c r="D214" s="250" t="s">
        <v>177</v>
      </c>
      <c r="E214" s="262" t="s">
        <v>21</v>
      </c>
      <c r="F214" s="263" t="s">
        <v>307</v>
      </c>
      <c r="G214" s="261"/>
      <c r="H214" s="262" t="s">
        <v>21</v>
      </c>
      <c r="I214" s="264"/>
      <c r="J214" s="261"/>
      <c r="K214" s="261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177</v>
      </c>
      <c r="AU214" s="269" t="s">
        <v>79</v>
      </c>
      <c r="AV214" s="13" t="s">
        <v>75</v>
      </c>
      <c r="AW214" s="13" t="s">
        <v>35</v>
      </c>
      <c r="AX214" s="13" t="s">
        <v>71</v>
      </c>
      <c r="AY214" s="269" t="s">
        <v>169</v>
      </c>
    </row>
    <row r="215" s="12" customFormat="1">
      <c r="B215" s="248"/>
      <c r="C215" s="249"/>
      <c r="D215" s="250" t="s">
        <v>177</v>
      </c>
      <c r="E215" s="251" t="s">
        <v>21</v>
      </c>
      <c r="F215" s="252" t="s">
        <v>308</v>
      </c>
      <c r="G215" s="249"/>
      <c r="H215" s="253">
        <v>6.1029999999999998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177</v>
      </c>
      <c r="AU215" s="259" t="s">
        <v>79</v>
      </c>
      <c r="AV215" s="12" t="s">
        <v>79</v>
      </c>
      <c r="AW215" s="12" t="s">
        <v>35</v>
      </c>
      <c r="AX215" s="12" t="s">
        <v>71</v>
      </c>
      <c r="AY215" s="259" t="s">
        <v>169</v>
      </c>
    </row>
    <row r="216" s="13" customFormat="1">
      <c r="B216" s="260"/>
      <c r="C216" s="261"/>
      <c r="D216" s="250" t="s">
        <v>177</v>
      </c>
      <c r="E216" s="262" t="s">
        <v>21</v>
      </c>
      <c r="F216" s="263" t="s">
        <v>309</v>
      </c>
      <c r="G216" s="261"/>
      <c r="H216" s="262" t="s">
        <v>21</v>
      </c>
      <c r="I216" s="264"/>
      <c r="J216" s="261"/>
      <c r="K216" s="261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177</v>
      </c>
      <c r="AU216" s="269" t="s">
        <v>79</v>
      </c>
      <c r="AV216" s="13" t="s">
        <v>75</v>
      </c>
      <c r="AW216" s="13" t="s">
        <v>35</v>
      </c>
      <c r="AX216" s="13" t="s">
        <v>71</v>
      </c>
      <c r="AY216" s="269" t="s">
        <v>169</v>
      </c>
    </row>
    <row r="217" s="14" customFormat="1">
      <c r="B217" s="270"/>
      <c r="C217" s="271"/>
      <c r="D217" s="250" t="s">
        <v>177</v>
      </c>
      <c r="E217" s="272" t="s">
        <v>21</v>
      </c>
      <c r="F217" s="273" t="s">
        <v>182</v>
      </c>
      <c r="G217" s="271"/>
      <c r="H217" s="274">
        <v>8.9429999999999996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AT217" s="280" t="s">
        <v>177</v>
      </c>
      <c r="AU217" s="280" t="s">
        <v>79</v>
      </c>
      <c r="AV217" s="14" t="s">
        <v>89</v>
      </c>
      <c r="AW217" s="14" t="s">
        <v>35</v>
      </c>
      <c r="AX217" s="14" t="s">
        <v>75</v>
      </c>
      <c r="AY217" s="280" t="s">
        <v>169</v>
      </c>
    </row>
    <row r="218" s="1" customFormat="1" ht="16.5" customHeight="1">
      <c r="B218" s="47"/>
      <c r="C218" s="236" t="s">
        <v>310</v>
      </c>
      <c r="D218" s="236" t="s">
        <v>172</v>
      </c>
      <c r="E218" s="237" t="s">
        <v>311</v>
      </c>
      <c r="F218" s="238" t="s">
        <v>312</v>
      </c>
      <c r="G218" s="239" t="s">
        <v>190</v>
      </c>
      <c r="H218" s="240">
        <v>119.267</v>
      </c>
      <c r="I218" s="241"/>
      <c r="J218" s="242">
        <f>ROUND(I218*H218,2)</f>
        <v>0</v>
      </c>
      <c r="K218" s="238" t="s">
        <v>21</v>
      </c>
      <c r="L218" s="73"/>
      <c r="M218" s="243" t="s">
        <v>21</v>
      </c>
      <c r="N218" s="244" t="s">
        <v>42</v>
      </c>
      <c r="O218" s="48"/>
      <c r="P218" s="245">
        <f>O218*H218</f>
        <v>0</v>
      </c>
      <c r="Q218" s="245">
        <v>2.4532922039999998</v>
      </c>
      <c r="R218" s="245">
        <f>Q218*H218</f>
        <v>292.59680129446798</v>
      </c>
      <c r="S218" s="245">
        <v>0</v>
      </c>
      <c r="T218" s="246">
        <f>S218*H218</f>
        <v>0</v>
      </c>
      <c r="AR218" s="25" t="s">
        <v>89</v>
      </c>
      <c r="AT218" s="25" t="s">
        <v>172</v>
      </c>
      <c r="AU218" s="25" t="s">
        <v>79</v>
      </c>
      <c r="AY218" s="25" t="s">
        <v>169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5" t="s">
        <v>75</v>
      </c>
      <c r="BK218" s="247">
        <f>ROUND(I218*H218,2)</f>
        <v>0</v>
      </c>
      <c r="BL218" s="25" t="s">
        <v>89</v>
      </c>
      <c r="BM218" s="25" t="s">
        <v>313</v>
      </c>
    </row>
    <row r="219" s="12" customFormat="1">
      <c r="B219" s="248"/>
      <c r="C219" s="249"/>
      <c r="D219" s="250" t="s">
        <v>177</v>
      </c>
      <c r="E219" s="251" t="s">
        <v>21</v>
      </c>
      <c r="F219" s="252" t="s">
        <v>314</v>
      </c>
      <c r="G219" s="249"/>
      <c r="H219" s="253">
        <v>17.908000000000001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177</v>
      </c>
      <c r="AU219" s="259" t="s">
        <v>79</v>
      </c>
      <c r="AV219" s="12" t="s">
        <v>79</v>
      </c>
      <c r="AW219" s="12" t="s">
        <v>35</v>
      </c>
      <c r="AX219" s="12" t="s">
        <v>71</v>
      </c>
      <c r="AY219" s="259" t="s">
        <v>169</v>
      </c>
    </row>
    <row r="220" s="13" customFormat="1">
      <c r="B220" s="260"/>
      <c r="C220" s="261"/>
      <c r="D220" s="250" t="s">
        <v>177</v>
      </c>
      <c r="E220" s="262" t="s">
        <v>21</v>
      </c>
      <c r="F220" s="263" t="s">
        <v>315</v>
      </c>
      <c r="G220" s="261"/>
      <c r="H220" s="262" t="s">
        <v>21</v>
      </c>
      <c r="I220" s="264"/>
      <c r="J220" s="261"/>
      <c r="K220" s="261"/>
      <c r="L220" s="265"/>
      <c r="M220" s="266"/>
      <c r="N220" s="267"/>
      <c r="O220" s="267"/>
      <c r="P220" s="267"/>
      <c r="Q220" s="267"/>
      <c r="R220" s="267"/>
      <c r="S220" s="267"/>
      <c r="T220" s="268"/>
      <c r="AT220" s="269" t="s">
        <v>177</v>
      </c>
      <c r="AU220" s="269" t="s">
        <v>79</v>
      </c>
      <c r="AV220" s="13" t="s">
        <v>75</v>
      </c>
      <c r="AW220" s="13" t="s">
        <v>35</v>
      </c>
      <c r="AX220" s="13" t="s">
        <v>71</v>
      </c>
      <c r="AY220" s="269" t="s">
        <v>169</v>
      </c>
    </row>
    <row r="221" s="12" customFormat="1">
      <c r="B221" s="248"/>
      <c r="C221" s="249"/>
      <c r="D221" s="250" t="s">
        <v>177</v>
      </c>
      <c r="E221" s="251" t="s">
        <v>21</v>
      </c>
      <c r="F221" s="252" t="s">
        <v>316</v>
      </c>
      <c r="G221" s="249"/>
      <c r="H221" s="253">
        <v>48.826999999999998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177</v>
      </c>
      <c r="AU221" s="259" t="s">
        <v>79</v>
      </c>
      <c r="AV221" s="12" t="s">
        <v>79</v>
      </c>
      <c r="AW221" s="12" t="s">
        <v>35</v>
      </c>
      <c r="AX221" s="12" t="s">
        <v>71</v>
      </c>
      <c r="AY221" s="259" t="s">
        <v>169</v>
      </c>
    </row>
    <row r="222" s="13" customFormat="1">
      <c r="B222" s="260"/>
      <c r="C222" s="261"/>
      <c r="D222" s="250" t="s">
        <v>177</v>
      </c>
      <c r="E222" s="262" t="s">
        <v>21</v>
      </c>
      <c r="F222" s="263" t="s">
        <v>317</v>
      </c>
      <c r="G222" s="261"/>
      <c r="H222" s="262" t="s">
        <v>21</v>
      </c>
      <c r="I222" s="264"/>
      <c r="J222" s="261"/>
      <c r="K222" s="261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177</v>
      </c>
      <c r="AU222" s="269" t="s">
        <v>79</v>
      </c>
      <c r="AV222" s="13" t="s">
        <v>75</v>
      </c>
      <c r="AW222" s="13" t="s">
        <v>35</v>
      </c>
      <c r="AX222" s="13" t="s">
        <v>71</v>
      </c>
      <c r="AY222" s="269" t="s">
        <v>169</v>
      </c>
    </row>
    <row r="223" s="12" customFormat="1">
      <c r="B223" s="248"/>
      <c r="C223" s="249"/>
      <c r="D223" s="250" t="s">
        <v>177</v>
      </c>
      <c r="E223" s="251" t="s">
        <v>21</v>
      </c>
      <c r="F223" s="252" t="s">
        <v>318</v>
      </c>
      <c r="G223" s="249"/>
      <c r="H223" s="253">
        <v>22.744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177</v>
      </c>
      <c r="AU223" s="259" t="s">
        <v>79</v>
      </c>
      <c r="AV223" s="12" t="s">
        <v>79</v>
      </c>
      <c r="AW223" s="12" t="s">
        <v>35</v>
      </c>
      <c r="AX223" s="12" t="s">
        <v>71</v>
      </c>
      <c r="AY223" s="259" t="s">
        <v>169</v>
      </c>
    </row>
    <row r="224" s="13" customFormat="1">
      <c r="B224" s="260"/>
      <c r="C224" s="261"/>
      <c r="D224" s="250" t="s">
        <v>177</v>
      </c>
      <c r="E224" s="262" t="s">
        <v>21</v>
      </c>
      <c r="F224" s="263" t="s">
        <v>319</v>
      </c>
      <c r="G224" s="261"/>
      <c r="H224" s="262" t="s">
        <v>21</v>
      </c>
      <c r="I224" s="264"/>
      <c r="J224" s="261"/>
      <c r="K224" s="261"/>
      <c r="L224" s="265"/>
      <c r="M224" s="266"/>
      <c r="N224" s="267"/>
      <c r="O224" s="267"/>
      <c r="P224" s="267"/>
      <c r="Q224" s="267"/>
      <c r="R224" s="267"/>
      <c r="S224" s="267"/>
      <c r="T224" s="268"/>
      <c r="AT224" s="269" t="s">
        <v>177</v>
      </c>
      <c r="AU224" s="269" t="s">
        <v>79</v>
      </c>
      <c r="AV224" s="13" t="s">
        <v>75</v>
      </c>
      <c r="AW224" s="13" t="s">
        <v>35</v>
      </c>
      <c r="AX224" s="13" t="s">
        <v>71</v>
      </c>
      <c r="AY224" s="269" t="s">
        <v>169</v>
      </c>
    </row>
    <row r="225" s="12" customFormat="1">
      <c r="B225" s="248"/>
      <c r="C225" s="249"/>
      <c r="D225" s="250" t="s">
        <v>177</v>
      </c>
      <c r="E225" s="251" t="s">
        <v>21</v>
      </c>
      <c r="F225" s="252" t="s">
        <v>320</v>
      </c>
      <c r="G225" s="249"/>
      <c r="H225" s="253">
        <v>18.085999999999999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177</v>
      </c>
      <c r="AU225" s="259" t="s">
        <v>79</v>
      </c>
      <c r="AV225" s="12" t="s">
        <v>79</v>
      </c>
      <c r="AW225" s="12" t="s">
        <v>35</v>
      </c>
      <c r="AX225" s="12" t="s">
        <v>71</v>
      </c>
      <c r="AY225" s="259" t="s">
        <v>169</v>
      </c>
    </row>
    <row r="226" s="13" customFormat="1">
      <c r="B226" s="260"/>
      <c r="C226" s="261"/>
      <c r="D226" s="250" t="s">
        <v>177</v>
      </c>
      <c r="E226" s="262" t="s">
        <v>21</v>
      </c>
      <c r="F226" s="263" t="s">
        <v>321</v>
      </c>
      <c r="G226" s="261"/>
      <c r="H226" s="262" t="s">
        <v>21</v>
      </c>
      <c r="I226" s="264"/>
      <c r="J226" s="261"/>
      <c r="K226" s="261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177</v>
      </c>
      <c r="AU226" s="269" t="s">
        <v>79</v>
      </c>
      <c r="AV226" s="13" t="s">
        <v>75</v>
      </c>
      <c r="AW226" s="13" t="s">
        <v>35</v>
      </c>
      <c r="AX226" s="13" t="s">
        <v>71</v>
      </c>
      <c r="AY226" s="269" t="s">
        <v>169</v>
      </c>
    </row>
    <row r="227" s="12" customFormat="1">
      <c r="B227" s="248"/>
      <c r="C227" s="249"/>
      <c r="D227" s="250" t="s">
        <v>177</v>
      </c>
      <c r="E227" s="251" t="s">
        <v>21</v>
      </c>
      <c r="F227" s="252" t="s">
        <v>322</v>
      </c>
      <c r="G227" s="249"/>
      <c r="H227" s="253">
        <v>11.702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177</v>
      </c>
      <c r="AU227" s="259" t="s">
        <v>79</v>
      </c>
      <c r="AV227" s="12" t="s">
        <v>79</v>
      </c>
      <c r="AW227" s="12" t="s">
        <v>35</v>
      </c>
      <c r="AX227" s="12" t="s">
        <v>71</v>
      </c>
      <c r="AY227" s="259" t="s">
        <v>169</v>
      </c>
    </row>
    <row r="228" s="13" customFormat="1">
      <c r="B228" s="260"/>
      <c r="C228" s="261"/>
      <c r="D228" s="250" t="s">
        <v>177</v>
      </c>
      <c r="E228" s="262" t="s">
        <v>21</v>
      </c>
      <c r="F228" s="263" t="s">
        <v>323</v>
      </c>
      <c r="G228" s="261"/>
      <c r="H228" s="262" t="s">
        <v>21</v>
      </c>
      <c r="I228" s="264"/>
      <c r="J228" s="261"/>
      <c r="K228" s="261"/>
      <c r="L228" s="265"/>
      <c r="M228" s="266"/>
      <c r="N228" s="267"/>
      <c r="O228" s="267"/>
      <c r="P228" s="267"/>
      <c r="Q228" s="267"/>
      <c r="R228" s="267"/>
      <c r="S228" s="267"/>
      <c r="T228" s="268"/>
      <c r="AT228" s="269" t="s">
        <v>177</v>
      </c>
      <c r="AU228" s="269" t="s">
        <v>79</v>
      </c>
      <c r="AV228" s="13" t="s">
        <v>75</v>
      </c>
      <c r="AW228" s="13" t="s">
        <v>35</v>
      </c>
      <c r="AX228" s="13" t="s">
        <v>71</v>
      </c>
      <c r="AY228" s="269" t="s">
        <v>169</v>
      </c>
    </row>
    <row r="229" s="14" customFormat="1">
      <c r="B229" s="270"/>
      <c r="C229" s="271"/>
      <c r="D229" s="250" t="s">
        <v>177</v>
      </c>
      <c r="E229" s="272" t="s">
        <v>21</v>
      </c>
      <c r="F229" s="273" t="s">
        <v>182</v>
      </c>
      <c r="G229" s="271"/>
      <c r="H229" s="274">
        <v>119.267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AT229" s="280" t="s">
        <v>177</v>
      </c>
      <c r="AU229" s="280" t="s">
        <v>79</v>
      </c>
      <c r="AV229" s="14" t="s">
        <v>89</v>
      </c>
      <c r="AW229" s="14" t="s">
        <v>35</v>
      </c>
      <c r="AX229" s="14" t="s">
        <v>75</v>
      </c>
      <c r="AY229" s="280" t="s">
        <v>169</v>
      </c>
    </row>
    <row r="230" s="1" customFormat="1" ht="16.5" customHeight="1">
      <c r="B230" s="47"/>
      <c r="C230" s="236" t="s">
        <v>324</v>
      </c>
      <c r="D230" s="236" t="s">
        <v>172</v>
      </c>
      <c r="E230" s="237" t="s">
        <v>325</v>
      </c>
      <c r="F230" s="238" t="s">
        <v>326</v>
      </c>
      <c r="G230" s="239" t="s">
        <v>175</v>
      </c>
      <c r="H230" s="240">
        <v>250.328</v>
      </c>
      <c r="I230" s="241"/>
      <c r="J230" s="242">
        <f>ROUND(I230*H230,2)</f>
        <v>0</v>
      </c>
      <c r="K230" s="238" t="s">
        <v>21</v>
      </c>
      <c r="L230" s="73"/>
      <c r="M230" s="243" t="s">
        <v>21</v>
      </c>
      <c r="N230" s="244" t="s">
        <v>42</v>
      </c>
      <c r="O230" s="48"/>
      <c r="P230" s="245">
        <f>O230*H230</f>
        <v>0</v>
      </c>
      <c r="Q230" s="245">
        <v>0.0010259</v>
      </c>
      <c r="R230" s="245">
        <f>Q230*H230</f>
        <v>0.25681149519999996</v>
      </c>
      <c r="S230" s="245">
        <v>0</v>
      </c>
      <c r="T230" s="246">
        <f>S230*H230</f>
        <v>0</v>
      </c>
      <c r="AR230" s="25" t="s">
        <v>89</v>
      </c>
      <c r="AT230" s="25" t="s">
        <v>172</v>
      </c>
      <c r="AU230" s="25" t="s">
        <v>79</v>
      </c>
      <c r="AY230" s="25" t="s">
        <v>169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5" t="s">
        <v>75</v>
      </c>
      <c r="BK230" s="247">
        <f>ROUND(I230*H230,2)</f>
        <v>0</v>
      </c>
      <c r="BL230" s="25" t="s">
        <v>89</v>
      </c>
      <c r="BM230" s="25" t="s">
        <v>327</v>
      </c>
    </row>
    <row r="231" s="12" customFormat="1">
      <c r="B231" s="248"/>
      <c r="C231" s="249"/>
      <c r="D231" s="250" t="s">
        <v>177</v>
      </c>
      <c r="E231" s="251" t="s">
        <v>21</v>
      </c>
      <c r="F231" s="252" t="s">
        <v>328</v>
      </c>
      <c r="G231" s="249"/>
      <c r="H231" s="253">
        <v>115.856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177</v>
      </c>
      <c r="AU231" s="259" t="s">
        <v>79</v>
      </c>
      <c r="AV231" s="12" t="s">
        <v>79</v>
      </c>
      <c r="AW231" s="12" t="s">
        <v>35</v>
      </c>
      <c r="AX231" s="12" t="s">
        <v>71</v>
      </c>
      <c r="AY231" s="259" t="s">
        <v>169</v>
      </c>
    </row>
    <row r="232" s="13" customFormat="1">
      <c r="B232" s="260"/>
      <c r="C232" s="261"/>
      <c r="D232" s="250" t="s">
        <v>177</v>
      </c>
      <c r="E232" s="262" t="s">
        <v>21</v>
      </c>
      <c r="F232" s="263" t="s">
        <v>315</v>
      </c>
      <c r="G232" s="261"/>
      <c r="H232" s="262" t="s">
        <v>21</v>
      </c>
      <c r="I232" s="264"/>
      <c r="J232" s="261"/>
      <c r="K232" s="261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177</v>
      </c>
      <c r="AU232" s="269" t="s">
        <v>79</v>
      </c>
      <c r="AV232" s="13" t="s">
        <v>75</v>
      </c>
      <c r="AW232" s="13" t="s">
        <v>35</v>
      </c>
      <c r="AX232" s="13" t="s">
        <v>71</v>
      </c>
      <c r="AY232" s="269" t="s">
        <v>169</v>
      </c>
    </row>
    <row r="233" s="12" customFormat="1">
      <c r="B233" s="248"/>
      <c r="C233" s="249"/>
      <c r="D233" s="250" t="s">
        <v>177</v>
      </c>
      <c r="E233" s="251" t="s">
        <v>21</v>
      </c>
      <c r="F233" s="252" t="s">
        <v>329</v>
      </c>
      <c r="G233" s="249"/>
      <c r="H233" s="253">
        <v>66.207999999999998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177</v>
      </c>
      <c r="AU233" s="259" t="s">
        <v>79</v>
      </c>
      <c r="AV233" s="12" t="s">
        <v>79</v>
      </c>
      <c r="AW233" s="12" t="s">
        <v>35</v>
      </c>
      <c r="AX233" s="12" t="s">
        <v>71</v>
      </c>
      <c r="AY233" s="259" t="s">
        <v>169</v>
      </c>
    </row>
    <row r="234" s="13" customFormat="1">
      <c r="B234" s="260"/>
      <c r="C234" s="261"/>
      <c r="D234" s="250" t="s">
        <v>177</v>
      </c>
      <c r="E234" s="262" t="s">
        <v>21</v>
      </c>
      <c r="F234" s="263" t="s">
        <v>317</v>
      </c>
      <c r="G234" s="261"/>
      <c r="H234" s="262" t="s">
        <v>21</v>
      </c>
      <c r="I234" s="264"/>
      <c r="J234" s="261"/>
      <c r="K234" s="261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177</v>
      </c>
      <c r="AU234" s="269" t="s">
        <v>79</v>
      </c>
      <c r="AV234" s="13" t="s">
        <v>75</v>
      </c>
      <c r="AW234" s="13" t="s">
        <v>35</v>
      </c>
      <c r="AX234" s="13" t="s">
        <v>71</v>
      </c>
      <c r="AY234" s="269" t="s">
        <v>169</v>
      </c>
    </row>
    <row r="235" s="12" customFormat="1">
      <c r="B235" s="248"/>
      <c r="C235" s="249"/>
      <c r="D235" s="250" t="s">
        <v>177</v>
      </c>
      <c r="E235" s="251" t="s">
        <v>21</v>
      </c>
      <c r="F235" s="252" t="s">
        <v>330</v>
      </c>
      <c r="G235" s="249"/>
      <c r="H235" s="253">
        <v>68.263999999999996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177</v>
      </c>
      <c r="AU235" s="259" t="s">
        <v>79</v>
      </c>
      <c r="AV235" s="12" t="s">
        <v>79</v>
      </c>
      <c r="AW235" s="12" t="s">
        <v>35</v>
      </c>
      <c r="AX235" s="12" t="s">
        <v>71</v>
      </c>
      <c r="AY235" s="259" t="s">
        <v>169</v>
      </c>
    </row>
    <row r="236" s="13" customFormat="1">
      <c r="B236" s="260"/>
      <c r="C236" s="261"/>
      <c r="D236" s="250" t="s">
        <v>177</v>
      </c>
      <c r="E236" s="262" t="s">
        <v>21</v>
      </c>
      <c r="F236" s="263" t="s">
        <v>323</v>
      </c>
      <c r="G236" s="261"/>
      <c r="H236" s="262" t="s">
        <v>21</v>
      </c>
      <c r="I236" s="264"/>
      <c r="J236" s="261"/>
      <c r="K236" s="261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177</v>
      </c>
      <c r="AU236" s="269" t="s">
        <v>79</v>
      </c>
      <c r="AV236" s="13" t="s">
        <v>75</v>
      </c>
      <c r="AW236" s="13" t="s">
        <v>35</v>
      </c>
      <c r="AX236" s="13" t="s">
        <v>71</v>
      </c>
      <c r="AY236" s="269" t="s">
        <v>169</v>
      </c>
    </row>
    <row r="237" s="14" customFormat="1">
      <c r="B237" s="270"/>
      <c r="C237" s="271"/>
      <c r="D237" s="250" t="s">
        <v>177</v>
      </c>
      <c r="E237" s="272" t="s">
        <v>21</v>
      </c>
      <c r="F237" s="273" t="s">
        <v>182</v>
      </c>
      <c r="G237" s="271"/>
      <c r="H237" s="274">
        <v>250.328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AT237" s="280" t="s">
        <v>177</v>
      </c>
      <c r="AU237" s="280" t="s">
        <v>79</v>
      </c>
      <c r="AV237" s="14" t="s">
        <v>89</v>
      </c>
      <c r="AW237" s="14" t="s">
        <v>35</v>
      </c>
      <c r="AX237" s="14" t="s">
        <v>75</v>
      </c>
      <c r="AY237" s="280" t="s">
        <v>169</v>
      </c>
    </row>
    <row r="238" s="1" customFormat="1" ht="16.5" customHeight="1">
      <c r="B238" s="47"/>
      <c r="C238" s="236" t="s">
        <v>331</v>
      </c>
      <c r="D238" s="236" t="s">
        <v>172</v>
      </c>
      <c r="E238" s="237" t="s">
        <v>332</v>
      </c>
      <c r="F238" s="238" t="s">
        <v>333</v>
      </c>
      <c r="G238" s="239" t="s">
        <v>175</v>
      </c>
      <c r="H238" s="240">
        <v>250.328</v>
      </c>
      <c r="I238" s="241"/>
      <c r="J238" s="242">
        <f>ROUND(I238*H238,2)</f>
        <v>0</v>
      </c>
      <c r="K238" s="238" t="s">
        <v>21</v>
      </c>
      <c r="L238" s="73"/>
      <c r="M238" s="243" t="s">
        <v>21</v>
      </c>
      <c r="N238" s="244" t="s">
        <v>42</v>
      </c>
      <c r="O238" s="48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5" t="s">
        <v>89</v>
      </c>
      <c r="AT238" s="25" t="s">
        <v>172</v>
      </c>
      <c r="AU238" s="25" t="s">
        <v>79</v>
      </c>
      <c r="AY238" s="25" t="s">
        <v>169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5" t="s">
        <v>75</v>
      </c>
      <c r="BK238" s="247">
        <f>ROUND(I238*H238,2)</f>
        <v>0</v>
      </c>
      <c r="BL238" s="25" t="s">
        <v>89</v>
      </c>
      <c r="BM238" s="25" t="s">
        <v>334</v>
      </c>
    </row>
    <row r="239" s="12" customFormat="1">
      <c r="B239" s="248"/>
      <c r="C239" s="249"/>
      <c r="D239" s="250" t="s">
        <v>177</v>
      </c>
      <c r="E239" s="251" t="s">
        <v>21</v>
      </c>
      <c r="F239" s="252" t="s">
        <v>328</v>
      </c>
      <c r="G239" s="249"/>
      <c r="H239" s="253">
        <v>115.856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177</v>
      </c>
      <c r="AU239" s="259" t="s">
        <v>79</v>
      </c>
      <c r="AV239" s="12" t="s">
        <v>79</v>
      </c>
      <c r="AW239" s="12" t="s">
        <v>35</v>
      </c>
      <c r="AX239" s="12" t="s">
        <v>71</v>
      </c>
      <c r="AY239" s="259" t="s">
        <v>169</v>
      </c>
    </row>
    <row r="240" s="13" customFormat="1">
      <c r="B240" s="260"/>
      <c r="C240" s="261"/>
      <c r="D240" s="250" t="s">
        <v>177</v>
      </c>
      <c r="E240" s="262" t="s">
        <v>21</v>
      </c>
      <c r="F240" s="263" t="s">
        <v>315</v>
      </c>
      <c r="G240" s="261"/>
      <c r="H240" s="262" t="s">
        <v>21</v>
      </c>
      <c r="I240" s="264"/>
      <c r="J240" s="261"/>
      <c r="K240" s="261"/>
      <c r="L240" s="265"/>
      <c r="M240" s="266"/>
      <c r="N240" s="267"/>
      <c r="O240" s="267"/>
      <c r="P240" s="267"/>
      <c r="Q240" s="267"/>
      <c r="R240" s="267"/>
      <c r="S240" s="267"/>
      <c r="T240" s="268"/>
      <c r="AT240" s="269" t="s">
        <v>177</v>
      </c>
      <c r="AU240" s="269" t="s">
        <v>79</v>
      </c>
      <c r="AV240" s="13" t="s">
        <v>75</v>
      </c>
      <c r="AW240" s="13" t="s">
        <v>35</v>
      </c>
      <c r="AX240" s="13" t="s">
        <v>71</v>
      </c>
      <c r="AY240" s="269" t="s">
        <v>169</v>
      </c>
    </row>
    <row r="241" s="12" customFormat="1">
      <c r="B241" s="248"/>
      <c r="C241" s="249"/>
      <c r="D241" s="250" t="s">
        <v>177</v>
      </c>
      <c r="E241" s="251" t="s">
        <v>21</v>
      </c>
      <c r="F241" s="252" t="s">
        <v>329</v>
      </c>
      <c r="G241" s="249"/>
      <c r="H241" s="253">
        <v>66.207999999999998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177</v>
      </c>
      <c r="AU241" s="259" t="s">
        <v>79</v>
      </c>
      <c r="AV241" s="12" t="s">
        <v>79</v>
      </c>
      <c r="AW241" s="12" t="s">
        <v>35</v>
      </c>
      <c r="AX241" s="12" t="s">
        <v>71</v>
      </c>
      <c r="AY241" s="259" t="s">
        <v>169</v>
      </c>
    </row>
    <row r="242" s="13" customFormat="1">
      <c r="B242" s="260"/>
      <c r="C242" s="261"/>
      <c r="D242" s="250" t="s">
        <v>177</v>
      </c>
      <c r="E242" s="262" t="s">
        <v>21</v>
      </c>
      <c r="F242" s="263" t="s">
        <v>317</v>
      </c>
      <c r="G242" s="261"/>
      <c r="H242" s="262" t="s">
        <v>21</v>
      </c>
      <c r="I242" s="264"/>
      <c r="J242" s="261"/>
      <c r="K242" s="261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177</v>
      </c>
      <c r="AU242" s="269" t="s">
        <v>79</v>
      </c>
      <c r="AV242" s="13" t="s">
        <v>75</v>
      </c>
      <c r="AW242" s="13" t="s">
        <v>35</v>
      </c>
      <c r="AX242" s="13" t="s">
        <v>71</v>
      </c>
      <c r="AY242" s="269" t="s">
        <v>169</v>
      </c>
    </row>
    <row r="243" s="12" customFormat="1">
      <c r="B243" s="248"/>
      <c r="C243" s="249"/>
      <c r="D243" s="250" t="s">
        <v>177</v>
      </c>
      <c r="E243" s="251" t="s">
        <v>21</v>
      </c>
      <c r="F243" s="252" t="s">
        <v>330</v>
      </c>
      <c r="G243" s="249"/>
      <c r="H243" s="253">
        <v>68.263999999999996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AT243" s="259" t="s">
        <v>177</v>
      </c>
      <c r="AU243" s="259" t="s">
        <v>79</v>
      </c>
      <c r="AV243" s="12" t="s">
        <v>79</v>
      </c>
      <c r="AW243" s="12" t="s">
        <v>35</v>
      </c>
      <c r="AX243" s="12" t="s">
        <v>71</v>
      </c>
      <c r="AY243" s="259" t="s">
        <v>169</v>
      </c>
    </row>
    <row r="244" s="13" customFormat="1">
      <c r="B244" s="260"/>
      <c r="C244" s="261"/>
      <c r="D244" s="250" t="s">
        <v>177</v>
      </c>
      <c r="E244" s="262" t="s">
        <v>21</v>
      </c>
      <c r="F244" s="263" t="s">
        <v>323</v>
      </c>
      <c r="G244" s="261"/>
      <c r="H244" s="262" t="s">
        <v>21</v>
      </c>
      <c r="I244" s="264"/>
      <c r="J244" s="261"/>
      <c r="K244" s="261"/>
      <c r="L244" s="265"/>
      <c r="M244" s="266"/>
      <c r="N244" s="267"/>
      <c r="O244" s="267"/>
      <c r="P244" s="267"/>
      <c r="Q244" s="267"/>
      <c r="R244" s="267"/>
      <c r="S244" s="267"/>
      <c r="T244" s="268"/>
      <c r="AT244" s="269" t="s">
        <v>177</v>
      </c>
      <c r="AU244" s="269" t="s">
        <v>79</v>
      </c>
      <c r="AV244" s="13" t="s">
        <v>75</v>
      </c>
      <c r="AW244" s="13" t="s">
        <v>35</v>
      </c>
      <c r="AX244" s="13" t="s">
        <v>71</v>
      </c>
      <c r="AY244" s="269" t="s">
        <v>169</v>
      </c>
    </row>
    <row r="245" s="14" customFormat="1">
      <c r="B245" s="270"/>
      <c r="C245" s="271"/>
      <c r="D245" s="250" t="s">
        <v>177</v>
      </c>
      <c r="E245" s="272" t="s">
        <v>21</v>
      </c>
      <c r="F245" s="273" t="s">
        <v>182</v>
      </c>
      <c r="G245" s="271"/>
      <c r="H245" s="274">
        <v>250.328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AT245" s="280" t="s">
        <v>177</v>
      </c>
      <c r="AU245" s="280" t="s">
        <v>79</v>
      </c>
      <c r="AV245" s="14" t="s">
        <v>89</v>
      </c>
      <c r="AW245" s="14" t="s">
        <v>35</v>
      </c>
      <c r="AX245" s="14" t="s">
        <v>75</v>
      </c>
      <c r="AY245" s="280" t="s">
        <v>169</v>
      </c>
    </row>
    <row r="246" s="11" customFormat="1" ht="29.88" customHeight="1">
      <c r="B246" s="220"/>
      <c r="C246" s="221"/>
      <c r="D246" s="222" t="s">
        <v>70</v>
      </c>
      <c r="E246" s="234" t="s">
        <v>335</v>
      </c>
      <c r="F246" s="234" t="s">
        <v>336</v>
      </c>
      <c r="G246" s="221"/>
      <c r="H246" s="221"/>
      <c r="I246" s="224"/>
      <c r="J246" s="235">
        <f>BK246</f>
        <v>0</v>
      </c>
      <c r="K246" s="221"/>
      <c r="L246" s="226"/>
      <c r="M246" s="227"/>
      <c r="N246" s="228"/>
      <c r="O246" s="228"/>
      <c r="P246" s="229">
        <f>SUM(P247:P501)</f>
        <v>0</v>
      </c>
      <c r="Q246" s="228"/>
      <c r="R246" s="229">
        <f>SUM(R247:R501)</f>
        <v>93.101559517199988</v>
      </c>
      <c r="S246" s="228"/>
      <c r="T246" s="230">
        <f>SUM(T247:T501)</f>
        <v>0</v>
      </c>
      <c r="AR246" s="231" t="s">
        <v>75</v>
      </c>
      <c r="AT246" s="232" t="s">
        <v>70</v>
      </c>
      <c r="AU246" s="232" t="s">
        <v>75</v>
      </c>
      <c r="AY246" s="231" t="s">
        <v>169</v>
      </c>
      <c r="BK246" s="233">
        <f>SUM(BK247:BK501)</f>
        <v>0</v>
      </c>
    </row>
    <row r="247" s="1" customFormat="1" ht="25.5" customHeight="1">
      <c r="B247" s="47"/>
      <c r="C247" s="236" t="s">
        <v>337</v>
      </c>
      <c r="D247" s="236" t="s">
        <v>172</v>
      </c>
      <c r="E247" s="237" t="s">
        <v>338</v>
      </c>
      <c r="F247" s="238" t="s">
        <v>339</v>
      </c>
      <c r="G247" s="239" t="s">
        <v>190</v>
      </c>
      <c r="H247" s="240">
        <v>81.950999999999993</v>
      </c>
      <c r="I247" s="241"/>
      <c r="J247" s="242">
        <f>ROUND(I247*H247,2)</f>
        <v>0</v>
      </c>
      <c r="K247" s="238" t="s">
        <v>21</v>
      </c>
      <c r="L247" s="73"/>
      <c r="M247" s="243" t="s">
        <v>21</v>
      </c>
      <c r="N247" s="244" t="s">
        <v>42</v>
      </c>
      <c r="O247" s="48"/>
      <c r="P247" s="245">
        <f>O247*H247</f>
        <v>0</v>
      </c>
      <c r="Q247" s="245">
        <v>0.56424799999999997</v>
      </c>
      <c r="R247" s="245">
        <f>Q247*H247</f>
        <v>46.240687847999993</v>
      </c>
      <c r="S247" s="245">
        <v>0</v>
      </c>
      <c r="T247" s="246">
        <f>S247*H247</f>
        <v>0</v>
      </c>
      <c r="AR247" s="25" t="s">
        <v>89</v>
      </c>
      <c r="AT247" s="25" t="s">
        <v>172</v>
      </c>
      <c r="AU247" s="25" t="s">
        <v>79</v>
      </c>
      <c r="AY247" s="25" t="s">
        <v>169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5" t="s">
        <v>75</v>
      </c>
      <c r="BK247" s="247">
        <f>ROUND(I247*H247,2)</f>
        <v>0</v>
      </c>
      <c r="BL247" s="25" t="s">
        <v>89</v>
      </c>
      <c r="BM247" s="25" t="s">
        <v>340</v>
      </c>
    </row>
    <row r="248" s="12" customFormat="1">
      <c r="B248" s="248"/>
      <c r="C248" s="249"/>
      <c r="D248" s="250" t="s">
        <v>177</v>
      </c>
      <c r="E248" s="251" t="s">
        <v>21</v>
      </c>
      <c r="F248" s="252" t="s">
        <v>341</v>
      </c>
      <c r="G248" s="249"/>
      <c r="H248" s="253">
        <v>38.603999999999999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177</v>
      </c>
      <c r="AU248" s="259" t="s">
        <v>79</v>
      </c>
      <c r="AV248" s="12" t="s">
        <v>79</v>
      </c>
      <c r="AW248" s="12" t="s">
        <v>35</v>
      </c>
      <c r="AX248" s="12" t="s">
        <v>71</v>
      </c>
      <c r="AY248" s="259" t="s">
        <v>169</v>
      </c>
    </row>
    <row r="249" s="13" customFormat="1">
      <c r="B249" s="260"/>
      <c r="C249" s="261"/>
      <c r="D249" s="250" t="s">
        <v>177</v>
      </c>
      <c r="E249" s="262" t="s">
        <v>21</v>
      </c>
      <c r="F249" s="263" t="s">
        <v>342</v>
      </c>
      <c r="G249" s="261"/>
      <c r="H249" s="262" t="s">
        <v>21</v>
      </c>
      <c r="I249" s="264"/>
      <c r="J249" s="261"/>
      <c r="K249" s="261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177</v>
      </c>
      <c r="AU249" s="269" t="s">
        <v>79</v>
      </c>
      <c r="AV249" s="13" t="s">
        <v>75</v>
      </c>
      <c r="AW249" s="13" t="s">
        <v>35</v>
      </c>
      <c r="AX249" s="13" t="s">
        <v>71</v>
      </c>
      <c r="AY249" s="269" t="s">
        <v>169</v>
      </c>
    </row>
    <row r="250" s="12" customFormat="1">
      <c r="B250" s="248"/>
      <c r="C250" s="249"/>
      <c r="D250" s="250" t="s">
        <v>177</v>
      </c>
      <c r="E250" s="251" t="s">
        <v>21</v>
      </c>
      <c r="F250" s="252" t="s">
        <v>343</v>
      </c>
      <c r="G250" s="249"/>
      <c r="H250" s="253">
        <v>43.347000000000001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177</v>
      </c>
      <c r="AU250" s="259" t="s">
        <v>79</v>
      </c>
      <c r="AV250" s="12" t="s">
        <v>79</v>
      </c>
      <c r="AW250" s="12" t="s">
        <v>35</v>
      </c>
      <c r="AX250" s="12" t="s">
        <v>71</v>
      </c>
      <c r="AY250" s="259" t="s">
        <v>169</v>
      </c>
    </row>
    <row r="251" s="13" customFormat="1">
      <c r="B251" s="260"/>
      <c r="C251" s="261"/>
      <c r="D251" s="250" t="s">
        <v>177</v>
      </c>
      <c r="E251" s="262" t="s">
        <v>21</v>
      </c>
      <c r="F251" s="263" t="s">
        <v>344</v>
      </c>
      <c r="G251" s="261"/>
      <c r="H251" s="262" t="s">
        <v>21</v>
      </c>
      <c r="I251" s="264"/>
      <c r="J251" s="261"/>
      <c r="K251" s="261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177</v>
      </c>
      <c r="AU251" s="269" t="s">
        <v>79</v>
      </c>
      <c r="AV251" s="13" t="s">
        <v>75</v>
      </c>
      <c r="AW251" s="13" t="s">
        <v>35</v>
      </c>
      <c r="AX251" s="13" t="s">
        <v>71</v>
      </c>
      <c r="AY251" s="269" t="s">
        <v>169</v>
      </c>
    </row>
    <row r="252" s="14" customFormat="1">
      <c r="B252" s="270"/>
      <c r="C252" s="271"/>
      <c r="D252" s="250" t="s">
        <v>177</v>
      </c>
      <c r="E252" s="272" t="s">
        <v>21</v>
      </c>
      <c r="F252" s="273" t="s">
        <v>182</v>
      </c>
      <c r="G252" s="271"/>
      <c r="H252" s="274">
        <v>81.950999999999993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AT252" s="280" t="s">
        <v>177</v>
      </c>
      <c r="AU252" s="280" t="s">
        <v>79</v>
      </c>
      <c r="AV252" s="14" t="s">
        <v>89</v>
      </c>
      <c r="AW252" s="14" t="s">
        <v>35</v>
      </c>
      <c r="AX252" s="14" t="s">
        <v>75</v>
      </c>
      <c r="AY252" s="280" t="s">
        <v>169</v>
      </c>
    </row>
    <row r="253" s="1" customFormat="1" ht="25.5" customHeight="1">
      <c r="B253" s="47"/>
      <c r="C253" s="236" t="s">
        <v>345</v>
      </c>
      <c r="D253" s="236" t="s">
        <v>172</v>
      </c>
      <c r="E253" s="237" t="s">
        <v>346</v>
      </c>
      <c r="F253" s="238" t="s">
        <v>347</v>
      </c>
      <c r="G253" s="239" t="s">
        <v>190</v>
      </c>
      <c r="H253" s="240">
        <v>10.920999999999999</v>
      </c>
      <c r="I253" s="241"/>
      <c r="J253" s="242">
        <f>ROUND(I253*H253,2)</f>
        <v>0</v>
      </c>
      <c r="K253" s="238" t="s">
        <v>21</v>
      </c>
      <c r="L253" s="73"/>
      <c r="M253" s="243" t="s">
        <v>21</v>
      </c>
      <c r="N253" s="244" t="s">
        <v>42</v>
      </c>
      <c r="O253" s="48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AR253" s="25" t="s">
        <v>89</v>
      </c>
      <c r="AT253" s="25" t="s">
        <v>172</v>
      </c>
      <c r="AU253" s="25" t="s">
        <v>79</v>
      </c>
      <c r="AY253" s="25" t="s">
        <v>169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5" t="s">
        <v>75</v>
      </c>
      <c r="BK253" s="247">
        <f>ROUND(I253*H253,2)</f>
        <v>0</v>
      </c>
      <c r="BL253" s="25" t="s">
        <v>89</v>
      </c>
      <c r="BM253" s="25" t="s">
        <v>348</v>
      </c>
    </row>
    <row r="254" s="12" customFormat="1">
      <c r="B254" s="248"/>
      <c r="C254" s="249"/>
      <c r="D254" s="250" t="s">
        <v>177</v>
      </c>
      <c r="E254" s="251" t="s">
        <v>21</v>
      </c>
      <c r="F254" s="252" t="s">
        <v>349</v>
      </c>
      <c r="G254" s="249"/>
      <c r="H254" s="253">
        <v>10.920999999999999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177</v>
      </c>
      <c r="AU254" s="259" t="s">
        <v>79</v>
      </c>
      <c r="AV254" s="12" t="s">
        <v>79</v>
      </c>
      <c r="AW254" s="12" t="s">
        <v>35</v>
      </c>
      <c r="AX254" s="12" t="s">
        <v>71</v>
      </c>
      <c r="AY254" s="259" t="s">
        <v>169</v>
      </c>
    </row>
    <row r="255" s="13" customFormat="1">
      <c r="B255" s="260"/>
      <c r="C255" s="261"/>
      <c r="D255" s="250" t="s">
        <v>177</v>
      </c>
      <c r="E255" s="262" t="s">
        <v>21</v>
      </c>
      <c r="F255" s="263" t="s">
        <v>350</v>
      </c>
      <c r="G255" s="261"/>
      <c r="H255" s="262" t="s">
        <v>21</v>
      </c>
      <c r="I255" s="264"/>
      <c r="J255" s="261"/>
      <c r="K255" s="261"/>
      <c r="L255" s="265"/>
      <c r="M255" s="266"/>
      <c r="N255" s="267"/>
      <c r="O255" s="267"/>
      <c r="P255" s="267"/>
      <c r="Q255" s="267"/>
      <c r="R255" s="267"/>
      <c r="S255" s="267"/>
      <c r="T255" s="268"/>
      <c r="AT255" s="269" t="s">
        <v>177</v>
      </c>
      <c r="AU255" s="269" t="s">
        <v>79</v>
      </c>
      <c r="AV255" s="13" t="s">
        <v>75</v>
      </c>
      <c r="AW255" s="13" t="s">
        <v>35</v>
      </c>
      <c r="AX255" s="13" t="s">
        <v>71</v>
      </c>
      <c r="AY255" s="269" t="s">
        <v>169</v>
      </c>
    </row>
    <row r="256" s="14" customFormat="1">
      <c r="B256" s="270"/>
      <c r="C256" s="271"/>
      <c r="D256" s="250" t="s">
        <v>177</v>
      </c>
      <c r="E256" s="272" t="s">
        <v>21</v>
      </c>
      <c r="F256" s="273" t="s">
        <v>182</v>
      </c>
      <c r="G256" s="271"/>
      <c r="H256" s="274">
        <v>10.920999999999999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AT256" s="280" t="s">
        <v>177</v>
      </c>
      <c r="AU256" s="280" t="s">
        <v>79</v>
      </c>
      <c r="AV256" s="14" t="s">
        <v>89</v>
      </c>
      <c r="AW256" s="14" t="s">
        <v>35</v>
      </c>
      <c r="AX256" s="14" t="s">
        <v>75</v>
      </c>
      <c r="AY256" s="280" t="s">
        <v>169</v>
      </c>
    </row>
    <row r="257" s="1" customFormat="1" ht="16.5" customHeight="1">
      <c r="B257" s="47"/>
      <c r="C257" s="236" t="s">
        <v>351</v>
      </c>
      <c r="D257" s="236" t="s">
        <v>172</v>
      </c>
      <c r="E257" s="237" t="s">
        <v>352</v>
      </c>
      <c r="F257" s="238" t="s">
        <v>353</v>
      </c>
      <c r="G257" s="239" t="s">
        <v>354</v>
      </c>
      <c r="H257" s="240">
        <v>7</v>
      </c>
      <c r="I257" s="241"/>
      <c r="J257" s="242">
        <f>ROUND(I257*H257,2)</f>
        <v>0</v>
      </c>
      <c r="K257" s="238" t="s">
        <v>21</v>
      </c>
      <c r="L257" s="73"/>
      <c r="M257" s="243" t="s">
        <v>21</v>
      </c>
      <c r="N257" s="244" t="s">
        <v>42</v>
      </c>
      <c r="O257" s="48"/>
      <c r="P257" s="245">
        <f>O257*H257</f>
        <v>0</v>
      </c>
      <c r="Q257" s="245">
        <v>0.021270000000000001</v>
      </c>
      <c r="R257" s="245">
        <f>Q257*H257</f>
        <v>0.14889</v>
      </c>
      <c r="S257" s="245">
        <v>0</v>
      </c>
      <c r="T257" s="246">
        <f>S257*H257</f>
        <v>0</v>
      </c>
      <c r="AR257" s="25" t="s">
        <v>89</v>
      </c>
      <c r="AT257" s="25" t="s">
        <v>172</v>
      </c>
      <c r="AU257" s="25" t="s">
        <v>79</v>
      </c>
      <c r="AY257" s="25" t="s">
        <v>169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25" t="s">
        <v>75</v>
      </c>
      <c r="BK257" s="247">
        <f>ROUND(I257*H257,2)</f>
        <v>0</v>
      </c>
      <c r="BL257" s="25" t="s">
        <v>89</v>
      </c>
      <c r="BM257" s="25" t="s">
        <v>355</v>
      </c>
    </row>
    <row r="258" s="12" customFormat="1">
      <c r="B258" s="248"/>
      <c r="C258" s="249"/>
      <c r="D258" s="250" t="s">
        <v>177</v>
      </c>
      <c r="E258" s="251" t="s">
        <v>21</v>
      </c>
      <c r="F258" s="252" t="s">
        <v>356</v>
      </c>
      <c r="G258" s="249"/>
      <c r="H258" s="253">
        <v>7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177</v>
      </c>
      <c r="AU258" s="259" t="s">
        <v>79</v>
      </c>
      <c r="AV258" s="12" t="s">
        <v>79</v>
      </c>
      <c r="AW258" s="12" t="s">
        <v>35</v>
      </c>
      <c r="AX258" s="12" t="s">
        <v>71</v>
      </c>
      <c r="AY258" s="259" t="s">
        <v>169</v>
      </c>
    </row>
    <row r="259" s="14" customFormat="1">
      <c r="B259" s="270"/>
      <c r="C259" s="271"/>
      <c r="D259" s="250" t="s">
        <v>177</v>
      </c>
      <c r="E259" s="272" t="s">
        <v>21</v>
      </c>
      <c r="F259" s="273" t="s">
        <v>182</v>
      </c>
      <c r="G259" s="271"/>
      <c r="H259" s="274">
        <v>7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AT259" s="280" t="s">
        <v>177</v>
      </c>
      <c r="AU259" s="280" t="s">
        <v>79</v>
      </c>
      <c r="AV259" s="14" t="s">
        <v>89</v>
      </c>
      <c r="AW259" s="14" t="s">
        <v>35</v>
      </c>
      <c r="AX259" s="14" t="s">
        <v>75</v>
      </c>
      <c r="AY259" s="280" t="s">
        <v>169</v>
      </c>
    </row>
    <row r="260" s="1" customFormat="1" ht="16.5" customHeight="1">
      <c r="B260" s="47"/>
      <c r="C260" s="236" t="s">
        <v>357</v>
      </c>
      <c r="D260" s="236" t="s">
        <v>172</v>
      </c>
      <c r="E260" s="237" t="s">
        <v>358</v>
      </c>
      <c r="F260" s="238" t="s">
        <v>359</v>
      </c>
      <c r="G260" s="239" t="s">
        <v>354</v>
      </c>
      <c r="H260" s="240">
        <v>5</v>
      </c>
      <c r="I260" s="241"/>
      <c r="J260" s="242">
        <f>ROUND(I260*H260,2)</f>
        <v>0</v>
      </c>
      <c r="K260" s="238" t="s">
        <v>21</v>
      </c>
      <c r="L260" s="73"/>
      <c r="M260" s="243" t="s">
        <v>21</v>
      </c>
      <c r="N260" s="244" t="s">
        <v>42</v>
      </c>
      <c r="O260" s="48"/>
      <c r="P260" s="245">
        <f>O260*H260</f>
        <v>0</v>
      </c>
      <c r="Q260" s="245">
        <v>0.022339999999999999</v>
      </c>
      <c r="R260" s="245">
        <f>Q260*H260</f>
        <v>0.11169999999999999</v>
      </c>
      <c r="S260" s="245">
        <v>0</v>
      </c>
      <c r="T260" s="246">
        <f>S260*H260</f>
        <v>0</v>
      </c>
      <c r="AR260" s="25" t="s">
        <v>89</v>
      </c>
      <c r="AT260" s="25" t="s">
        <v>172</v>
      </c>
      <c r="AU260" s="25" t="s">
        <v>79</v>
      </c>
      <c r="AY260" s="25" t="s">
        <v>169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5" t="s">
        <v>75</v>
      </c>
      <c r="BK260" s="247">
        <f>ROUND(I260*H260,2)</f>
        <v>0</v>
      </c>
      <c r="BL260" s="25" t="s">
        <v>89</v>
      </c>
      <c r="BM260" s="25" t="s">
        <v>360</v>
      </c>
    </row>
    <row r="261" s="12" customFormat="1">
      <c r="B261" s="248"/>
      <c r="C261" s="249"/>
      <c r="D261" s="250" t="s">
        <v>177</v>
      </c>
      <c r="E261" s="251" t="s">
        <v>21</v>
      </c>
      <c r="F261" s="252" t="s">
        <v>75</v>
      </c>
      <c r="G261" s="249"/>
      <c r="H261" s="253">
        <v>1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177</v>
      </c>
      <c r="AU261" s="259" t="s">
        <v>79</v>
      </c>
      <c r="AV261" s="12" t="s">
        <v>79</v>
      </c>
      <c r="AW261" s="12" t="s">
        <v>35</v>
      </c>
      <c r="AX261" s="12" t="s">
        <v>71</v>
      </c>
      <c r="AY261" s="259" t="s">
        <v>169</v>
      </c>
    </row>
    <row r="262" s="13" customFormat="1">
      <c r="B262" s="260"/>
      <c r="C262" s="261"/>
      <c r="D262" s="250" t="s">
        <v>177</v>
      </c>
      <c r="E262" s="262" t="s">
        <v>21</v>
      </c>
      <c r="F262" s="263" t="s">
        <v>361</v>
      </c>
      <c r="G262" s="261"/>
      <c r="H262" s="262" t="s">
        <v>21</v>
      </c>
      <c r="I262" s="264"/>
      <c r="J262" s="261"/>
      <c r="K262" s="261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177</v>
      </c>
      <c r="AU262" s="269" t="s">
        <v>79</v>
      </c>
      <c r="AV262" s="13" t="s">
        <v>75</v>
      </c>
      <c r="AW262" s="13" t="s">
        <v>35</v>
      </c>
      <c r="AX262" s="13" t="s">
        <v>71</v>
      </c>
      <c r="AY262" s="269" t="s">
        <v>169</v>
      </c>
    </row>
    <row r="263" s="12" customFormat="1">
      <c r="B263" s="248"/>
      <c r="C263" s="249"/>
      <c r="D263" s="250" t="s">
        <v>177</v>
      </c>
      <c r="E263" s="251" t="s">
        <v>21</v>
      </c>
      <c r="F263" s="252" t="s">
        <v>75</v>
      </c>
      <c r="G263" s="249"/>
      <c r="H263" s="253">
        <v>1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177</v>
      </c>
      <c r="AU263" s="259" t="s">
        <v>79</v>
      </c>
      <c r="AV263" s="12" t="s">
        <v>79</v>
      </c>
      <c r="AW263" s="12" t="s">
        <v>35</v>
      </c>
      <c r="AX263" s="12" t="s">
        <v>71</v>
      </c>
      <c r="AY263" s="259" t="s">
        <v>169</v>
      </c>
    </row>
    <row r="264" s="13" customFormat="1">
      <c r="B264" s="260"/>
      <c r="C264" s="261"/>
      <c r="D264" s="250" t="s">
        <v>177</v>
      </c>
      <c r="E264" s="262" t="s">
        <v>21</v>
      </c>
      <c r="F264" s="263" t="s">
        <v>362</v>
      </c>
      <c r="G264" s="261"/>
      <c r="H264" s="262" t="s">
        <v>21</v>
      </c>
      <c r="I264" s="264"/>
      <c r="J264" s="261"/>
      <c r="K264" s="261"/>
      <c r="L264" s="265"/>
      <c r="M264" s="266"/>
      <c r="N264" s="267"/>
      <c r="O264" s="267"/>
      <c r="P264" s="267"/>
      <c r="Q264" s="267"/>
      <c r="R264" s="267"/>
      <c r="S264" s="267"/>
      <c r="T264" s="268"/>
      <c r="AT264" s="269" t="s">
        <v>177</v>
      </c>
      <c r="AU264" s="269" t="s">
        <v>79</v>
      </c>
      <c r="AV264" s="13" t="s">
        <v>75</v>
      </c>
      <c r="AW264" s="13" t="s">
        <v>35</v>
      </c>
      <c r="AX264" s="13" t="s">
        <v>71</v>
      </c>
      <c r="AY264" s="269" t="s">
        <v>169</v>
      </c>
    </row>
    <row r="265" s="12" customFormat="1">
      <c r="B265" s="248"/>
      <c r="C265" s="249"/>
      <c r="D265" s="250" t="s">
        <v>177</v>
      </c>
      <c r="E265" s="251" t="s">
        <v>21</v>
      </c>
      <c r="F265" s="252" t="s">
        <v>79</v>
      </c>
      <c r="G265" s="249"/>
      <c r="H265" s="253">
        <v>2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177</v>
      </c>
      <c r="AU265" s="259" t="s">
        <v>79</v>
      </c>
      <c r="AV265" s="12" t="s">
        <v>79</v>
      </c>
      <c r="AW265" s="12" t="s">
        <v>35</v>
      </c>
      <c r="AX265" s="12" t="s">
        <v>71</v>
      </c>
      <c r="AY265" s="259" t="s">
        <v>169</v>
      </c>
    </row>
    <row r="266" s="13" customFormat="1">
      <c r="B266" s="260"/>
      <c r="C266" s="261"/>
      <c r="D266" s="250" t="s">
        <v>177</v>
      </c>
      <c r="E266" s="262" t="s">
        <v>21</v>
      </c>
      <c r="F266" s="263" t="s">
        <v>363</v>
      </c>
      <c r="G266" s="261"/>
      <c r="H266" s="262" t="s">
        <v>21</v>
      </c>
      <c r="I266" s="264"/>
      <c r="J266" s="261"/>
      <c r="K266" s="261"/>
      <c r="L266" s="265"/>
      <c r="M266" s="266"/>
      <c r="N266" s="267"/>
      <c r="O266" s="267"/>
      <c r="P266" s="267"/>
      <c r="Q266" s="267"/>
      <c r="R266" s="267"/>
      <c r="S266" s="267"/>
      <c r="T266" s="268"/>
      <c r="AT266" s="269" t="s">
        <v>177</v>
      </c>
      <c r="AU266" s="269" t="s">
        <v>79</v>
      </c>
      <c r="AV266" s="13" t="s">
        <v>75</v>
      </c>
      <c r="AW266" s="13" t="s">
        <v>35</v>
      </c>
      <c r="AX266" s="13" t="s">
        <v>71</v>
      </c>
      <c r="AY266" s="269" t="s">
        <v>169</v>
      </c>
    </row>
    <row r="267" s="12" customFormat="1">
      <c r="B267" s="248"/>
      <c r="C267" s="249"/>
      <c r="D267" s="250" t="s">
        <v>177</v>
      </c>
      <c r="E267" s="251" t="s">
        <v>21</v>
      </c>
      <c r="F267" s="252" t="s">
        <v>75</v>
      </c>
      <c r="G267" s="249"/>
      <c r="H267" s="253">
        <v>1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177</v>
      </c>
      <c r="AU267" s="259" t="s">
        <v>79</v>
      </c>
      <c r="AV267" s="12" t="s">
        <v>79</v>
      </c>
      <c r="AW267" s="12" t="s">
        <v>35</v>
      </c>
      <c r="AX267" s="12" t="s">
        <v>71</v>
      </c>
      <c r="AY267" s="259" t="s">
        <v>169</v>
      </c>
    </row>
    <row r="268" s="13" customFormat="1">
      <c r="B268" s="260"/>
      <c r="C268" s="261"/>
      <c r="D268" s="250" t="s">
        <v>177</v>
      </c>
      <c r="E268" s="262" t="s">
        <v>21</v>
      </c>
      <c r="F268" s="263" t="s">
        <v>364</v>
      </c>
      <c r="G268" s="261"/>
      <c r="H268" s="262" t="s">
        <v>21</v>
      </c>
      <c r="I268" s="264"/>
      <c r="J268" s="261"/>
      <c r="K268" s="261"/>
      <c r="L268" s="265"/>
      <c r="M268" s="266"/>
      <c r="N268" s="267"/>
      <c r="O268" s="267"/>
      <c r="P268" s="267"/>
      <c r="Q268" s="267"/>
      <c r="R268" s="267"/>
      <c r="S268" s="267"/>
      <c r="T268" s="268"/>
      <c r="AT268" s="269" t="s">
        <v>177</v>
      </c>
      <c r="AU268" s="269" t="s">
        <v>79</v>
      </c>
      <c r="AV268" s="13" t="s">
        <v>75</v>
      </c>
      <c r="AW268" s="13" t="s">
        <v>35</v>
      </c>
      <c r="AX268" s="13" t="s">
        <v>71</v>
      </c>
      <c r="AY268" s="269" t="s">
        <v>169</v>
      </c>
    </row>
    <row r="269" s="14" customFormat="1">
      <c r="B269" s="270"/>
      <c r="C269" s="271"/>
      <c r="D269" s="250" t="s">
        <v>177</v>
      </c>
      <c r="E269" s="272" t="s">
        <v>21</v>
      </c>
      <c r="F269" s="273" t="s">
        <v>182</v>
      </c>
      <c r="G269" s="271"/>
      <c r="H269" s="274">
        <v>5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AT269" s="280" t="s">
        <v>177</v>
      </c>
      <c r="AU269" s="280" t="s">
        <v>79</v>
      </c>
      <c r="AV269" s="14" t="s">
        <v>89</v>
      </c>
      <c r="AW269" s="14" t="s">
        <v>35</v>
      </c>
      <c r="AX269" s="14" t="s">
        <v>75</v>
      </c>
      <c r="AY269" s="280" t="s">
        <v>169</v>
      </c>
    </row>
    <row r="270" s="1" customFormat="1" ht="25.5" customHeight="1">
      <c r="B270" s="47"/>
      <c r="C270" s="236" t="s">
        <v>365</v>
      </c>
      <c r="D270" s="236" t="s">
        <v>172</v>
      </c>
      <c r="E270" s="237" t="s">
        <v>366</v>
      </c>
      <c r="F270" s="238" t="s">
        <v>367</v>
      </c>
      <c r="G270" s="239" t="s">
        <v>354</v>
      </c>
      <c r="H270" s="240">
        <v>2</v>
      </c>
      <c r="I270" s="241"/>
      <c r="J270" s="242">
        <f>ROUND(I270*H270,2)</f>
        <v>0</v>
      </c>
      <c r="K270" s="238" t="s">
        <v>21</v>
      </c>
      <c r="L270" s="73"/>
      <c r="M270" s="243" t="s">
        <v>21</v>
      </c>
      <c r="N270" s="244" t="s">
        <v>42</v>
      </c>
      <c r="O270" s="48"/>
      <c r="P270" s="245">
        <f>O270*H270</f>
        <v>0</v>
      </c>
      <c r="Q270" s="245">
        <v>0.026839999999999999</v>
      </c>
      <c r="R270" s="245">
        <f>Q270*H270</f>
        <v>0.053679999999999999</v>
      </c>
      <c r="S270" s="245">
        <v>0</v>
      </c>
      <c r="T270" s="246">
        <f>S270*H270</f>
        <v>0</v>
      </c>
      <c r="AR270" s="25" t="s">
        <v>89</v>
      </c>
      <c r="AT270" s="25" t="s">
        <v>172</v>
      </c>
      <c r="AU270" s="25" t="s">
        <v>79</v>
      </c>
      <c r="AY270" s="25" t="s">
        <v>169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5" t="s">
        <v>75</v>
      </c>
      <c r="BK270" s="247">
        <f>ROUND(I270*H270,2)</f>
        <v>0</v>
      </c>
      <c r="BL270" s="25" t="s">
        <v>89</v>
      </c>
      <c r="BM270" s="25" t="s">
        <v>368</v>
      </c>
    </row>
    <row r="271" s="12" customFormat="1">
      <c r="B271" s="248"/>
      <c r="C271" s="249"/>
      <c r="D271" s="250" t="s">
        <v>177</v>
      </c>
      <c r="E271" s="251" t="s">
        <v>21</v>
      </c>
      <c r="F271" s="252" t="s">
        <v>75</v>
      </c>
      <c r="G271" s="249"/>
      <c r="H271" s="253">
        <v>1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177</v>
      </c>
      <c r="AU271" s="259" t="s">
        <v>79</v>
      </c>
      <c r="AV271" s="12" t="s">
        <v>79</v>
      </c>
      <c r="AW271" s="12" t="s">
        <v>35</v>
      </c>
      <c r="AX271" s="12" t="s">
        <v>71</v>
      </c>
      <c r="AY271" s="259" t="s">
        <v>169</v>
      </c>
    </row>
    <row r="272" s="13" customFormat="1">
      <c r="B272" s="260"/>
      <c r="C272" s="261"/>
      <c r="D272" s="250" t="s">
        <v>177</v>
      </c>
      <c r="E272" s="262" t="s">
        <v>21</v>
      </c>
      <c r="F272" s="263" t="s">
        <v>361</v>
      </c>
      <c r="G272" s="261"/>
      <c r="H272" s="262" t="s">
        <v>21</v>
      </c>
      <c r="I272" s="264"/>
      <c r="J272" s="261"/>
      <c r="K272" s="261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177</v>
      </c>
      <c r="AU272" s="269" t="s">
        <v>79</v>
      </c>
      <c r="AV272" s="13" t="s">
        <v>75</v>
      </c>
      <c r="AW272" s="13" t="s">
        <v>35</v>
      </c>
      <c r="AX272" s="13" t="s">
        <v>71</v>
      </c>
      <c r="AY272" s="269" t="s">
        <v>169</v>
      </c>
    </row>
    <row r="273" s="12" customFormat="1">
      <c r="B273" s="248"/>
      <c r="C273" s="249"/>
      <c r="D273" s="250" t="s">
        <v>177</v>
      </c>
      <c r="E273" s="251" t="s">
        <v>21</v>
      </c>
      <c r="F273" s="252" t="s">
        <v>75</v>
      </c>
      <c r="G273" s="249"/>
      <c r="H273" s="253">
        <v>1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177</v>
      </c>
      <c r="AU273" s="259" t="s">
        <v>79</v>
      </c>
      <c r="AV273" s="12" t="s">
        <v>79</v>
      </c>
      <c r="AW273" s="12" t="s">
        <v>35</v>
      </c>
      <c r="AX273" s="12" t="s">
        <v>71</v>
      </c>
      <c r="AY273" s="259" t="s">
        <v>169</v>
      </c>
    </row>
    <row r="274" s="13" customFormat="1">
      <c r="B274" s="260"/>
      <c r="C274" s="261"/>
      <c r="D274" s="250" t="s">
        <v>177</v>
      </c>
      <c r="E274" s="262" t="s">
        <v>21</v>
      </c>
      <c r="F274" s="263" t="s">
        <v>369</v>
      </c>
      <c r="G274" s="261"/>
      <c r="H274" s="262" t="s">
        <v>21</v>
      </c>
      <c r="I274" s="264"/>
      <c r="J274" s="261"/>
      <c r="K274" s="261"/>
      <c r="L274" s="265"/>
      <c r="M274" s="266"/>
      <c r="N274" s="267"/>
      <c r="O274" s="267"/>
      <c r="P274" s="267"/>
      <c r="Q274" s="267"/>
      <c r="R274" s="267"/>
      <c r="S274" s="267"/>
      <c r="T274" s="268"/>
      <c r="AT274" s="269" t="s">
        <v>177</v>
      </c>
      <c r="AU274" s="269" t="s">
        <v>79</v>
      </c>
      <c r="AV274" s="13" t="s">
        <v>75</v>
      </c>
      <c r="AW274" s="13" t="s">
        <v>35</v>
      </c>
      <c r="AX274" s="13" t="s">
        <v>71</v>
      </c>
      <c r="AY274" s="269" t="s">
        <v>169</v>
      </c>
    </row>
    <row r="275" s="14" customFormat="1">
      <c r="B275" s="270"/>
      <c r="C275" s="271"/>
      <c r="D275" s="250" t="s">
        <v>177</v>
      </c>
      <c r="E275" s="272" t="s">
        <v>21</v>
      </c>
      <c r="F275" s="273" t="s">
        <v>182</v>
      </c>
      <c r="G275" s="271"/>
      <c r="H275" s="274">
        <v>2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AT275" s="280" t="s">
        <v>177</v>
      </c>
      <c r="AU275" s="280" t="s">
        <v>79</v>
      </c>
      <c r="AV275" s="14" t="s">
        <v>89</v>
      </c>
      <c r="AW275" s="14" t="s">
        <v>35</v>
      </c>
      <c r="AX275" s="14" t="s">
        <v>75</v>
      </c>
      <c r="AY275" s="280" t="s">
        <v>169</v>
      </c>
    </row>
    <row r="276" s="1" customFormat="1" ht="25.5" customHeight="1">
      <c r="B276" s="47"/>
      <c r="C276" s="236" t="s">
        <v>370</v>
      </c>
      <c r="D276" s="236" t="s">
        <v>172</v>
      </c>
      <c r="E276" s="237" t="s">
        <v>371</v>
      </c>
      <c r="F276" s="238" t="s">
        <v>372</v>
      </c>
      <c r="G276" s="239" t="s">
        <v>354</v>
      </c>
      <c r="H276" s="240">
        <v>22</v>
      </c>
      <c r="I276" s="241"/>
      <c r="J276" s="242">
        <f>ROUND(I276*H276,2)</f>
        <v>0</v>
      </c>
      <c r="K276" s="238" t="s">
        <v>21</v>
      </c>
      <c r="L276" s="73"/>
      <c r="M276" s="243" t="s">
        <v>21</v>
      </c>
      <c r="N276" s="244" t="s">
        <v>42</v>
      </c>
      <c r="O276" s="48"/>
      <c r="P276" s="245">
        <f>O276*H276</f>
        <v>0</v>
      </c>
      <c r="Q276" s="245">
        <v>0.097129999999999994</v>
      </c>
      <c r="R276" s="245">
        <f>Q276*H276</f>
        <v>2.13686</v>
      </c>
      <c r="S276" s="245">
        <v>0</v>
      </c>
      <c r="T276" s="246">
        <f>S276*H276</f>
        <v>0</v>
      </c>
      <c r="AR276" s="25" t="s">
        <v>89</v>
      </c>
      <c r="AT276" s="25" t="s">
        <v>172</v>
      </c>
      <c r="AU276" s="25" t="s">
        <v>79</v>
      </c>
      <c r="AY276" s="25" t="s">
        <v>169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5" t="s">
        <v>75</v>
      </c>
      <c r="BK276" s="247">
        <f>ROUND(I276*H276,2)</f>
        <v>0</v>
      </c>
      <c r="BL276" s="25" t="s">
        <v>89</v>
      </c>
      <c r="BM276" s="25" t="s">
        <v>373</v>
      </c>
    </row>
    <row r="277" s="12" customFormat="1">
      <c r="B277" s="248"/>
      <c r="C277" s="249"/>
      <c r="D277" s="250" t="s">
        <v>177</v>
      </c>
      <c r="E277" s="251" t="s">
        <v>21</v>
      </c>
      <c r="F277" s="252" t="s">
        <v>95</v>
      </c>
      <c r="G277" s="249"/>
      <c r="H277" s="253">
        <v>6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177</v>
      </c>
      <c r="AU277" s="259" t="s">
        <v>79</v>
      </c>
      <c r="AV277" s="12" t="s">
        <v>79</v>
      </c>
      <c r="AW277" s="12" t="s">
        <v>35</v>
      </c>
      <c r="AX277" s="12" t="s">
        <v>71</v>
      </c>
      <c r="AY277" s="259" t="s">
        <v>169</v>
      </c>
    </row>
    <row r="278" s="13" customFormat="1">
      <c r="B278" s="260"/>
      <c r="C278" s="261"/>
      <c r="D278" s="250" t="s">
        <v>177</v>
      </c>
      <c r="E278" s="262" t="s">
        <v>21</v>
      </c>
      <c r="F278" s="263" t="s">
        <v>374</v>
      </c>
      <c r="G278" s="261"/>
      <c r="H278" s="262" t="s">
        <v>21</v>
      </c>
      <c r="I278" s="264"/>
      <c r="J278" s="261"/>
      <c r="K278" s="261"/>
      <c r="L278" s="265"/>
      <c r="M278" s="266"/>
      <c r="N278" s="267"/>
      <c r="O278" s="267"/>
      <c r="P278" s="267"/>
      <c r="Q278" s="267"/>
      <c r="R278" s="267"/>
      <c r="S278" s="267"/>
      <c r="T278" s="268"/>
      <c r="AT278" s="269" t="s">
        <v>177</v>
      </c>
      <c r="AU278" s="269" t="s">
        <v>79</v>
      </c>
      <c r="AV278" s="13" t="s">
        <v>75</v>
      </c>
      <c r="AW278" s="13" t="s">
        <v>35</v>
      </c>
      <c r="AX278" s="13" t="s">
        <v>71</v>
      </c>
      <c r="AY278" s="269" t="s">
        <v>169</v>
      </c>
    </row>
    <row r="279" s="12" customFormat="1">
      <c r="B279" s="248"/>
      <c r="C279" s="249"/>
      <c r="D279" s="250" t="s">
        <v>177</v>
      </c>
      <c r="E279" s="251" t="s">
        <v>21</v>
      </c>
      <c r="F279" s="252" t="s">
        <v>92</v>
      </c>
      <c r="G279" s="249"/>
      <c r="H279" s="253">
        <v>5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177</v>
      </c>
      <c r="AU279" s="259" t="s">
        <v>79</v>
      </c>
      <c r="AV279" s="12" t="s">
        <v>79</v>
      </c>
      <c r="AW279" s="12" t="s">
        <v>35</v>
      </c>
      <c r="AX279" s="12" t="s">
        <v>71</v>
      </c>
      <c r="AY279" s="259" t="s">
        <v>169</v>
      </c>
    </row>
    <row r="280" s="13" customFormat="1">
      <c r="B280" s="260"/>
      <c r="C280" s="261"/>
      <c r="D280" s="250" t="s">
        <v>177</v>
      </c>
      <c r="E280" s="262" t="s">
        <v>21</v>
      </c>
      <c r="F280" s="263" t="s">
        <v>375</v>
      </c>
      <c r="G280" s="261"/>
      <c r="H280" s="262" t="s">
        <v>21</v>
      </c>
      <c r="I280" s="264"/>
      <c r="J280" s="261"/>
      <c r="K280" s="261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177</v>
      </c>
      <c r="AU280" s="269" t="s">
        <v>79</v>
      </c>
      <c r="AV280" s="13" t="s">
        <v>75</v>
      </c>
      <c r="AW280" s="13" t="s">
        <v>35</v>
      </c>
      <c r="AX280" s="13" t="s">
        <v>71</v>
      </c>
      <c r="AY280" s="269" t="s">
        <v>169</v>
      </c>
    </row>
    <row r="281" s="12" customFormat="1">
      <c r="B281" s="248"/>
      <c r="C281" s="249"/>
      <c r="D281" s="250" t="s">
        <v>177</v>
      </c>
      <c r="E281" s="251" t="s">
        <v>21</v>
      </c>
      <c r="F281" s="252" t="s">
        <v>95</v>
      </c>
      <c r="G281" s="249"/>
      <c r="H281" s="253">
        <v>6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177</v>
      </c>
      <c r="AU281" s="259" t="s">
        <v>79</v>
      </c>
      <c r="AV281" s="12" t="s">
        <v>79</v>
      </c>
      <c r="AW281" s="12" t="s">
        <v>35</v>
      </c>
      <c r="AX281" s="12" t="s">
        <v>71</v>
      </c>
      <c r="AY281" s="259" t="s">
        <v>169</v>
      </c>
    </row>
    <row r="282" s="13" customFormat="1">
      <c r="B282" s="260"/>
      <c r="C282" s="261"/>
      <c r="D282" s="250" t="s">
        <v>177</v>
      </c>
      <c r="E282" s="262" t="s">
        <v>21</v>
      </c>
      <c r="F282" s="263" t="s">
        <v>376</v>
      </c>
      <c r="G282" s="261"/>
      <c r="H282" s="262" t="s">
        <v>21</v>
      </c>
      <c r="I282" s="264"/>
      <c r="J282" s="261"/>
      <c r="K282" s="261"/>
      <c r="L282" s="265"/>
      <c r="M282" s="266"/>
      <c r="N282" s="267"/>
      <c r="O282" s="267"/>
      <c r="P282" s="267"/>
      <c r="Q282" s="267"/>
      <c r="R282" s="267"/>
      <c r="S282" s="267"/>
      <c r="T282" s="268"/>
      <c r="AT282" s="269" t="s">
        <v>177</v>
      </c>
      <c r="AU282" s="269" t="s">
        <v>79</v>
      </c>
      <c r="AV282" s="13" t="s">
        <v>75</v>
      </c>
      <c r="AW282" s="13" t="s">
        <v>35</v>
      </c>
      <c r="AX282" s="13" t="s">
        <v>71</v>
      </c>
      <c r="AY282" s="269" t="s">
        <v>169</v>
      </c>
    </row>
    <row r="283" s="12" customFormat="1">
      <c r="B283" s="248"/>
      <c r="C283" s="249"/>
      <c r="D283" s="250" t="s">
        <v>177</v>
      </c>
      <c r="E283" s="251" t="s">
        <v>21</v>
      </c>
      <c r="F283" s="252" t="s">
        <v>92</v>
      </c>
      <c r="G283" s="249"/>
      <c r="H283" s="253">
        <v>5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177</v>
      </c>
      <c r="AU283" s="259" t="s">
        <v>79</v>
      </c>
      <c r="AV283" s="12" t="s">
        <v>79</v>
      </c>
      <c r="AW283" s="12" t="s">
        <v>35</v>
      </c>
      <c r="AX283" s="12" t="s">
        <v>71</v>
      </c>
      <c r="AY283" s="259" t="s">
        <v>169</v>
      </c>
    </row>
    <row r="284" s="13" customFormat="1">
      <c r="B284" s="260"/>
      <c r="C284" s="261"/>
      <c r="D284" s="250" t="s">
        <v>177</v>
      </c>
      <c r="E284" s="262" t="s">
        <v>21</v>
      </c>
      <c r="F284" s="263" t="s">
        <v>377</v>
      </c>
      <c r="G284" s="261"/>
      <c r="H284" s="262" t="s">
        <v>21</v>
      </c>
      <c r="I284" s="264"/>
      <c r="J284" s="261"/>
      <c r="K284" s="261"/>
      <c r="L284" s="265"/>
      <c r="M284" s="266"/>
      <c r="N284" s="267"/>
      <c r="O284" s="267"/>
      <c r="P284" s="267"/>
      <c r="Q284" s="267"/>
      <c r="R284" s="267"/>
      <c r="S284" s="267"/>
      <c r="T284" s="268"/>
      <c r="AT284" s="269" t="s">
        <v>177</v>
      </c>
      <c r="AU284" s="269" t="s">
        <v>79</v>
      </c>
      <c r="AV284" s="13" t="s">
        <v>75</v>
      </c>
      <c r="AW284" s="13" t="s">
        <v>35</v>
      </c>
      <c r="AX284" s="13" t="s">
        <v>71</v>
      </c>
      <c r="AY284" s="269" t="s">
        <v>169</v>
      </c>
    </row>
    <row r="285" s="12" customFormat="1">
      <c r="B285" s="248"/>
      <c r="C285" s="249"/>
      <c r="D285" s="250" t="s">
        <v>177</v>
      </c>
      <c r="E285" s="251" t="s">
        <v>21</v>
      </c>
      <c r="F285" s="252" t="s">
        <v>21</v>
      </c>
      <c r="G285" s="249"/>
      <c r="H285" s="253">
        <v>0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177</v>
      </c>
      <c r="AU285" s="259" t="s">
        <v>79</v>
      </c>
      <c r="AV285" s="12" t="s">
        <v>79</v>
      </c>
      <c r="AW285" s="12" t="s">
        <v>6</v>
      </c>
      <c r="AX285" s="12" t="s">
        <v>71</v>
      </c>
      <c r="AY285" s="259" t="s">
        <v>169</v>
      </c>
    </row>
    <row r="286" s="14" customFormat="1">
      <c r="B286" s="270"/>
      <c r="C286" s="271"/>
      <c r="D286" s="250" t="s">
        <v>177</v>
      </c>
      <c r="E286" s="272" t="s">
        <v>21</v>
      </c>
      <c r="F286" s="273" t="s">
        <v>182</v>
      </c>
      <c r="G286" s="271"/>
      <c r="H286" s="274">
        <v>22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AT286" s="280" t="s">
        <v>177</v>
      </c>
      <c r="AU286" s="280" t="s">
        <v>79</v>
      </c>
      <c r="AV286" s="14" t="s">
        <v>89</v>
      </c>
      <c r="AW286" s="14" t="s">
        <v>35</v>
      </c>
      <c r="AX286" s="14" t="s">
        <v>75</v>
      </c>
      <c r="AY286" s="280" t="s">
        <v>169</v>
      </c>
    </row>
    <row r="287" s="1" customFormat="1" ht="25.5" customHeight="1">
      <c r="B287" s="47"/>
      <c r="C287" s="236" t="s">
        <v>378</v>
      </c>
      <c r="D287" s="236" t="s">
        <v>172</v>
      </c>
      <c r="E287" s="237" t="s">
        <v>379</v>
      </c>
      <c r="F287" s="238" t="s">
        <v>380</v>
      </c>
      <c r="G287" s="239" t="s">
        <v>354</v>
      </c>
      <c r="H287" s="240">
        <v>1</v>
      </c>
      <c r="I287" s="241"/>
      <c r="J287" s="242">
        <f>ROUND(I287*H287,2)</f>
        <v>0</v>
      </c>
      <c r="K287" s="238" t="s">
        <v>21</v>
      </c>
      <c r="L287" s="73"/>
      <c r="M287" s="243" t="s">
        <v>21</v>
      </c>
      <c r="N287" s="244" t="s">
        <v>42</v>
      </c>
      <c r="O287" s="48"/>
      <c r="P287" s="245">
        <f>O287*H287</f>
        <v>0</v>
      </c>
      <c r="Q287" s="245">
        <v>0.11258</v>
      </c>
      <c r="R287" s="245">
        <f>Q287*H287</f>
        <v>0.11258</v>
      </c>
      <c r="S287" s="245">
        <v>0</v>
      </c>
      <c r="T287" s="246">
        <f>S287*H287</f>
        <v>0</v>
      </c>
      <c r="AR287" s="25" t="s">
        <v>89</v>
      </c>
      <c r="AT287" s="25" t="s">
        <v>172</v>
      </c>
      <c r="AU287" s="25" t="s">
        <v>79</v>
      </c>
      <c r="AY287" s="25" t="s">
        <v>169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25" t="s">
        <v>75</v>
      </c>
      <c r="BK287" s="247">
        <f>ROUND(I287*H287,2)</f>
        <v>0</v>
      </c>
      <c r="BL287" s="25" t="s">
        <v>89</v>
      </c>
      <c r="BM287" s="25" t="s">
        <v>381</v>
      </c>
    </row>
    <row r="288" s="12" customFormat="1">
      <c r="B288" s="248"/>
      <c r="C288" s="249"/>
      <c r="D288" s="250" t="s">
        <v>177</v>
      </c>
      <c r="E288" s="251" t="s">
        <v>21</v>
      </c>
      <c r="F288" s="252" t="s">
        <v>75</v>
      </c>
      <c r="G288" s="249"/>
      <c r="H288" s="253">
        <v>1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177</v>
      </c>
      <c r="AU288" s="259" t="s">
        <v>79</v>
      </c>
      <c r="AV288" s="12" t="s">
        <v>79</v>
      </c>
      <c r="AW288" s="12" t="s">
        <v>35</v>
      </c>
      <c r="AX288" s="12" t="s">
        <v>71</v>
      </c>
      <c r="AY288" s="259" t="s">
        <v>169</v>
      </c>
    </row>
    <row r="289" s="13" customFormat="1">
      <c r="B289" s="260"/>
      <c r="C289" s="261"/>
      <c r="D289" s="250" t="s">
        <v>177</v>
      </c>
      <c r="E289" s="262" t="s">
        <v>21</v>
      </c>
      <c r="F289" s="263" t="s">
        <v>382</v>
      </c>
      <c r="G289" s="261"/>
      <c r="H289" s="262" t="s">
        <v>21</v>
      </c>
      <c r="I289" s="264"/>
      <c r="J289" s="261"/>
      <c r="K289" s="261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177</v>
      </c>
      <c r="AU289" s="269" t="s">
        <v>79</v>
      </c>
      <c r="AV289" s="13" t="s">
        <v>75</v>
      </c>
      <c r="AW289" s="13" t="s">
        <v>35</v>
      </c>
      <c r="AX289" s="13" t="s">
        <v>71</v>
      </c>
      <c r="AY289" s="269" t="s">
        <v>169</v>
      </c>
    </row>
    <row r="290" s="14" customFormat="1">
      <c r="B290" s="270"/>
      <c r="C290" s="271"/>
      <c r="D290" s="250" t="s">
        <v>177</v>
      </c>
      <c r="E290" s="272" t="s">
        <v>21</v>
      </c>
      <c r="F290" s="273" t="s">
        <v>182</v>
      </c>
      <c r="G290" s="271"/>
      <c r="H290" s="274">
        <v>1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AT290" s="280" t="s">
        <v>177</v>
      </c>
      <c r="AU290" s="280" t="s">
        <v>79</v>
      </c>
      <c r="AV290" s="14" t="s">
        <v>89</v>
      </c>
      <c r="AW290" s="14" t="s">
        <v>35</v>
      </c>
      <c r="AX290" s="14" t="s">
        <v>75</v>
      </c>
      <c r="AY290" s="280" t="s">
        <v>169</v>
      </c>
    </row>
    <row r="291" s="1" customFormat="1" ht="16.5" customHeight="1">
      <c r="B291" s="47"/>
      <c r="C291" s="236" t="s">
        <v>383</v>
      </c>
      <c r="D291" s="236" t="s">
        <v>172</v>
      </c>
      <c r="E291" s="237" t="s">
        <v>384</v>
      </c>
      <c r="F291" s="238" t="s">
        <v>385</v>
      </c>
      <c r="G291" s="239" t="s">
        <v>190</v>
      </c>
      <c r="H291" s="240">
        <v>5</v>
      </c>
      <c r="I291" s="241"/>
      <c r="J291" s="242">
        <f>ROUND(I291*H291,2)</f>
        <v>0</v>
      </c>
      <c r="K291" s="238" t="s">
        <v>21</v>
      </c>
      <c r="L291" s="73"/>
      <c r="M291" s="243" t="s">
        <v>21</v>
      </c>
      <c r="N291" s="244" t="s">
        <v>42</v>
      </c>
      <c r="O291" s="48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5" t="s">
        <v>89</v>
      </c>
      <c r="AT291" s="25" t="s">
        <v>172</v>
      </c>
      <c r="AU291" s="25" t="s">
        <v>79</v>
      </c>
      <c r="AY291" s="25" t="s">
        <v>169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5" t="s">
        <v>75</v>
      </c>
      <c r="BK291" s="247">
        <f>ROUND(I291*H291,2)</f>
        <v>0</v>
      </c>
      <c r="BL291" s="25" t="s">
        <v>89</v>
      </c>
      <c r="BM291" s="25" t="s">
        <v>386</v>
      </c>
    </row>
    <row r="292" s="12" customFormat="1">
      <c r="B292" s="248"/>
      <c r="C292" s="249"/>
      <c r="D292" s="250" t="s">
        <v>177</v>
      </c>
      <c r="E292" s="251" t="s">
        <v>21</v>
      </c>
      <c r="F292" s="252" t="s">
        <v>387</v>
      </c>
      <c r="G292" s="249"/>
      <c r="H292" s="253">
        <v>5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AT292" s="259" t="s">
        <v>177</v>
      </c>
      <c r="AU292" s="259" t="s">
        <v>79</v>
      </c>
      <c r="AV292" s="12" t="s">
        <v>79</v>
      </c>
      <c r="AW292" s="12" t="s">
        <v>35</v>
      </c>
      <c r="AX292" s="12" t="s">
        <v>71</v>
      </c>
      <c r="AY292" s="259" t="s">
        <v>169</v>
      </c>
    </row>
    <row r="293" s="13" customFormat="1">
      <c r="B293" s="260"/>
      <c r="C293" s="261"/>
      <c r="D293" s="250" t="s">
        <v>177</v>
      </c>
      <c r="E293" s="262" t="s">
        <v>21</v>
      </c>
      <c r="F293" s="263" t="s">
        <v>388</v>
      </c>
      <c r="G293" s="261"/>
      <c r="H293" s="262" t="s">
        <v>21</v>
      </c>
      <c r="I293" s="264"/>
      <c r="J293" s="261"/>
      <c r="K293" s="261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177</v>
      </c>
      <c r="AU293" s="269" t="s">
        <v>79</v>
      </c>
      <c r="AV293" s="13" t="s">
        <v>75</v>
      </c>
      <c r="AW293" s="13" t="s">
        <v>35</v>
      </c>
      <c r="AX293" s="13" t="s">
        <v>71</v>
      </c>
      <c r="AY293" s="269" t="s">
        <v>169</v>
      </c>
    </row>
    <row r="294" s="14" customFormat="1">
      <c r="B294" s="270"/>
      <c r="C294" s="271"/>
      <c r="D294" s="250" t="s">
        <v>177</v>
      </c>
      <c r="E294" s="272" t="s">
        <v>21</v>
      </c>
      <c r="F294" s="273" t="s">
        <v>182</v>
      </c>
      <c r="G294" s="271"/>
      <c r="H294" s="274">
        <v>5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AT294" s="280" t="s">
        <v>177</v>
      </c>
      <c r="AU294" s="280" t="s">
        <v>79</v>
      </c>
      <c r="AV294" s="14" t="s">
        <v>89</v>
      </c>
      <c r="AW294" s="14" t="s">
        <v>35</v>
      </c>
      <c r="AX294" s="14" t="s">
        <v>75</v>
      </c>
      <c r="AY294" s="280" t="s">
        <v>169</v>
      </c>
    </row>
    <row r="295" s="1" customFormat="1" ht="16.5" customHeight="1">
      <c r="B295" s="47"/>
      <c r="C295" s="236" t="s">
        <v>389</v>
      </c>
      <c r="D295" s="236" t="s">
        <v>172</v>
      </c>
      <c r="E295" s="237" t="s">
        <v>390</v>
      </c>
      <c r="F295" s="238" t="s">
        <v>391</v>
      </c>
      <c r="G295" s="239" t="s">
        <v>175</v>
      </c>
      <c r="H295" s="240">
        <v>83.328000000000003</v>
      </c>
      <c r="I295" s="241"/>
      <c r="J295" s="242">
        <f>ROUND(I295*H295,2)</f>
        <v>0</v>
      </c>
      <c r="K295" s="238" t="s">
        <v>21</v>
      </c>
      <c r="L295" s="73"/>
      <c r="M295" s="243" t="s">
        <v>21</v>
      </c>
      <c r="N295" s="244" t="s">
        <v>42</v>
      </c>
      <c r="O295" s="48"/>
      <c r="P295" s="245">
        <f>O295*H295</f>
        <v>0</v>
      </c>
      <c r="Q295" s="245">
        <v>0.00126144</v>
      </c>
      <c r="R295" s="245">
        <f>Q295*H295</f>
        <v>0.10511327232000001</v>
      </c>
      <c r="S295" s="245">
        <v>0</v>
      </c>
      <c r="T295" s="246">
        <f>S295*H295</f>
        <v>0</v>
      </c>
      <c r="AR295" s="25" t="s">
        <v>89</v>
      </c>
      <c r="AT295" s="25" t="s">
        <v>172</v>
      </c>
      <c r="AU295" s="25" t="s">
        <v>79</v>
      </c>
      <c r="AY295" s="25" t="s">
        <v>169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5" t="s">
        <v>75</v>
      </c>
      <c r="BK295" s="247">
        <f>ROUND(I295*H295,2)</f>
        <v>0</v>
      </c>
      <c r="BL295" s="25" t="s">
        <v>89</v>
      </c>
      <c r="BM295" s="25" t="s">
        <v>392</v>
      </c>
    </row>
    <row r="296" s="12" customFormat="1">
      <c r="B296" s="248"/>
      <c r="C296" s="249"/>
      <c r="D296" s="250" t="s">
        <v>177</v>
      </c>
      <c r="E296" s="251" t="s">
        <v>21</v>
      </c>
      <c r="F296" s="252" t="s">
        <v>393</v>
      </c>
      <c r="G296" s="249"/>
      <c r="H296" s="253">
        <v>83.328000000000003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177</v>
      </c>
      <c r="AU296" s="259" t="s">
        <v>79</v>
      </c>
      <c r="AV296" s="12" t="s">
        <v>79</v>
      </c>
      <c r="AW296" s="12" t="s">
        <v>35</v>
      </c>
      <c r="AX296" s="12" t="s">
        <v>71</v>
      </c>
      <c r="AY296" s="259" t="s">
        <v>169</v>
      </c>
    </row>
    <row r="297" s="13" customFormat="1">
      <c r="B297" s="260"/>
      <c r="C297" s="261"/>
      <c r="D297" s="250" t="s">
        <v>177</v>
      </c>
      <c r="E297" s="262" t="s">
        <v>21</v>
      </c>
      <c r="F297" s="263" t="s">
        <v>388</v>
      </c>
      <c r="G297" s="261"/>
      <c r="H297" s="262" t="s">
        <v>21</v>
      </c>
      <c r="I297" s="264"/>
      <c r="J297" s="261"/>
      <c r="K297" s="261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177</v>
      </c>
      <c r="AU297" s="269" t="s">
        <v>79</v>
      </c>
      <c r="AV297" s="13" t="s">
        <v>75</v>
      </c>
      <c r="AW297" s="13" t="s">
        <v>35</v>
      </c>
      <c r="AX297" s="13" t="s">
        <v>71</v>
      </c>
      <c r="AY297" s="269" t="s">
        <v>169</v>
      </c>
    </row>
    <row r="298" s="14" customFormat="1">
      <c r="B298" s="270"/>
      <c r="C298" s="271"/>
      <c r="D298" s="250" t="s">
        <v>177</v>
      </c>
      <c r="E298" s="272" t="s">
        <v>21</v>
      </c>
      <c r="F298" s="273" t="s">
        <v>182</v>
      </c>
      <c r="G298" s="271"/>
      <c r="H298" s="274">
        <v>83.328000000000003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AT298" s="280" t="s">
        <v>177</v>
      </c>
      <c r="AU298" s="280" t="s">
        <v>79</v>
      </c>
      <c r="AV298" s="14" t="s">
        <v>89</v>
      </c>
      <c r="AW298" s="14" t="s">
        <v>35</v>
      </c>
      <c r="AX298" s="14" t="s">
        <v>75</v>
      </c>
      <c r="AY298" s="280" t="s">
        <v>169</v>
      </c>
    </row>
    <row r="299" s="1" customFormat="1" ht="16.5" customHeight="1">
      <c r="B299" s="47"/>
      <c r="C299" s="236" t="s">
        <v>394</v>
      </c>
      <c r="D299" s="236" t="s">
        <v>172</v>
      </c>
      <c r="E299" s="237" t="s">
        <v>395</v>
      </c>
      <c r="F299" s="238" t="s">
        <v>396</v>
      </c>
      <c r="G299" s="239" t="s">
        <v>175</v>
      </c>
      <c r="H299" s="240">
        <v>83.328000000000003</v>
      </c>
      <c r="I299" s="241"/>
      <c r="J299" s="242">
        <f>ROUND(I299*H299,2)</f>
        <v>0</v>
      </c>
      <c r="K299" s="238" t="s">
        <v>21</v>
      </c>
      <c r="L299" s="73"/>
      <c r="M299" s="243" t="s">
        <v>21</v>
      </c>
      <c r="N299" s="244" t="s">
        <v>42</v>
      </c>
      <c r="O299" s="48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AR299" s="25" t="s">
        <v>89</v>
      </c>
      <c r="AT299" s="25" t="s">
        <v>172</v>
      </c>
      <c r="AU299" s="25" t="s">
        <v>79</v>
      </c>
      <c r="AY299" s="25" t="s">
        <v>169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5" t="s">
        <v>75</v>
      </c>
      <c r="BK299" s="247">
        <f>ROUND(I299*H299,2)</f>
        <v>0</v>
      </c>
      <c r="BL299" s="25" t="s">
        <v>89</v>
      </c>
      <c r="BM299" s="25" t="s">
        <v>397</v>
      </c>
    </row>
    <row r="300" s="12" customFormat="1">
      <c r="B300" s="248"/>
      <c r="C300" s="249"/>
      <c r="D300" s="250" t="s">
        <v>177</v>
      </c>
      <c r="E300" s="251" t="s">
        <v>21</v>
      </c>
      <c r="F300" s="252" t="s">
        <v>393</v>
      </c>
      <c r="G300" s="249"/>
      <c r="H300" s="253">
        <v>83.328000000000003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177</v>
      </c>
      <c r="AU300" s="259" t="s">
        <v>79</v>
      </c>
      <c r="AV300" s="12" t="s">
        <v>79</v>
      </c>
      <c r="AW300" s="12" t="s">
        <v>35</v>
      </c>
      <c r="AX300" s="12" t="s">
        <v>71</v>
      </c>
      <c r="AY300" s="259" t="s">
        <v>169</v>
      </c>
    </row>
    <row r="301" s="13" customFormat="1">
      <c r="B301" s="260"/>
      <c r="C301" s="261"/>
      <c r="D301" s="250" t="s">
        <v>177</v>
      </c>
      <c r="E301" s="262" t="s">
        <v>21</v>
      </c>
      <c r="F301" s="263" t="s">
        <v>388</v>
      </c>
      <c r="G301" s="261"/>
      <c r="H301" s="262" t="s">
        <v>21</v>
      </c>
      <c r="I301" s="264"/>
      <c r="J301" s="261"/>
      <c r="K301" s="261"/>
      <c r="L301" s="265"/>
      <c r="M301" s="266"/>
      <c r="N301" s="267"/>
      <c r="O301" s="267"/>
      <c r="P301" s="267"/>
      <c r="Q301" s="267"/>
      <c r="R301" s="267"/>
      <c r="S301" s="267"/>
      <c r="T301" s="268"/>
      <c r="AT301" s="269" t="s">
        <v>177</v>
      </c>
      <c r="AU301" s="269" t="s">
        <v>79</v>
      </c>
      <c r="AV301" s="13" t="s">
        <v>75</v>
      </c>
      <c r="AW301" s="13" t="s">
        <v>35</v>
      </c>
      <c r="AX301" s="13" t="s">
        <v>71</v>
      </c>
      <c r="AY301" s="269" t="s">
        <v>169</v>
      </c>
    </row>
    <row r="302" s="14" customFormat="1">
      <c r="B302" s="270"/>
      <c r="C302" s="271"/>
      <c r="D302" s="250" t="s">
        <v>177</v>
      </c>
      <c r="E302" s="272" t="s">
        <v>21</v>
      </c>
      <c r="F302" s="273" t="s">
        <v>182</v>
      </c>
      <c r="G302" s="271"/>
      <c r="H302" s="274">
        <v>83.328000000000003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AT302" s="280" t="s">
        <v>177</v>
      </c>
      <c r="AU302" s="280" t="s">
        <v>79</v>
      </c>
      <c r="AV302" s="14" t="s">
        <v>89</v>
      </c>
      <c r="AW302" s="14" t="s">
        <v>35</v>
      </c>
      <c r="AX302" s="14" t="s">
        <v>75</v>
      </c>
      <c r="AY302" s="280" t="s">
        <v>169</v>
      </c>
    </row>
    <row r="303" s="1" customFormat="1" ht="16.5" customHeight="1">
      <c r="B303" s="47"/>
      <c r="C303" s="236" t="s">
        <v>398</v>
      </c>
      <c r="D303" s="236" t="s">
        <v>172</v>
      </c>
      <c r="E303" s="237" t="s">
        <v>399</v>
      </c>
      <c r="F303" s="238" t="s">
        <v>400</v>
      </c>
      <c r="G303" s="239" t="s">
        <v>175</v>
      </c>
      <c r="H303" s="240">
        <v>83.328000000000003</v>
      </c>
      <c r="I303" s="241"/>
      <c r="J303" s="242">
        <f>ROUND(I303*H303,2)</f>
        <v>0</v>
      </c>
      <c r="K303" s="238" t="s">
        <v>21</v>
      </c>
      <c r="L303" s="73"/>
      <c r="M303" s="243" t="s">
        <v>21</v>
      </c>
      <c r="N303" s="244" t="s">
        <v>42</v>
      </c>
      <c r="O303" s="48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5" t="s">
        <v>89</v>
      </c>
      <c r="AT303" s="25" t="s">
        <v>172</v>
      </c>
      <c r="AU303" s="25" t="s">
        <v>79</v>
      </c>
      <c r="AY303" s="25" t="s">
        <v>169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5" t="s">
        <v>75</v>
      </c>
      <c r="BK303" s="247">
        <f>ROUND(I303*H303,2)</f>
        <v>0</v>
      </c>
      <c r="BL303" s="25" t="s">
        <v>89</v>
      </c>
      <c r="BM303" s="25" t="s">
        <v>401</v>
      </c>
    </row>
    <row r="304" s="12" customFormat="1">
      <c r="B304" s="248"/>
      <c r="C304" s="249"/>
      <c r="D304" s="250" t="s">
        <v>177</v>
      </c>
      <c r="E304" s="251" t="s">
        <v>21</v>
      </c>
      <c r="F304" s="252" t="s">
        <v>393</v>
      </c>
      <c r="G304" s="249"/>
      <c r="H304" s="253">
        <v>83.328000000000003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177</v>
      </c>
      <c r="AU304" s="259" t="s">
        <v>79</v>
      </c>
      <c r="AV304" s="12" t="s">
        <v>79</v>
      </c>
      <c r="AW304" s="12" t="s">
        <v>35</v>
      </c>
      <c r="AX304" s="12" t="s">
        <v>71</v>
      </c>
      <c r="AY304" s="259" t="s">
        <v>169</v>
      </c>
    </row>
    <row r="305" s="13" customFormat="1">
      <c r="B305" s="260"/>
      <c r="C305" s="261"/>
      <c r="D305" s="250" t="s">
        <v>177</v>
      </c>
      <c r="E305" s="262" t="s">
        <v>21</v>
      </c>
      <c r="F305" s="263" t="s">
        <v>388</v>
      </c>
      <c r="G305" s="261"/>
      <c r="H305" s="262" t="s">
        <v>21</v>
      </c>
      <c r="I305" s="264"/>
      <c r="J305" s="261"/>
      <c r="K305" s="261"/>
      <c r="L305" s="265"/>
      <c r="M305" s="266"/>
      <c r="N305" s="267"/>
      <c r="O305" s="267"/>
      <c r="P305" s="267"/>
      <c r="Q305" s="267"/>
      <c r="R305" s="267"/>
      <c r="S305" s="267"/>
      <c r="T305" s="268"/>
      <c r="AT305" s="269" t="s">
        <v>177</v>
      </c>
      <c r="AU305" s="269" t="s">
        <v>79</v>
      </c>
      <c r="AV305" s="13" t="s">
        <v>75</v>
      </c>
      <c r="AW305" s="13" t="s">
        <v>35</v>
      </c>
      <c r="AX305" s="13" t="s">
        <v>71</v>
      </c>
      <c r="AY305" s="269" t="s">
        <v>169</v>
      </c>
    </row>
    <row r="306" s="14" customFormat="1">
      <c r="B306" s="270"/>
      <c r="C306" s="271"/>
      <c r="D306" s="250" t="s">
        <v>177</v>
      </c>
      <c r="E306" s="272" t="s">
        <v>21</v>
      </c>
      <c r="F306" s="273" t="s">
        <v>182</v>
      </c>
      <c r="G306" s="271"/>
      <c r="H306" s="274">
        <v>83.328000000000003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AT306" s="280" t="s">
        <v>177</v>
      </c>
      <c r="AU306" s="280" t="s">
        <v>79</v>
      </c>
      <c r="AV306" s="14" t="s">
        <v>89</v>
      </c>
      <c r="AW306" s="14" t="s">
        <v>35</v>
      </c>
      <c r="AX306" s="14" t="s">
        <v>75</v>
      </c>
      <c r="AY306" s="280" t="s">
        <v>169</v>
      </c>
    </row>
    <row r="307" s="1" customFormat="1" ht="16.5" customHeight="1">
      <c r="B307" s="47"/>
      <c r="C307" s="236" t="s">
        <v>402</v>
      </c>
      <c r="D307" s="236" t="s">
        <v>172</v>
      </c>
      <c r="E307" s="237" t="s">
        <v>403</v>
      </c>
      <c r="F307" s="238" t="s">
        <v>404</v>
      </c>
      <c r="G307" s="239" t="s">
        <v>235</v>
      </c>
      <c r="H307" s="240">
        <v>2.5859999999999999</v>
      </c>
      <c r="I307" s="241"/>
      <c r="J307" s="242">
        <f>ROUND(I307*H307,2)</f>
        <v>0</v>
      </c>
      <c r="K307" s="238" t="s">
        <v>21</v>
      </c>
      <c r="L307" s="73"/>
      <c r="M307" s="243" t="s">
        <v>21</v>
      </c>
      <c r="N307" s="244" t="s">
        <v>42</v>
      </c>
      <c r="O307" s="48"/>
      <c r="P307" s="245">
        <f>O307*H307</f>
        <v>0</v>
      </c>
      <c r="Q307" s="245">
        <v>1.05196968</v>
      </c>
      <c r="R307" s="245">
        <f>Q307*H307</f>
        <v>2.7203935924799998</v>
      </c>
      <c r="S307" s="245">
        <v>0</v>
      </c>
      <c r="T307" s="246">
        <f>S307*H307</f>
        <v>0</v>
      </c>
      <c r="AR307" s="25" t="s">
        <v>89</v>
      </c>
      <c r="AT307" s="25" t="s">
        <v>172</v>
      </c>
      <c r="AU307" s="25" t="s">
        <v>79</v>
      </c>
      <c r="AY307" s="25" t="s">
        <v>169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5" t="s">
        <v>75</v>
      </c>
      <c r="BK307" s="247">
        <f>ROUND(I307*H307,2)</f>
        <v>0</v>
      </c>
      <c r="BL307" s="25" t="s">
        <v>89</v>
      </c>
      <c r="BM307" s="25" t="s">
        <v>405</v>
      </c>
    </row>
    <row r="308" s="12" customFormat="1">
      <c r="B308" s="248"/>
      <c r="C308" s="249"/>
      <c r="D308" s="250" t="s">
        <v>177</v>
      </c>
      <c r="E308" s="251" t="s">
        <v>21</v>
      </c>
      <c r="F308" s="252" t="s">
        <v>406</v>
      </c>
      <c r="G308" s="249"/>
      <c r="H308" s="253">
        <v>0.59599999999999997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177</v>
      </c>
      <c r="AU308" s="259" t="s">
        <v>79</v>
      </c>
      <c r="AV308" s="12" t="s">
        <v>79</v>
      </c>
      <c r="AW308" s="12" t="s">
        <v>35</v>
      </c>
      <c r="AX308" s="12" t="s">
        <v>71</v>
      </c>
      <c r="AY308" s="259" t="s">
        <v>169</v>
      </c>
    </row>
    <row r="309" s="13" customFormat="1">
      <c r="B309" s="260"/>
      <c r="C309" s="261"/>
      <c r="D309" s="250" t="s">
        <v>177</v>
      </c>
      <c r="E309" s="262" t="s">
        <v>21</v>
      </c>
      <c r="F309" s="263" t="s">
        <v>407</v>
      </c>
      <c r="G309" s="261"/>
      <c r="H309" s="262" t="s">
        <v>21</v>
      </c>
      <c r="I309" s="264"/>
      <c r="J309" s="261"/>
      <c r="K309" s="261"/>
      <c r="L309" s="265"/>
      <c r="M309" s="266"/>
      <c r="N309" s="267"/>
      <c r="O309" s="267"/>
      <c r="P309" s="267"/>
      <c r="Q309" s="267"/>
      <c r="R309" s="267"/>
      <c r="S309" s="267"/>
      <c r="T309" s="268"/>
      <c r="AT309" s="269" t="s">
        <v>177</v>
      </c>
      <c r="AU309" s="269" t="s">
        <v>79</v>
      </c>
      <c r="AV309" s="13" t="s">
        <v>75</v>
      </c>
      <c r="AW309" s="13" t="s">
        <v>35</v>
      </c>
      <c r="AX309" s="13" t="s">
        <v>71</v>
      </c>
      <c r="AY309" s="269" t="s">
        <v>169</v>
      </c>
    </row>
    <row r="310" s="12" customFormat="1">
      <c r="B310" s="248"/>
      <c r="C310" s="249"/>
      <c r="D310" s="250" t="s">
        <v>177</v>
      </c>
      <c r="E310" s="251" t="s">
        <v>21</v>
      </c>
      <c r="F310" s="252" t="s">
        <v>408</v>
      </c>
      <c r="G310" s="249"/>
      <c r="H310" s="253">
        <v>1.2490000000000001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177</v>
      </c>
      <c r="AU310" s="259" t="s">
        <v>79</v>
      </c>
      <c r="AV310" s="12" t="s">
        <v>79</v>
      </c>
      <c r="AW310" s="12" t="s">
        <v>35</v>
      </c>
      <c r="AX310" s="12" t="s">
        <v>71</v>
      </c>
      <c r="AY310" s="259" t="s">
        <v>169</v>
      </c>
    </row>
    <row r="311" s="13" customFormat="1">
      <c r="B311" s="260"/>
      <c r="C311" s="261"/>
      <c r="D311" s="250" t="s">
        <v>177</v>
      </c>
      <c r="E311" s="262" t="s">
        <v>21</v>
      </c>
      <c r="F311" s="263" t="s">
        <v>409</v>
      </c>
      <c r="G311" s="261"/>
      <c r="H311" s="262" t="s">
        <v>21</v>
      </c>
      <c r="I311" s="264"/>
      <c r="J311" s="261"/>
      <c r="K311" s="261"/>
      <c r="L311" s="265"/>
      <c r="M311" s="266"/>
      <c r="N311" s="267"/>
      <c r="O311" s="267"/>
      <c r="P311" s="267"/>
      <c r="Q311" s="267"/>
      <c r="R311" s="267"/>
      <c r="S311" s="267"/>
      <c r="T311" s="268"/>
      <c r="AT311" s="269" t="s">
        <v>177</v>
      </c>
      <c r="AU311" s="269" t="s">
        <v>79</v>
      </c>
      <c r="AV311" s="13" t="s">
        <v>75</v>
      </c>
      <c r="AW311" s="13" t="s">
        <v>35</v>
      </c>
      <c r="AX311" s="13" t="s">
        <v>71</v>
      </c>
      <c r="AY311" s="269" t="s">
        <v>169</v>
      </c>
    </row>
    <row r="312" s="12" customFormat="1">
      <c r="B312" s="248"/>
      <c r="C312" s="249"/>
      <c r="D312" s="250" t="s">
        <v>177</v>
      </c>
      <c r="E312" s="251" t="s">
        <v>21</v>
      </c>
      <c r="F312" s="252" t="s">
        <v>410</v>
      </c>
      <c r="G312" s="249"/>
      <c r="H312" s="253">
        <v>0.66800000000000004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AT312" s="259" t="s">
        <v>177</v>
      </c>
      <c r="AU312" s="259" t="s">
        <v>79</v>
      </c>
      <c r="AV312" s="12" t="s">
        <v>79</v>
      </c>
      <c r="AW312" s="12" t="s">
        <v>35</v>
      </c>
      <c r="AX312" s="12" t="s">
        <v>71</v>
      </c>
      <c r="AY312" s="259" t="s">
        <v>169</v>
      </c>
    </row>
    <row r="313" s="13" customFormat="1">
      <c r="B313" s="260"/>
      <c r="C313" s="261"/>
      <c r="D313" s="250" t="s">
        <v>177</v>
      </c>
      <c r="E313" s="262" t="s">
        <v>21</v>
      </c>
      <c r="F313" s="263" t="s">
        <v>411</v>
      </c>
      <c r="G313" s="261"/>
      <c r="H313" s="262" t="s">
        <v>21</v>
      </c>
      <c r="I313" s="264"/>
      <c r="J313" s="261"/>
      <c r="K313" s="261"/>
      <c r="L313" s="265"/>
      <c r="M313" s="266"/>
      <c r="N313" s="267"/>
      <c r="O313" s="267"/>
      <c r="P313" s="267"/>
      <c r="Q313" s="267"/>
      <c r="R313" s="267"/>
      <c r="S313" s="267"/>
      <c r="T313" s="268"/>
      <c r="AT313" s="269" t="s">
        <v>177</v>
      </c>
      <c r="AU313" s="269" t="s">
        <v>79</v>
      </c>
      <c r="AV313" s="13" t="s">
        <v>75</v>
      </c>
      <c r="AW313" s="13" t="s">
        <v>35</v>
      </c>
      <c r="AX313" s="13" t="s">
        <v>71</v>
      </c>
      <c r="AY313" s="269" t="s">
        <v>169</v>
      </c>
    </row>
    <row r="314" s="12" customFormat="1">
      <c r="B314" s="248"/>
      <c r="C314" s="249"/>
      <c r="D314" s="250" t="s">
        <v>177</v>
      </c>
      <c r="E314" s="251" t="s">
        <v>21</v>
      </c>
      <c r="F314" s="252" t="s">
        <v>412</v>
      </c>
      <c r="G314" s="249"/>
      <c r="H314" s="253">
        <v>0.029999999999999999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177</v>
      </c>
      <c r="AU314" s="259" t="s">
        <v>79</v>
      </c>
      <c r="AV314" s="12" t="s">
        <v>79</v>
      </c>
      <c r="AW314" s="12" t="s">
        <v>35</v>
      </c>
      <c r="AX314" s="12" t="s">
        <v>71</v>
      </c>
      <c r="AY314" s="259" t="s">
        <v>169</v>
      </c>
    </row>
    <row r="315" s="13" customFormat="1">
      <c r="B315" s="260"/>
      <c r="C315" s="261"/>
      <c r="D315" s="250" t="s">
        <v>177</v>
      </c>
      <c r="E315" s="262" t="s">
        <v>21</v>
      </c>
      <c r="F315" s="263" t="s">
        <v>413</v>
      </c>
      <c r="G315" s="261"/>
      <c r="H315" s="262" t="s">
        <v>21</v>
      </c>
      <c r="I315" s="264"/>
      <c r="J315" s="261"/>
      <c r="K315" s="261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177</v>
      </c>
      <c r="AU315" s="269" t="s">
        <v>79</v>
      </c>
      <c r="AV315" s="13" t="s">
        <v>75</v>
      </c>
      <c r="AW315" s="13" t="s">
        <v>35</v>
      </c>
      <c r="AX315" s="13" t="s">
        <v>71</v>
      </c>
      <c r="AY315" s="269" t="s">
        <v>169</v>
      </c>
    </row>
    <row r="316" s="12" customFormat="1">
      <c r="B316" s="248"/>
      <c r="C316" s="249"/>
      <c r="D316" s="250" t="s">
        <v>177</v>
      </c>
      <c r="E316" s="251" t="s">
        <v>21</v>
      </c>
      <c r="F316" s="252" t="s">
        <v>414</v>
      </c>
      <c r="G316" s="249"/>
      <c r="H316" s="253">
        <v>0.042999999999999997</v>
      </c>
      <c r="I316" s="254"/>
      <c r="J316" s="249"/>
      <c r="K316" s="249"/>
      <c r="L316" s="255"/>
      <c r="M316" s="256"/>
      <c r="N316" s="257"/>
      <c r="O316" s="257"/>
      <c r="P316" s="257"/>
      <c r="Q316" s="257"/>
      <c r="R316" s="257"/>
      <c r="S316" s="257"/>
      <c r="T316" s="258"/>
      <c r="AT316" s="259" t="s">
        <v>177</v>
      </c>
      <c r="AU316" s="259" t="s">
        <v>79</v>
      </c>
      <c r="AV316" s="12" t="s">
        <v>79</v>
      </c>
      <c r="AW316" s="12" t="s">
        <v>35</v>
      </c>
      <c r="AX316" s="12" t="s">
        <v>71</v>
      </c>
      <c r="AY316" s="259" t="s">
        <v>169</v>
      </c>
    </row>
    <row r="317" s="13" customFormat="1">
      <c r="B317" s="260"/>
      <c r="C317" s="261"/>
      <c r="D317" s="250" t="s">
        <v>177</v>
      </c>
      <c r="E317" s="262" t="s">
        <v>21</v>
      </c>
      <c r="F317" s="263" t="s">
        <v>415</v>
      </c>
      <c r="G317" s="261"/>
      <c r="H317" s="262" t="s">
        <v>21</v>
      </c>
      <c r="I317" s="264"/>
      <c r="J317" s="261"/>
      <c r="K317" s="261"/>
      <c r="L317" s="265"/>
      <c r="M317" s="266"/>
      <c r="N317" s="267"/>
      <c r="O317" s="267"/>
      <c r="P317" s="267"/>
      <c r="Q317" s="267"/>
      <c r="R317" s="267"/>
      <c r="S317" s="267"/>
      <c r="T317" s="268"/>
      <c r="AT317" s="269" t="s">
        <v>177</v>
      </c>
      <c r="AU317" s="269" t="s">
        <v>79</v>
      </c>
      <c r="AV317" s="13" t="s">
        <v>75</v>
      </c>
      <c r="AW317" s="13" t="s">
        <v>35</v>
      </c>
      <c r="AX317" s="13" t="s">
        <v>71</v>
      </c>
      <c r="AY317" s="269" t="s">
        <v>169</v>
      </c>
    </row>
    <row r="318" s="14" customFormat="1">
      <c r="B318" s="270"/>
      <c r="C318" s="271"/>
      <c r="D318" s="250" t="s">
        <v>177</v>
      </c>
      <c r="E318" s="272" t="s">
        <v>21</v>
      </c>
      <c r="F318" s="273" t="s">
        <v>182</v>
      </c>
      <c r="G318" s="271"/>
      <c r="H318" s="274">
        <v>2.5859999999999999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AT318" s="280" t="s">
        <v>177</v>
      </c>
      <c r="AU318" s="280" t="s">
        <v>79</v>
      </c>
      <c r="AV318" s="14" t="s">
        <v>89</v>
      </c>
      <c r="AW318" s="14" t="s">
        <v>35</v>
      </c>
      <c r="AX318" s="14" t="s">
        <v>75</v>
      </c>
      <c r="AY318" s="280" t="s">
        <v>169</v>
      </c>
    </row>
    <row r="319" s="1" customFormat="1" ht="16.5" customHeight="1">
      <c r="B319" s="47"/>
      <c r="C319" s="236" t="s">
        <v>416</v>
      </c>
      <c r="D319" s="236" t="s">
        <v>172</v>
      </c>
      <c r="E319" s="237" t="s">
        <v>417</v>
      </c>
      <c r="F319" s="238" t="s">
        <v>418</v>
      </c>
      <c r="G319" s="239" t="s">
        <v>235</v>
      </c>
      <c r="H319" s="240">
        <v>15.297000000000001</v>
      </c>
      <c r="I319" s="241"/>
      <c r="J319" s="242">
        <f>ROUND(I319*H319,2)</f>
        <v>0</v>
      </c>
      <c r="K319" s="238" t="s">
        <v>21</v>
      </c>
      <c r="L319" s="73"/>
      <c r="M319" s="243" t="s">
        <v>21</v>
      </c>
      <c r="N319" s="244" t="s">
        <v>42</v>
      </c>
      <c r="O319" s="48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AR319" s="25" t="s">
        <v>89</v>
      </c>
      <c r="AT319" s="25" t="s">
        <v>172</v>
      </c>
      <c r="AU319" s="25" t="s">
        <v>79</v>
      </c>
      <c r="AY319" s="25" t="s">
        <v>169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5" t="s">
        <v>75</v>
      </c>
      <c r="BK319" s="247">
        <f>ROUND(I319*H319,2)</f>
        <v>0</v>
      </c>
      <c r="BL319" s="25" t="s">
        <v>89</v>
      </c>
      <c r="BM319" s="25" t="s">
        <v>419</v>
      </c>
    </row>
    <row r="320" s="12" customFormat="1">
      <c r="B320" s="248"/>
      <c r="C320" s="249"/>
      <c r="D320" s="250" t="s">
        <v>177</v>
      </c>
      <c r="E320" s="251" t="s">
        <v>21</v>
      </c>
      <c r="F320" s="252" t="s">
        <v>420</v>
      </c>
      <c r="G320" s="249"/>
      <c r="H320" s="253">
        <v>3.613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177</v>
      </c>
      <c r="AU320" s="259" t="s">
        <v>79</v>
      </c>
      <c r="AV320" s="12" t="s">
        <v>79</v>
      </c>
      <c r="AW320" s="12" t="s">
        <v>35</v>
      </c>
      <c r="AX320" s="12" t="s">
        <v>71</v>
      </c>
      <c r="AY320" s="259" t="s">
        <v>169</v>
      </c>
    </row>
    <row r="321" s="13" customFormat="1">
      <c r="B321" s="260"/>
      <c r="C321" s="261"/>
      <c r="D321" s="250" t="s">
        <v>177</v>
      </c>
      <c r="E321" s="262" t="s">
        <v>21</v>
      </c>
      <c r="F321" s="263" t="s">
        <v>407</v>
      </c>
      <c r="G321" s="261"/>
      <c r="H321" s="262" t="s">
        <v>21</v>
      </c>
      <c r="I321" s="264"/>
      <c r="J321" s="261"/>
      <c r="K321" s="261"/>
      <c r="L321" s="265"/>
      <c r="M321" s="266"/>
      <c r="N321" s="267"/>
      <c r="O321" s="267"/>
      <c r="P321" s="267"/>
      <c r="Q321" s="267"/>
      <c r="R321" s="267"/>
      <c r="S321" s="267"/>
      <c r="T321" s="268"/>
      <c r="AT321" s="269" t="s">
        <v>177</v>
      </c>
      <c r="AU321" s="269" t="s">
        <v>79</v>
      </c>
      <c r="AV321" s="13" t="s">
        <v>75</v>
      </c>
      <c r="AW321" s="13" t="s">
        <v>35</v>
      </c>
      <c r="AX321" s="13" t="s">
        <v>71</v>
      </c>
      <c r="AY321" s="269" t="s">
        <v>169</v>
      </c>
    </row>
    <row r="322" s="12" customFormat="1">
      <c r="B322" s="248"/>
      <c r="C322" s="249"/>
      <c r="D322" s="250" t="s">
        <v>177</v>
      </c>
      <c r="E322" s="251" t="s">
        <v>21</v>
      </c>
      <c r="F322" s="252" t="s">
        <v>421</v>
      </c>
      <c r="G322" s="249"/>
      <c r="H322" s="253">
        <v>7.1740000000000004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177</v>
      </c>
      <c r="AU322" s="259" t="s">
        <v>79</v>
      </c>
      <c r="AV322" s="12" t="s">
        <v>79</v>
      </c>
      <c r="AW322" s="12" t="s">
        <v>35</v>
      </c>
      <c r="AX322" s="12" t="s">
        <v>71</v>
      </c>
      <c r="AY322" s="259" t="s">
        <v>169</v>
      </c>
    </row>
    <row r="323" s="13" customFormat="1">
      <c r="B323" s="260"/>
      <c r="C323" s="261"/>
      <c r="D323" s="250" t="s">
        <v>177</v>
      </c>
      <c r="E323" s="262" t="s">
        <v>21</v>
      </c>
      <c r="F323" s="263" t="s">
        <v>409</v>
      </c>
      <c r="G323" s="261"/>
      <c r="H323" s="262" t="s">
        <v>21</v>
      </c>
      <c r="I323" s="264"/>
      <c r="J323" s="261"/>
      <c r="K323" s="261"/>
      <c r="L323" s="265"/>
      <c r="M323" s="266"/>
      <c r="N323" s="267"/>
      <c r="O323" s="267"/>
      <c r="P323" s="267"/>
      <c r="Q323" s="267"/>
      <c r="R323" s="267"/>
      <c r="S323" s="267"/>
      <c r="T323" s="268"/>
      <c r="AT323" s="269" t="s">
        <v>177</v>
      </c>
      <c r="AU323" s="269" t="s">
        <v>79</v>
      </c>
      <c r="AV323" s="13" t="s">
        <v>75</v>
      </c>
      <c r="AW323" s="13" t="s">
        <v>35</v>
      </c>
      <c r="AX323" s="13" t="s">
        <v>71</v>
      </c>
      <c r="AY323" s="269" t="s">
        <v>169</v>
      </c>
    </row>
    <row r="324" s="12" customFormat="1">
      <c r="B324" s="248"/>
      <c r="C324" s="249"/>
      <c r="D324" s="250" t="s">
        <v>177</v>
      </c>
      <c r="E324" s="251" t="s">
        <v>21</v>
      </c>
      <c r="F324" s="252" t="s">
        <v>422</v>
      </c>
      <c r="G324" s="249"/>
      <c r="H324" s="253">
        <v>4.2080000000000002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AT324" s="259" t="s">
        <v>177</v>
      </c>
      <c r="AU324" s="259" t="s">
        <v>79</v>
      </c>
      <c r="AV324" s="12" t="s">
        <v>79</v>
      </c>
      <c r="AW324" s="12" t="s">
        <v>35</v>
      </c>
      <c r="AX324" s="12" t="s">
        <v>71</v>
      </c>
      <c r="AY324" s="259" t="s">
        <v>169</v>
      </c>
    </row>
    <row r="325" s="13" customFormat="1">
      <c r="B325" s="260"/>
      <c r="C325" s="261"/>
      <c r="D325" s="250" t="s">
        <v>177</v>
      </c>
      <c r="E325" s="262" t="s">
        <v>21</v>
      </c>
      <c r="F325" s="263" t="s">
        <v>411</v>
      </c>
      <c r="G325" s="261"/>
      <c r="H325" s="262" t="s">
        <v>21</v>
      </c>
      <c r="I325" s="264"/>
      <c r="J325" s="261"/>
      <c r="K325" s="261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177</v>
      </c>
      <c r="AU325" s="269" t="s">
        <v>79</v>
      </c>
      <c r="AV325" s="13" t="s">
        <v>75</v>
      </c>
      <c r="AW325" s="13" t="s">
        <v>35</v>
      </c>
      <c r="AX325" s="13" t="s">
        <v>71</v>
      </c>
      <c r="AY325" s="269" t="s">
        <v>169</v>
      </c>
    </row>
    <row r="326" s="12" customFormat="1">
      <c r="B326" s="248"/>
      <c r="C326" s="249"/>
      <c r="D326" s="250" t="s">
        <v>177</v>
      </c>
      <c r="E326" s="251" t="s">
        <v>21</v>
      </c>
      <c r="F326" s="252" t="s">
        <v>423</v>
      </c>
      <c r="G326" s="249"/>
      <c r="H326" s="253">
        <v>0.158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177</v>
      </c>
      <c r="AU326" s="259" t="s">
        <v>79</v>
      </c>
      <c r="AV326" s="12" t="s">
        <v>79</v>
      </c>
      <c r="AW326" s="12" t="s">
        <v>35</v>
      </c>
      <c r="AX326" s="12" t="s">
        <v>71</v>
      </c>
      <c r="AY326" s="259" t="s">
        <v>169</v>
      </c>
    </row>
    <row r="327" s="13" customFormat="1">
      <c r="B327" s="260"/>
      <c r="C327" s="261"/>
      <c r="D327" s="250" t="s">
        <v>177</v>
      </c>
      <c r="E327" s="262" t="s">
        <v>21</v>
      </c>
      <c r="F327" s="263" t="s">
        <v>413</v>
      </c>
      <c r="G327" s="261"/>
      <c r="H327" s="262" t="s">
        <v>21</v>
      </c>
      <c r="I327" s="264"/>
      <c r="J327" s="261"/>
      <c r="K327" s="261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177</v>
      </c>
      <c r="AU327" s="269" t="s">
        <v>79</v>
      </c>
      <c r="AV327" s="13" t="s">
        <v>75</v>
      </c>
      <c r="AW327" s="13" t="s">
        <v>35</v>
      </c>
      <c r="AX327" s="13" t="s">
        <v>71</v>
      </c>
      <c r="AY327" s="269" t="s">
        <v>169</v>
      </c>
    </row>
    <row r="328" s="12" customFormat="1">
      <c r="B328" s="248"/>
      <c r="C328" s="249"/>
      <c r="D328" s="250" t="s">
        <v>177</v>
      </c>
      <c r="E328" s="251" t="s">
        <v>21</v>
      </c>
      <c r="F328" s="252" t="s">
        <v>424</v>
      </c>
      <c r="G328" s="249"/>
      <c r="H328" s="253">
        <v>0.14399999999999999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177</v>
      </c>
      <c r="AU328" s="259" t="s">
        <v>79</v>
      </c>
      <c r="AV328" s="12" t="s">
        <v>79</v>
      </c>
      <c r="AW328" s="12" t="s">
        <v>35</v>
      </c>
      <c r="AX328" s="12" t="s">
        <v>71</v>
      </c>
      <c r="AY328" s="259" t="s">
        <v>169</v>
      </c>
    </row>
    <row r="329" s="13" customFormat="1">
      <c r="B329" s="260"/>
      <c r="C329" s="261"/>
      <c r="D329" s="250" t="s">
        <v>177</v>
      </c>
      <c r="E329" s="262" t="s">
        <v>21</v>
      </c>
      <c r="F329" s="263" t="s">
        <v>415</v>
      </c>
      <c r="G329" s="261"/>
      <c r="H329" s="262" t="s">
        <v>21</v>
      </c>
      <c r="I329" s="264"/>
      <c r="J329" s="261"/>
      <c r="K329" s="261"/>
      <c r="L329" s="265"/>
      <c r="M329" s="266"/>
      <c r="N329" s="267"/>
      <c r="O329" s="267"/>
      <c r="P329" s="267"/>
      <c r="Q329" s="267"/>
      <c r="R329" s="267"/>
      <c r="S329" s="267"/>
      <c r="T329" s="268"/>
      <c r="AT329" s="269" t="s">
        <v>177</v>
      </c>
      <c r="AU329" s="269" t="s">
        <v>79</v>
      </c>
      <c r="AV329" s="13" t="s">
        <v>75</v>
      </c>
      <c r="AW329" s="13" t="s">
        <v>35</v>
      </c>
      <c r="AX329" s="13" t="s">
        <v>71</v>
      </c>
      <c r="AY329" s="269" t="s">
        <v>169</v>
      </c>
    </row>
    <row r="330" s="14" customFormat="1">
      <c r="B330" s="270"/>
      <c r="C330" s="271"/>
      <c r="D330" s="250" t="s">
        <v>177</v>
      </c>
      <c r="E330" s="272" t="s">
        <v>21</v>
      </c>
      <c r="F330" s="273" t="s">
        <v>182</v>
      </c>
      <c r="G330" s="271"/>
      <c r="H330" s="274">
        <v>15.297000000000001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AT330" s="280" t="s">
        <v>177</v>
      </c>
      <c r="AU330" s="280" t="s">
        <v>79</v>
      </c>
      <c r="AV330" s="14" t="s">
        <v>89</v>
      </c>
      <c r="AW330" s="14" t="s">
        <v>35</v>
      </c>
      <c r="AX330" s="14" t="s">
        <v>75</v>
      </c>
      <c r="AY330" s="280" t="s">
        <v>169</v>
      </c>
    </row>
    <row r="331" s="1" customFormat="1" ht="25.5" customHeight="1">
      <c r="B331" s="47"/>
      <c r="C331" s="236" t="s">
        <v>425</v>
      </c>
      <c r="D331" s="236" t="s">
        <v>172</v>
      </c>
      <c r="E331" s="237" t="s">
        <v>426</v>
      </c>
      <c r="F331" s="238" t="s">
        <v>427</v>
      </c>
      <c r="G331" s="239" t="s">
        <v>175</v>
      </c>
      <c r="H331" s="240">
        <v>18.282</v>
      </c>
      <c r="I331" s="241"/>
      <c r="J331" s="242">
        <f>ROUND(I331*H331,2)</f>
        <v>0</v>
      </c>
      <c r="K331" s="238" t="s">
        <v>21</v>
      </c>
      <c r="L331" s="73"/>
      <c r="M331" s="243" t="s">
        <v>21</v>
      </c>
      <c r="N331" s="244" t="s">
        <v>42</v>
      </c>
      <c r="O331" s="48"/>
      <c r="P331" s="245">
        <f>O331*H331</f>
        <v>0</v>
      </c>
      <c r="Q331" s="245">
        <v>0.040164999999999999</v>
      </c>
      <c r="R331" s="245">
        <f>Q331*H331</f>
        <v>0.73429652999999995</v>
      </c>
      <c r="S331" s="245">
        <v>0</v>
      </c>
      <c r="T331" s="246">
        <f>S331*H331</f>
        <v>0</v>
      </c>
      <c r="AR331" s="25" t="s">
        <v>89</v>
      </c>
      <c r="AT331" s="25" t="s">
        <v>172</v>
      </c>
      <c r="AU331" s="25" t="s">
        <v>79</v>
      </c>
      <c r="AY331" s="25" t="s">
        <v>169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5" t="s">
        <v>75</v>
      </c>
      <c r="BK331" s="247">
        <f>ROUND(I331*H331,2)</f>
        <v>0</v>
      </c>
      <c r="BL331" s="25" t="s">
        <v>89</v>
      </c>
      <c r="BM331" s="25" t="s">
        <v>428</v>
      </c>
    </row>
    <row r="332" s="12" customFormat="1">
      <c r="B332" s="248"/>
      <c r="C332" s="249"/>
      <c r="D332" s="250" t="s">
        <v>177</v>
      </c>
      <c r="E332" s="251" t="s">
        <v>21</v>
      </c>
      <c r="F332" s="252" t="s">
        <v>429</v>
      </c>
      <c r="G332" s="249"/>
      <c r="H332" s="253">
        <v>18.282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177</v>
      </c>
      <c r="AU332" s="259" t="s">
        <v>79</v>
      </c>
      <c r="AV332" s="12" t="s">
        <v>79</v>
      </c>
      <c r="AW332" s="12" t="s">
        <v>35</v>
      </c>
      <c r="AX332" s="12" t="s">
        <v>71</v>
      </c>
      <c r="AY332" s="259" t="s">
        <v>169</v>
      </c>
    </row>
    <row r="333" s="13" customFormat="1">
      <c r="B333" s="260"/>
      <c r="C333" s="261"/>
      <c r="D333" s="250" t="s">
        <v>177</v>
      </c>
      <c r="E333" s="262" t="s">
        <v>21</v>
      </c>
      <c r="F333" s="263" t="s">
        <v>430</v>
      </c>
      <c r="G333" s="261"/>
      <c r="H333" s="262" t="s">
        <v>21</v>
      </c>
      <c r="I333" s="264"/>
      <c r="J333" s="261"/>
      <c r="K333" s="261"/>
      <c r="L333" s="265"/>
      <c r="M333" s="266"/>
      <c r="N333" s="267"/>
      <c r="O333" s="267"/>
      <c r="P333" s="267"/>
      <c r="Q333" s="267"/>
      <c r="R333" s="267"/>
      <c r="S333" s="267"/>
      <c r="T333" s="268"/>
      <c r="AT333" s="269" t="s">
        <v>177</v>
      </c>
      <c r="AU333" s="269" t="s">
        <v>79</v>
      </c>
      <c r="AV333" s="13" t="s">
        <v>75</v>
      </c>
      <c r="AW333" s="13" t="s">
        <v>35</v>
      </c>
      <c r="AX333" s="13" t="s">
        <v>71</v>
      </c>
      <c r="AY333" s="269" t="s">
        <v>169</v>
      </c>
    </row>
    <row r="334" s="14" customFormat="1">
      <c r="B334" s="270"/>
      <c r="C334" s="271"/>
      <c r="D334" s="250" t="s">
        <v>177</v>
      </c>
      <c r="E334" s="272" t="s">
        <v>21</v>
      </c>
      <c r="F334" s="273" t="s">
        <v>182</v>
      </c>
      <c r="G334" s="271"/>
      <c r="H334" s="274">
        <v>18.282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AT334" s="280" t="s">
        <v>177</v>
      </c>
      <c r="AU334" s="280" t="s">
        <v>79</v>
      </c>
      <c r="AV334" s="14" t="s">
        <v>89</v>
      </c>
      <c r="AW334" s="14" t="s">
        <v>35</v>
      </c>
      <c r="AX334" s="14" t="s">
        <v>75</v>
      </c>
      <c r="AY334" s="280" t="s">
        <v>169</v>
      </c>
    </row>
    <row r="335" s="1" customFormat="1" ht="25.5" customHeight="1">
      <c r="B335" s="47"/>
      <c r="C335" s="236" t="s">
        <v>431</v>
      </c>
      <c r="D335" s="236" t="s">
        <v>172</v>
      </c>
      <c r="E335" s="237" t="s">
        <v>432</v>
      </c>
      <c r="F335" s="238" t="s">
        <v>433</v>
      </c>
      <c r="G335" s="239" t="s">
        <v>175</v>
      </c>
      <c r="H335" s="240">
        <v>44.433</v>
      </c>
      <c r="I335" s="241"/>
      <c r="J335" s="242">
        <f>ROUND(I335*H335,2)</f>
        <v>0</v>
      </c>
      <c r="K335" s="238" t="s">
        <v>21</v>
      </c>
      <c r="L335" s="73"/>
      <c r="M335" s="243" t="s">
        <v>21</v>
      </c>
      <c r="N335" s="244" t="s">
        <v>42</v>
      </c>
      <c r="O335" s="48"/>
      <c r="P335" s="245">
        <f>O335*H335</f>
        <v>0</v>
      </c>
      <c r="Q335" s="245">
        <v>0.069819999999999993</v>
      </c>
      <c r="R335" s="245">
        <f>Q335*H335</f>
        <v>3.1023120599999996</v>
      </c>
      <c r="S335" s="245">
        <v>0</v>
      </c>
      <c r="T335" s="246">
        <f>S335*H335</f>
        <v>0</v>
      </c>
      <c r="AR335" s="25" t="s">
        <v>89</v>
      </c>
      <c r="AT335" s="25" t="s">
        <v>172</v>
      </c>
      <c r="AU335" s="25" t="s">
        <v>79</v>
      </c>
      <c r="AY335" s="25" t="s">
        <v>169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5" t="s">
        <v>75</v>
      </c>
      <c r="BK335" s="247">
        <f>ROUND(I335*H335,2)</f>
        <v>0</v>
      </c>
      <c r="BL335" s="25" t="s">
        <v>89</v>
      </c>
      <c r="BM335" s="25" t="s">
        <v>434</v>
      </c>
    </row>
    <row r="336" s="12" customFormat="1">
      <c r="B336" s="248"/>
      <c r="C336" s="249"/>
      <c r="D336" s="250" t="s">
        <v>177</v>
      </c>
      <c r="E336" s="251" t="s">
        <v>21</v>
      </c>
      <c r="F336" s="252" t="s">
        <v>435</v>
      </c>
      <c r="G336" s="249"/>
      <c r="H336" s="253">
        <v>19.835999999999999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177</v>
      </c>
      <c r="AU336" s="259" t="s">
        <v>79</v>
      </c>
      <c r="AV336" s="12" t="s">
        <v>79</v>
      </c>
      <c r="AW336" s="12" t="s">
        <v>35</v>
      </c>
      <c r="AX336" s="12" t="s">
        <v>71</v>
      </c>
      <c r="AY336" s="259" t="s">
        <v>169</v>
      </c>
    </row>
    <row r="337" s="13" customFormat="1">
      <c r="B337" s="260"/>
      <c r="C337" s="261"/>
      <c r="D337" s="250" t="s">
        <v>177</v>
      </c>
      <c r="E337" s="262" t="s">
        <v>21</v>
      </c>
      <c r="F337" s="263" t="s">
        <v>436</v>
      </c>
      <c r="G337" s="261"/>
      <c r="H337" s="262" t="s">
        <v>21</v>
      </c>
      <c r="I337" s="264"/>
      <c r="J337" s="261"/>
      <c r="K337" s="261"/>
      <c r="L337" s="265"/>
      <c r="M337" s="266"/>
      <c r="N337" s="267"/>
      <c r="O337" s="267"/>
      <c r="P337" s="267"/>
      <c r="Q337" s="267"/>
      <c r="R337" s="267"/>
      <c r="S337" s="267"/>
      <c r="T337" s="268"/>
      <c r="AT337" s="269" t="s">
        <v>177</v>
      </c>
      <c r="AU337" s="269" t="s">
        <v>79</v>
      </c>
      <c r="AV337" s="13" t="s">
        <v>75</v>
      </c>
      <c r="AW337" s="13" t="s">
        <v>35</v>
      </c>
      <c r="AX337" s="13" t="s">
        <v>71</v>
      </c>
      <c r="AY337" s="269" t="s">
        <v>169</v>
      </c>
    </row>
    <row r="338" s="12" customFormat="1">
      <c r="B338" s="248"/>
      <c r="C338" s="249"/>
      <c r="D338" s="250" t="s">
        <v>177</v>
      </c>
      <c r="E338" s="251" t="s">
        <v>21</v>
      </c>
      <c r="F338" s="252" t="s">
        <v>437</v>
      </c>
      <c r="G338" s="249"/>
      <c r="H338" s="253">
        <v>3.794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AT338" s="259" t="s">
        <v>177</v>
      </c>
      <c r="AU338" s="259" t="s">
        <v>79</v>
      </c>
      <c r="AV338" s="12" t="s">
        <v>79</v>
      </c>
      <c r="AW338" s="12" t="s">
        <v>35</v>
      </c>
      <c r="AX338" s="12" t="s">
        <v>71</v>
      </c>
      <c r="AY338" s="259" t="s">
        <v>169</v>
      </c>
    </row>
    <row r="339" s="13" customFormat="1">
      <c r="B339" s="260"/>
      <c r="C339" s="261"/>
      <c r="D339" s="250" t="s">
        <v>177</v>
      </c>
      <c r="E339" s="262" t="s">
        <v>21</v>
      </c>
      <c r="F339" s="263" t="s">
        <v>361</v>
      </c>
      <c r="G339" s="261"/>
      <c r="H339" s="262" t="s">
        <v>21</v>
      </c>
      <c r="I339" s="264"/>
      <c r="J339" s="261"/>
      <c r="K339" s="261"/>
      <c r="L339" s="265"/>
      <c r="M339" s="266"/>
      <c r="N339" s="267"/>
      <c r="O339" s="267"/>
      <c r="P339" s="267"/>
      <c r="Q339" s="267"/>
      <c r="R339" s="267"/>
      <c r="S339" s="267"/>
      <c r="T339" s="268"/>
      <c r="AT339" s="269" t="s">
        <v>177</v>
      </c>
      <c r="AU339" s="269" t="s">
        <v>79</v>
      </c>
      <c r="AV339" s="13" t="s">
        <v>75</v>
      </c>
      <c r="AW339" s="13" t="s">
        <v>35</v>
      </c>
      <c r="AX339" s="13" t="s">
        <v>71</v>
      </c>
      <c r="AY339" s="269" t="s">
        <v>169</v>
      </c>
    </row>
    <row r="340" s="12" customFormat="1">
      <c r="B340" s="248"/>
      <c r="C340" s="249"/>
      <c r="D340" s="250" t="s">
        <v>177</v>
      </c>
      <c r="E340" s="251" t="s">
        <v>21</v>
      </c>
      <c r="F340" s="252" t="s">
        <v>438</v>
      </c>
      <c r="G340" s="249"/>
      <c r="H340" s="253">
        <v>1.71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177</v>
      </c>
      <c r="AU340" s="259" t="s">
        <v>79</v>
      </c>
      <c r="AV340" s="12" t="s">
        <v>79</v>
      </c>
      <c r="AW340" s="12" t="s">
        <v>35</v>
      </c>
      <c r="AX340" s="12" t="s">
        <v>71</v>
      </c>
      <c r="AY340" s="259" t="s">
        <v>169</v>
      </c>
    </row>
    <row r="341" s="13" customFormat="1">
      <c r="B341" s="260"/>
      <c r="C341" s="261"/>
      <c r="D341" s="250" t="s">
        <v>177</v>
      </c>
      <c r="E341" s="262" t="s">
        <v>21</v>
      </c>
      <c r="F341" s="263" t="s">
        <v>439</v>
      </c>
      <c r="G341" s="261"/>
      <c r="H341" s="262" t="s">
        <v>21</v>
      </c>
      <c r="I341" s="264"/>
      <c r="J341" s="261"/>
      <c r="K341" s="261"/>
      <c r="L341" s="265"/>
      <c r="M341" s="266"/>
      <c r="N341" s="267"/>
      <c r="O341" s="267"/>
      <c r="P341" s="267"/>
      <c r="Q341" s="267"/>
      <c r="R341" s="267"/>
      <c r="S341" s="267"/>
      <c r="T341" s="268"/>
      <c r="AT341" s="269" t="s">
        <v>177</v>
      </c>
      <c r="AU341" s="269" t="s">
        <v>79</v>
      </c>
      <c r="AV341" s="13" t="s">
        <v>75</v>
      </c>
      <c r="AW341" s="13" t="s">
        <v>35</v>
      </c>
      <c r="AX341" s="13" t="s">
        <v>71</v>
      </c>
      <c r="AY341" s="269" t="s">
        <v>169</v>
      </c>
    </row>
    <row r="342" s="12" customFormat="1">
      <c r="B342" s="248"/>
      <c r="C342" s="249"/>
      <c r="D342" s="250" t="s">
        <v>177</v>
      </c>
      <c r="E342" s="251" t="s">
        <v>21</v>
      </c>
      <c r="F342" s="252" t="s">
        <v>440</v>
      </c>
      <c r="G342" s="249"/>
      <c r="H342" s="253">
        <v>3.2490000000000001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177</v>
      </c>
      <c r="AU342" s="259" t="s">
        <v>79</v>
      </c>
      <c r="AV342" s="12" t="s">
        <v>79</v>
      </c>
      <c r="AW342" s="12" t="s">
        <v>35</v>
      </c>
      <c r="AX342" s="12" t="s">
        <v>71</v>
      </c>
      <c r="AY342" s="259" t="s">
        <v>169</v>
      </c>
    </row>
    <row r="343" s="13" customFormat="1">
      <c r="B343" s="260"/>
      <c r="C343" s="261"/>
      <c r="D343" s="250" t="s">
        <v>177</v>
      </c>
      <c r="E343" s="262" t="s">
        <v>21</v>
      </c>
      <c r="F343" s="263" t="s">
        <v>441</v>
      </c>
      <c r="G343" s="261"/>
      <c r="H343" s="262" t="s">
        <v>21</v>
      </c>
      <c r="I343" s="264"/>
      <c r="J343" s="261"/>
      <c r="K343" s="261"/>
      <c r="L343" s="265"/>
      <c r="M343" s="266"/>
      <c r="N343" s="267"/>
      <c r="O343" s="267"/>
      <c r="P343" s="267"/>
      <c r="Q343" s="267"/>
      <c r="R343" s="267"/>
      <c r="S343" s="267"/>
      <c r="T343" s="268"/>
      <c r="AT343" s="269" t="s">
        <v>177</v>
      </c>
      <c r="AU343" s="269" t="s">
        <v>79</v>
      </c>
      <c r="AV343" s="13" t="s">
        <v>75</v>
      </c>
      <c r="AW343" s="13" t="s">
        <v>35</v>
      </c>
      <c r="AX343" s="13" t="s">
        <v>71</v>
      </c>
      <c r="AY343" s="269" t="s">
        <v>169</v>
      </c>
    </row>
    <row r="344" s="12" customFormat="1">
      <c r="B344" s="248"/>
      <c r="C344" s="249"/>
      <c r="D344" s="250" t="s">
        <v>177</v>
      </c>
      <c r="E344" s="251" t="s">
        <v>21</v>
      </c>
      <c r="F344" s="252" t="s">
        <v>442</v>
      </c>
      <c r="G344" s="249"/>
      <c r="H344" s="253">
        <v>4.3860000000000001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177</v>
      </c>
      <c r="AU344" s="259" t="s">
        <v>79</v>
      </c>
      <c r="AV344" s="12" t="s">
        <v>79</v>
      </c>
      <c r="AW344" s="12" t="s">
        <v>35</v>
      </c>
      <c r="AX344" s="12" t="s">
        <v>71</v>
      </c>
      <c r="AY344" s="259" t="s">
        <v>169</v>
      </c>
    </row>
    <row r="345" s="13" customFormat="1">
      <c r="B345" s="260"/>
      <c r="C345" s="261"/>
      <c r="D345" s="250" t="s">
        <v>177</v>
      </c>
      <c r="E345" s="262" t="s">
        <v>21</v>
      </c>
      <c r="F345" s="263" t="s">
        <v>369</v>
      </c>
      <c r="G345" s="261"/>
      <c r="H345" s="262" t="s">
        <v>21</v>
      </c>
      <c r="I345" s="264"/>
      <c r="J345" s="261"/>
      <c r="K345" s="261"/>
      <c r="L345" s="265"/>
      <c r="M345" s="266"/>
      <c r="N345" s="267"/>
      <c r="O345" s="267"/>
      <c r="P345" s="267"/>
      <c r="Q345" s="267"/>
      <c r="R345" s="267"/>
      <c r="S345" s="267"/>
      <c r="T345" s="268"/>
      <c r="AT345" s="269" t="s">
        <v>177</v>
      </c>
      <c r="AU345" s="269" t="s">
        <v>79</v>
      </c>
      <c r="AV345" s="13" t="s">
        <v>75</v>
      </c>
      <c r="AW345" s="13" t="s">
        <v>35</v>
      </c>
      <c r="AX345" s="13" t="s">
        <v>71</v>
      </c>
      <c r="AY345" s="269" t="s">
        <v>169</v>
      </c>
    </row>
    <row r="346" s="12" customFormat="1">
      <c r="B346" s="248"/>
      <c r="C346" s="249"/>
      <c r="D346" s="250" t="s">
        <v>177</v>
      </c>
      <c r="E346" s="251" t="s">
        <v>21</v>
      </c>
      <c r="F346" s="252" t="s">
        <v>443</v>
      </c>
      <c r="G346" s="249"/>
      <c r="H346" s="253">
        <v>11.458</v>
      </c>
      <c r="I346" s="254"/>
      <c r="J346" s="249"/>
      <c r="K346" s="249"/>
      <c r="L346" s="255"/>
      <c r="M346" s="256"/>
      <c r="N346" s="257"/>
      <c r="O346" s="257"/>
      <c r="P346" s="257"/>
      <c r="Q346" s="257"/>
      <c r="R346" s="257"/>
      <c r="S346" s="257"/>
      <c r="T346" s="258"/>
      <c r="AT346" s="259" t="s">
        <v>177</v>
      </c>
      <c r="AU346" s="259" t="s">
        <v>79</v>
      </c>
      <c r="AV346" s="12" t="s">
        <v>79</v>
      </c>
      <c r="AW346" s="12" t="s">
        <v>35</v>
      </c>
      <c r="AX346" s="12" t="s">
        <v>71</v>
      </c>
      <c r="AY346" s="259" t="s">
        <v>169</v>
      </c>
    </row>
    <row r="347" s="13" customFormat="1">
      <c r="B347" s="260"/>
      <c r="C347" s="261"/>
      <c r="D347" s="250" t="s">
        <v>177</v>
      </c>
      <c r="E347" s="262" t="s">
        <v>21</v>
      </c>
      <c r="F347" s="263" t="s">
        <v>444</v>
      </c>
      <c r="G347" s="261"/>
      <c r="H347" s="262" t="s">
        <v>21</v>
      </c>
      <c r="I347" s="264"/>
      <c r="J347" s="261"/>
      <c r="K347" s="261"/>
      <c r="L347" s="265"/>
      <c r="M347" s="266"/>
      <c r="N347" s="267"/>
      <c r="O347" s="267"/>
      <c r="P347" s="267"/>
      <c r="Q347" s="267"/>
      <c r="R347" s="267"/>
      <c r="S347" s="267"/>
      <c r="T347" s="268"/>
      <c r="AT347" s="269" t="s">
        <v>177</v>
      </c>
      <c r="AU347" s="269" t="s">
        <v>79</v>
      </c>
      <c r="AV347" s="13" t="s">
        <v>75</v>
      </c>
      <c r="AW347" s="13" t="s">
        <v>35</v>
      </c>
      <c r="AX347" s="13" t="s">
        <v>71</v>
      </c>
      <c r="AY347" s="269" t="s">
        <v>169</v>
      </c>
    </row>
    <row r="348" s="14" customFormat="1">
      <c r="B348" s="270"/>
      <c r="C348" s="271"/>
      <c r="D348" s="250" t="s">
        <v>177</v>
      </c>
      <c r="E348" s="272" t="s">
        <v>21</v>
      </c>
      <c r="F348" s="273" t="s">
        <v>182</v>
      </c>
      <c r="G348" s="271"/>
      <c r="H348" s="274">
        <v>44.433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AT348" s="280" t="s">
        <v>177</v>
      </c>
      <c r="AU348" s="280" t="s">
        <v>79</v>
      </c>
      <c r="AV348" s="14" t="s">
        <v>89</v>
      </c>
      <c r="AW348" s="14" t="s">
        <v>35</v>
      </c>
      <c r="AX348" s="14" t="s">
        <v>75</v>
      </c>
      <c r="AY348" s="280" t="s">
        <v>169</v>
      </c>
    </row>
    <row r="349" s="1" customFormat="1" ht="25.5" customHeight="1">
      <c r="B349" s="47"/>
      <c r="C349" s="236" t="s">
        <v>445</v>
      </c>
      <c r="D349" s="236" t="s">
        <v>172</v>
      </c>
      <c r="E349" s="237" t="s">
        <v>446</v>
      </c>
      <c r="F349" s="238" t="s">
        <v>447</v>
      </c>
      <c r="G349" s="239" t="s">
        <v>175</v>
      </c>
      <c r="H349" s="240">
        <v>352.01600000000002</v>
      </c>
      <c r="I349" s="241"/>
      <c r="J349" s="242">
        <f>ROUND(I349*H349,2)</f>
        <v>0</v>
      </c>
      <c r="K349" s="238" t="s">
        <v>21</v>
      </c>
      <c r="L349" s="73"/>
      <c r="M349" s="243" t="s">
        <v>21</v>
      </c>
      <c r="N349" s="244" t="s">
        <v>42</v>
      </c>
      <c r="O349" s="48"/>
      <c r="P349" s="245">
        <f>O349*H349</f>
        <v>0</v>
      </c>
      <c r="Q349" s="245">
        <v>0.10421999999999999</v>
      </c>
      <c r="R349" s="245">
        <f>Q349*H349</f>
        <v>36.687107519999998</v>
      </c>
      <c r="S349" s="245">
        <v>0</v>
      </c>
      <c r="T349" s="246">
        <f>S349*H349</f>
        <v>0</v>
      </c>
      <c r="AR349" s="25" t="s">
        <v>89</v>
      </c>
      <c r="AT349" s="25" t="s">
        <v>172</v>
      </c>
      <c r="AU349" s="25" t="s">
        <v>79</v>
      </c>
      <c r="AY349" s="25" t="s">
        <v>169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25" t="s">
        <v>75</v>
      </c>
      <c r="BK349" s="247">
        <f>ROUND(I349*H349,2)</f>
        <v>0</v>
      </c>
      <c r="BL349" s="25" t="s">
        <v>89</v>
      </c>
      <c r="BM349" s="25" t="s">
        <v>448</v>
      </c>
    </row>
    <row r="350" s="13" customFormat="1">
      <c r="B350" s="260"/>
      <c r="C350" s="261"/>
      <c r="D350" s="250" t="s">
        <v>177</v>
      </c>
      <c r="E350" s="262" t="s">
        <v>21</v>
      </c>
      <c r="F350" s="263" t="s">
        <v>449</v>
      </c>
      <c r="G350" s="261"/>
      <c r="H350" s="262" t="s">
        <v>21</v>
      </c>
      <c r="I350" s="264"/>
      <c r="J350" s="261"/>
      <c r="K350" s="261"/>
      <c r="L350" s="265"/>
      <c r="M350" s="266"/>
      <c r="N350" s="267"/>
      <c r="O350" s="267"/>
      <c r="P350" s="267"/>
      <c r="Q350" s="267"/>
      <c r="R350" s="267"/>
      <c r="S350" s="267"/>
      <c r="T350" s="268"/>
      <c r="AT350" s="269" t="s">
        <v>177</v>
      </c>
      <c r="AU350" s="269" t="s">
        <v>79</v>
      </c>
      <c r="AV350" s="13" t="s">
        <v>75</v>
      </c>
      <c r="AW350" s="13" t="s">
        <v>35</v>
      </c>
      <c r="AX350" s="13" t="s">
        <v>71</v>
      </c>
      <c r="AY350" s="269" t="s">
        <v>169</v>
      </c>
    </row>
    <row r="351" s="12" customFormat="1">
      <c r="B351" s="248"/>
      <c r="C351" s="249"/>
      <c r="D351" s="250" t="s">
        <v>177</v>
      </c>
      <c r="E351" s="251" t="s">
        <v>21</v>
      </c>
      <c r="F351" s="252" t="s">
        <v>450</v>
      </c>
      <c r="G351" s="249"/>
      <c r="H351" s="253">
        <v>22.012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177</v>
      </c>
      <c r="AU351" s="259" t="s">
        <v>79</v>
      </c>
      <c r="AV351" s="12" t="s">
        <v>79</v>
      </c>
      <c r="AW351" s="12" t="s">
        <v>35</v>
      </c>
      <c r="AX351" s="12" t="s">
        <v>71</v>
      </c>
      <c r="AY351" s="259" t="s">
        <v>169</v>
      </c>
    </row>
    <row r="352" s="13" customFormat="1">
      <c r="B352" s="260"/>
      <c r="C352" s="261"/>
      <c r="D352" s="250" t="s">
        <v>177</v>
      </c>
      <c r="E352" s="262" t="s">
        <v>21</v>
      </c>
      <c r="F352" s="263" t="s">
        <v>451</v>
      </c>
      <c r="G352" s="261"/>
      <c r="H352" s="262" t="s">
        <v>21</v>
      </c>
      <c r="I352" s="264"/>
      <c r="J352" s="261"/>
      <c r="K352" s="261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177</v>
      </c>
      <c r="AU352" s="269" t="s">
        <v>79</v>
      </c>
      <c r="AV352" s="13" t="s">
        <v>75</v>
      </c>
      <c r="AW352" s="13" t="s">
        <v>35</v>
      </c>
      <c r="AX352" s="13" t="s">
        <v>71</v>
      </c>
      <c r="AY352" s="269" t="s">
        <v>169</v>
      </c>
    </row>
    <row r="353" s="12" customFormat="1">
      <c r="B353" s="248"/>
      <c r="C353" s="249"/>
      <c r="D353" s="250" t="s">
        <v>177</v>
      </c>
      <c r="E353" s="251" t="s">
        <v>21</v>
      </c>
      <c r="F353" s="252" t="s">
        <v>452</v>
      </c>
      <c r="G353" s="249"/>
      <c r="H353" s="253">
        <v>48.289999999999999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177</v>
      </c>
      <c r="AU353" s="259" t="s">
        <v>79</v>
      </c>
      <c r="AV353" s="12" t="s">
        <v>79</v>
      </c>
      <c r="AW353" s="12" t="s">
        <v>35</v>
      </c>
      <c r="AX353" s="12" t="s">
        <v>71</v>
      </c>
      <c r="AY353" s="259" t="s">
        <v>169</v>
      </c>
    </row>
    <row r="354" s="13" customFormat="1">
      <c r="B354" s="260"/>
      <c r="C354" s="261"/>
      <c r="D354" s="250" t="s">
        <v>177</v>
      </c>
      <c r="E354" s="262" t="s">
        <v>21</v>
      </c>
      <c r="F354" s="263" t="s">
        <v>453</v>
      </c>
      <c r="G354" s="261"/>
      <c r="H354" s="262" t="s">
        <v>21</v>
      </c>
      <c r="I354" s="264"/>
      <c r="J354" s="261"/>
      <c r="K354" s="261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177</v>
      </c>
      <c r="AU354" s="269" t="s">
        <v>79</v>
      </c>
      <c r="AV354" s="13" t="s">
        <v>75</v>
      </c>
      <c r="AW354" s="13" t="s">
        <v>35</v>
      </c>
      <c r="AX354" s="13" t="s">
        <v>71</v>
      </c>
      <c r="AY354" s="269" t="s">
        <v>169</v>
      </c>
    </row>
    <row r="355" s="12" customFormat="1">
      <c r="B355" s="248"/>
      <c r="C355" s="249"/>
      <c r="D355" s="250" t="s">
        <v>177</v>
      </c>
      <c r="E355" s="251" t="s">
        <v>21</v>
      </c>
      <c r="F355" s="252" t="s">
        <v>454</v>
      </c>
      <c r="G355" s="249"/>
      <c r="H355" s="253">
        <v>74.402000000000001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177</v>
      </c>
      <c r="AU355" s="259" t="s">
        <v>79</v>
      </c>
      <c r="AV355" s="12" t="s">
        <v>79</v>
      </c>
      <c r="AW355" s="12" t="s">
        <v>35</v>
      </c>
      <c r="AX355" s="12" t="s">
        <v>71</v>
      </c>
      <c r="AY355" s="259" t="s">
        <v>169</v>
      </c>
    </row>
    <row r="356" s="13" customFormat="1">
      <c r="B356" s="260"/>
      <c r="C356" s="261"/>
      <c r="D356" s="250" t="s">
        <v>177</v>
      </c>
      <c r="E356" s="262" t="s">
        <v>21</v>
      </c>
      <c r="F356" s="263" t="s">
        <v>455</v>
      </c>
      <c r="G356" s="261"/>
      <c r="H356" s="262" t="s">
        <v>21</v>
      </c>
      <c r="I356" s="264"/>
      <c r="J356" s="261"/>
      <c r="K356" s="261"/>
      <c r="L356" s="265"/>
      <c r="M356" s="266"/>
      <c r="N356" s="267"/>
      <c r="O356" s="267"/>
      <c r="P356" s="267"/>
      <c r="Q356" s="267"/>
      <c r="R356" s="267"/>
      <c r="S356" s="267"/>
      <c r="T356" s="268"/>
      <c r="AT356" s="269" t="s">
        <v>177</v>
      </c>
      <c r="AU356" s="269" t="s">
        <v>79</v>
      </c>
      <c r="AV356" s="13" t="s">
        <v>75</v>
      </c>
      <c r="AW356" s="13" t="s">
        <v>35</v>
      </c>
      <c r="AX356" s="13" t="s">
        <v>71</v>
      </c>
      <c r="AY356" s="269" t="s">
        <v>169</v>
      </c>
    </row>
    <row r="357" s="12" customFormat="1">
      <c r="B357" s="248"/>
      <c r="C357" s="249"/>
      <c r="D357" s="250" t="s">
        <v>177</v>
      </c>
      <c r="E357" s="251" t="s">
        <v>21</v>
      </c>
      <c r="F357" s="252" t="s">
        <v>456</v>
      </c>
      <c r="G357" s="249"/>
      <c r="H357" s="253">
        <v>18.363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177</v>
      </c>
      <c r="AU357" s="259" t="s">
        <v>79</v>
      </c>
      <c r="AV357" s="12" t="s">
        <v>79</v>
      </c>
      <c r="AW357" s="12" t="s">
        <v>35</v>
      </c>
      <c r="AX357" s="12" t="s">
        <v>71</v>
      </c>
      <c r="AY357" s="259" t="s">
        <v>169</v>
      </c>
    </row>
    <row r="358" s="13" customFormat="1">
      <c r="B358" s="260"/>
      <c r="C358" s="261"/>
      <c r="D358" s="250" t="s">
        <v>177</v>
      </c>
      <c r="E358" s="262" t="s">
        <v>21</v>
      </c>
      <c r="F358" s="263" t="s">
        <v>457</v>
      </c>
      <c r="G358" s="261"/>
      <c r="H358" s="262" t="s">
        <v>21</v>
      </c>
      <c r="I358" s="264"/>
      <c r="J358" s="261"/>
      <c r="K358" s="261"/>
      <c r="L358" s="265"/>
      <c r="M358" s="266"/>
      <c r="N358" s="267"/>
      <c r="O358" s="267"/>
      <c r="P358" s="267"/>
      <c r="Q358" s="267"/>
      <c r="R358" s="267"/>
      <c r="S358" s="267"/>
      <c r="T358" s="268"/>
      <c r="AT358" s="269" t="s">
        <v>177</v>
      </c>
      <c r="AU358" s="269" t="s">
        <v>79</v>
      </c>
      <c r="AV358" s="13" t="s">
        <v>75</v>
      </c>
      <c r="AW358" s="13" t="s">
        <v>35</v>
      </c>
      <c r="AX358" s="13" t="s">
        <v>71</v>
      </c>
      <c r="AY358" s="269" t="s">
        <v>169</v>
      </c>
    </row>
    <row r="359" s="12" customFormat="1">
      <c r="B359" s="248"/>
      <c r="C359" s="249"/>
      <c r="D359" s="250" t="s">
        <v>177</v>
      </c>
      <c r="E359" s="251" t="s">
        <v>21</v>
      </c>
      <c r="F359" s="252" t="s">
        <v>458</v>
      </c>
      <c r="G359" s="249"/>
      <c r="H359" s="253">
        <v>2.2570000000000001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177</v>
      </c>
      <c r="AU359" s="259" t="s">
        <v>79</v>
      </c>
      <c r="AV359" s="12" t="s">
        <v>79</v>
      </c>
      <c r="AW359" s="12" t="s">
        <v>35</v>
      </c>
      <c r="AX359" s="12" t="s">
        <v>71</v>
      </c>
      <c r="AY359" s="259" t="s">
        <v>169</v>
      </c>
    </row>
    <row r="360" s="13" customFormat="1">
      <c r="B360" s="260"/>
      <c r="C360" s="261"/>
      <c r="D360" s="250" t="s">
        <v>177</v>
      </c>
      <c r="E360" s="262" t="s">
        <v>21</v>
      </c>
      <c r="F360" s="263" t="s">
        <v>459</v>
      </c>
      <c r="G360" s="261"/>
      <c r="H360" s="262" t="s">
        <v>21</v>
      </c>
      <c r="I360" s="264"/>
      <c r="J360" s="261"/>
      <c r="K360" s="261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177</v>
      </c>
      <c r="AU360" s="269" t="s">
        <v>79</v>
      </c>
      <c r="AV360" s="13" t="s">
        <v>75</v>
      </c>
      <c r="AW360" s="13" t="s">
        <v>35</v>
      </c>
      <c r="AX360" s="13" t="s">
        <v>71</v>
      </c>
      <c r="AY360" s="269" t="s">
        <v>169</v>
      </c>
    </row>
    <row r="361" s="12" customFormat="1">
      <c r="B361" s="248"/>
      <c r="C361" s="249"/>
      <c r="D361" s="250" t="s">
        <v>177</v>
      </c>
      <c r="E361" s="251" t="s">
        <v>21</v>
      </c>
      <c r="F361" s="252" t="s">
        <v>460</v>
      </c>
      <c r="G361" s="249"/>
      <c r="H361" s="253">
        <v>22.504000000000001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177</v>
      </c>
      <c r="AU361" s="259" t="s">
        <v>79</v>
      </c>
      <c r="AV361" s="12" t="s">
        <v>79</v>
      </c>
      <c r="AW361" s="12" t="s">
        <v>35</v>
      </c>
      <c r="AX361" s="12" t="s">
        <v>71</v>
      </c>
      <c r="AY361" s="259" t="s">
        <v>169</v>
      </c>
    </row>
    <row r="362" s="13" customFormat="1">
      <c r="B362" s="260"/>
      <c r="C362" s="261"/>
      <c r="D362" s="250" t="s">
        <v>177</v>
      </c>
      <c r="E362" s="262" t="s">
        <v>21</v>
      </c>
      <c r="F362" s="263" t="s">
        <v>461</v>
      </c>
      <c r="G362" s="261"/>
      <c r="H362" s="262" t="s">
        <v>21</v>
      </c>
      <c r="I362" s="264"/>
      <c r="J362" s="261"/>
      <c r="K362" s="261"/>
      <c r="L362" s="265"/>
      <c r="M362" s="266"/>
      <c r="N362" s="267"/>
      <c r="O362" s="267"/>
      <c r="P362" s="267"/>
      <c r="Q362" s="267"/>
      <c r="R362" s="267"/>
      <c r="S362" s="267"/>
      <c r="T362" s="268"/>
      <c r="AT362" s="269" t="s">
        <v>177</v>
      </c>
      <c r="AU362" s="269" t="s">
        <v>79</v>
      </c>
      <c r="AV362" s="13" t="s">
        <v>75</v>
      </c>
      <c r="AW362" s="13" t="s">
        <v>35</v>
      </c>
      <c r="AX362" s="13" t="s">
        <v>71</v>
      </c>
      <c r="AY362" s="269" t="s">
        <v>169</v>
      </c>
    </row>
    <row r="363" s="12" customFormat="1">
      <c r="B363" s="248"/>
      <c r="C363" s="249"/>
      <c r="D363" s="250" t="s">
        <v>177</v>
      </c>
      <c r="E363" s="251" t="s">
        <v>21</v>
      </c>
      <c r="F363" s="252" t="s">
        <v>462</v>
      </c>
      <c r="G363" s="249"/>
      <c r="H363" s="253">
        <v>18.294</v>
      </c>
      <c r="I363" s="254"/>
      <c r="J363" s="249"/>
      <c r="K363" s="249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177</v>
      </c>
      <c r="AU363" s="259" t="s">
        <v>79</v>
      </c>
      <c r="AV363" s="12" t="s">
        <v>79</v>
      </c>
      <c r="AW363" s="12" t="s">
        <v>35</v>
      </c>
      <c r="AX363" s="12" t="s">
        <v>71</v>
      </c>
      <c r="AY363" s="259" t="s">
        <v>169</v>
      </c>
    </row>
    <row r="364" s="13" customFormat="1">
      <c r="B364" s="260"/>
      <c r="C364" s="261"/>
      <c r="D364" s="250" t="s">
        <v>177</v>
      </c>
      <c r="E364" s="262" t="s">
        <v>21</v>
      </c>
      <c r="F364" s="263" t="s">
        <v>463</v>
      </c>
      <c r="G364" s="261"/>
      <c r="H364" s="262" t="s">
        <v>21</v>
      </c>
      <c r="I364" s="264"/>
      <c r="J364" s="261"/>
      <c r="K364" s="261"/>
      <c r="L364" s="265"/>
      <c r="M364" s="266"/>
      <c r="N364" s="267"/>
      <c r="O364" s="267"/>
      <c r="P364" s="267"/>
      <c r="Q364" s="267"/>
      <c r="R364" s="267"/>
      <c r="S364" s="267"/>
      <c r="T364" s="268"/>
      <c r="AT364" s="269" t="s">
        <v>177</v>
      </c>
      <c r="AU364" s="269" t="s">
        <v>79</v>
      </c>
      <c r="AV364" s="13" t="s">
        <v>75</v>
      </c>
      <c r="AW364" s="13" t="s">
        <v>35</v>
      </c>
      <c r="AX364" s="13" t="s">
        <v>71</v>
      </c>
      <c r="AY364" s="269" t="s">
        <v>169</v>
      </c>
    </row>
    <row r="365" s="12" customFormat="1">
      <c r="B365" s="248"/>
      <c r="C365" s="249"/>
      <c r="D365" s="250" t="s">
        <v>177</v>
      </c>
      <c r="E365" s="251" t="s">
        <v>21</v>
      </c>
      <c r="F365" s="252" t="s">
        <v>464</v>
      </c>
      <c r="G365" s="249"/>
      <c r="H365" s="253">
        <v>5.4720000000000004</v>
      </c>
      <c r="I365" s="254"/>
      <c r="J365" s="249"/>
      <c r="K365" s="249"/>
      <c r="L365" s="255"/>
      <c r="M365" s="256"/>
      <c r="N365" s="257"/>
      <c r="O365" s="257"/>
      <c r="P365" s="257"/>
      <c r="Q365" s="257"/>
      <c r="R365" s="257"/>
      <c r="S365" s="257"/>
      <c r="T365" s="258"/>
      <c r="AT365" s="259" t="s">
        <v>177</v>
      </c>
      <c r="AU365" s="259" t="s">
        <v>79</v>
      </c>
      <c r="AV365" s="12" t="s">
        <v>79</v>
      </c>
      <c r="AW365" s="12" t="s">
        <v>35</v>
      </c>
      <c r="AX365" s="12" t="s">
        <v>71</v>
      </c>
      <c r="AY365" s="259" t="s">
        <v>169</v>
      </c>
    </row>
    <row r="366" s="13" customFormat="1">
      <c r="B366" s="260"/>
      <c r="C366" s="261"/>
      <c r="D366" s="250" t="s">
        <v>177</v>
      </c>
      <c r="E366" s="262" t="s">
        <v>21</v>
      </c>
      <c r="F366" s="263" t="s">
        <v>465</v>
      </c>
      <c r="G366" s="261"/>
      <c r="H366" s="262" t="s">
        <v>21</v>
      </c>
      <c r="I366" s="264"/>
      <c r="J366" s="261"/>
      <c r="K366" s="261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177</v>
      </c>
      <c r="AU366" s="269" t="s">
        <v>79</v>
      </c>
      <c r="AV366" s="13" t="s">
        <v>75</v>
      </c>
      <c r="AW366" s="13" t="s">
        <v>35</v>
      </c>
      <c r="AX366" s="13" t="s">
        <v>71</v>
      </c>
      <c r="AY366" s="269" t="s">
        <v>169</v>
      </c>
    </row>
    <row r="367" s="12" customFormat="1">
      <c r="B367" s="248"/>
      <c r="C367" s="249"/>
      <c r="D367" s="250" t="s">
        <v>177</v>
      </c>
      <c r="E367" s="251" t="s">
        <v>21</v>
      </c>
      <c r="F367" s="252" t="s">
        <v>466</v>
      </c>
      <c r="G367" s="249"/>
      <c r="H367" s="253">
        <v>32.939999999999998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177</v>
      </c>
      <c r="AU367" s="259" t="s">
        <v>79</v>
      </c>
      <c r="AV367" s="12" t="s">
        <v>79</v>
      </c>
      <c r="AW367" s="12" t="s">
        <v>35</v>
      </c>
      <c r="AX367" s="12" t="s">
        <v>71</v>
      </c>
      <c r="AY367" s="259" t="s">
        <v>169</v>
      </c>
    </row>
    <row r="368" s="13" customFormat="1">
      <c r="B368" s="260"/>
      <c r="C368" s="261"/>
      <c r="D368" s="250" t="s">
        <v>177</v>
      </c>
      <c r="E368" s="262" t="s">
        <v>21</v>
      </c>
      <c r="F368" s="263" t="s">
        <v>467</v>
      </c>
      <c r="G368" s="261"/>
      <c r="H368" s="262" t="s">
        <v>21</v>
      </c>
      <c r="I368" s="264"/>
      <c r="J368" s="261"/>
      <c r="K368" s="261"/>
      <c r="L368" s="265"/>
      <c r="M368" s="266"/>
      <c r="N368" s="267"/>
      <c r="O368" s="267"/>
      <c r="P368" s="267"/>
      <c r="Q368" s="267"/>
      <c r="R368" s="267"/>
      <c r="S368" s="267"/>
      <c r="T368" s="268"/>
      <c r="AT368" s="269" t="s">
        <v>177</v>
      </c>
      <c r="AU368" s="269" t="s">
        <v>79</v>
      </c>
      <c r="AV368" s="13" t="s">
        <v>75</v>
      </c>
      <c r="AW368" s="13" t="s">
        <v>35</v>
      </c>
      <c r="AX368" s="13" t="s">
        <v>71</v>
      </c>
      <c r="AY368" s="269" t="s">
        <v>169</v>
      </c>
    </row>
    <row r="369" s="12" customFormat="1">
      <c r="B369" s="248"/>
      <c r="C369" s="249"/>
      <c r="D369" s="250" t="s">
        <v>177</v>
      </c>
      <c r="E369" s="251" t="s">
        <v>21</v>
      </c>
      <c r="F369" s="252" t="s">
        <v>468</v>
      </c>
      <c r="G369" s="249"/>
      <c r="H369" s="253">
        <v>32.427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177</v>
      </c>
      <c r="AU369" s="259" t="s">
        <v>79</v>
      </c>
      <c r="AV369" s="12" t="s">
        <v>79</v>
      </c>
      <c r="AW369" s="12" t="s">
        <v>35</v>
      </c>
      <c r="AX369" s="12" t="s">
        <v>71</v>
      </c>
      <c r="AY369" s="259" t="s">
        <v>169</v>
      </c>
    </row>
    <row r="370" s="13" customFormat="1">
      <c r="B370" s="260"/>
      <c r="C370" s="261"/>
      <c r="D370" s="250" t="s">
        <v>177</v>
      </c>
      <c r="E370" s="262" t="s">
        <v>21</v>
      </c>
      <c r="F370" s="263" t="s">
        <v>469</v>
      </c>
      <c r="G370" s="261"/>
      <c r="H370" s="262" t="s">
        <v>21</v>
      </c>
      <c r="I370" s="264"/>
      <c r="J370" s="261"/>
      <c r="K370" s="261"/>
      <c r="L370" s="265"/>
      <c r="M370" s="266"/>
      <c r="N370" s="267"/>
      <c r="O370" s="267"/>
      <c r="P370" s="267"/>
      <c r="Q370" s="267"/>
      <c r="R370" s="267"/>
      <c r="S370" s="267"/>
      <c r="T370" s="268"/>
      <c r="AT370" s="269" t="s">
        <v>177</v>
      </c>
      <c r="AU370" s="269" t="s">
        <v>79</v>
      </c>
      <c r="AV370" s="13" t="s">
        <v>75</v>
      </c>
      <c r="AW370" s="13" t="s">
        <v>35</v>
      </c>
      <c r="AX370" s="13" t="s">
        <v>71</v>
      </c>
      <c r="AY370" s="269" t="s">
        <v>169</v>
      </c>
    </row>
    <row r="371" s="12" customFormat="1">
      <c r="B371" s="248"/>
      <c r="C371" s="249"/>
      <c r="D371" s="250" t="s">
        <v>177</v>
      </c>
      <c r="E371" s="251" t="s">
        <v>21</v>
      </c>
      <c r="F371" s="252" t="s">
        <v>470</v>
      </c>
      <c r="G371" s="249"/>
      <c r="H371" s="253">
        <v>23.940000000000001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177</v>
      </c>
      <c r="AU371" s="259" t="s">
        <v>79</v>
      </c>
      <c r="AV371" s="12" t="s">
        <v>79</v>
      </c>
      <c r="AW371" s="12" t="s">
        <v>35</v>
      </c>
      <c r="AX371" s="12" t="s">
        <v>71</v>
      </c>
      <c r="AY371" s="259" t="s">
        <v>169</v>
      </c>
    </row>
    <row r="372" s="13" customFormat="1">
      <c r="B372" s="260"/>
      <c r="C372" s="261"/>
      <c r="D372" s="250" t="s">
        <v>177</v>
      </c>
      <c r="E372" s="262" t="s">
        <v>21</v>
      </c>
      <c r="F372" s="263" t="s">
        <v>471</v>
      </c>
      <c r="G372" s="261"/>
      <c r="H372" s="262" t="s">
        <v>21</v>
      </c>
      <c r="I372" s="264"/>
      <c r="J372" s="261"/>
      <c r="K372" s="261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177</v>
      </c>
      <c r="AU372" s="269" t="s">
        <v>79</v>
      </c>
      <c r="AV372" s="13" t="s">
        <v>75</v>
      </c>
      <c r="AW372" s="13" t="s">
        <v>35</v>
      </c>
      <c r="AX372" s="13" t="s">
        <v>71</v>
      </c>
      <c r="AY372" s="269" t="s">
        <v>169</v>
      </c>
    </row>
    <row r="373" s="12" customFormat="1">
      <c r="B373" s="248"/>
      <c r="C373" s="249"/>
      <c r="D373" s="250" t="s">
        <v>177</v>
      </c>
      <c r="E373" s="251" t="s">
        <v>21</v>
      </c>
      <c r="F373" s="252" t="s">
        <v>472</v>
      </c>
      <c r="G373" s="249"/>
      <c r="H373" s="253">
        <v>17.954999999999998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177</v>
      </c>
      <c r="AU373" s="259" t="s">
        <v>79</v>
      </c>
      <c r="AV373" s="12" t="s">
        <v>79</v>
      </c>
      <c r="AW373" s="12" t="s">
        <v>35</v>
      </c>
      <c r="AX373" s="12" t="s">
        <v>71</v>
      </c>
      <c r="AY373" s="259" t="s">
        <v>169</v>
      </c>
    </row>
    <row r="374" s="13" customFormat="1">
      <c r="B374" s="260"/>
      <c r="C374" s="261"/>
      <c r="D374" s="250" t="s">
        <v>177</v>
      </c>
      <c r="E374" s="262" t="s">
        <v>21</v>
      </c>
      <c r="F374" s="263" t="s">
        <v>473</v>
      </c>
      <c r="G374" s="261"/>
      <c r="H374" s="262" t="s">
        <v>21</v>
      </c>
      <c r="I374" s="264"/>
      <c r="J374" s="261"/>
      <c r="K374" s="261"/>
      <c r="L374" s="265"/>
      <c r="M374" s="266"/>
      <c r="N374" s="267"/>
      <c r="O374" s="267"/>
      <c r="P374" s="267"/>
      <c r="Q374" s="267"/>
      <c r="R374" s="267"/>
      <c r="S374" s="267"/>
      <c r="T374" s="268"/>
      <c r="AT374" s="269" t="s">
        <v>177</v>
      </c>
      <c r="AU374" s="269" t="s">
        <v>79</v>
      </c>
      <c r="AV374" s="13" t="s">
        <v>75</v>
      </c>
      <c r="AW374" s="13" t="s">
        <v>35</v>
      </c>
      <c r="AX374" s="13" t="s">
        <v>71</v>
      </c>
      <c r="AY374" s="269" t="s">
        <v>169</v>
      </c>
    </row>
    <row r="375" s="12" customFormat="1">
      <c r="B375" s="248"/>
      <c r="C375" s="249"/>
      <c r="D375" s="250" t="s">
        <v>177</v>
      </c>
      <c r="E375" s="251" t="s">
        <v>21</v>
      </c>
      <c r="F375" s="252" t="s">
        <v>474</v>
      </c>
      <c r="G375" s="249"/>
      <c r="H375" s="253">
        <v>33.159999999999997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177</v>
      </c>
      <c r="AU375" s="259" t="s">
        <v>79</v>
      </c>
      <c r="AV375" s="12" t="s">
        <v>79</v>
      </c>
      <c r="AW375" s="12" t="s">
        <v>35</v>
      </c>
      <c r="AX375" s="12" t="s">
        <v>71</v>
      </c>
      <c r="AY375" s="259" t="s">
        <v>169</v>
      </c>
    </row>
    <row r="376" s="13" customFormat="1">
      <c r="B376" s="260"/>
      <c r="C376" s="261"/>
      <c r="D376" s="250" t="s">
        <v>177</v>
      </c>
      <c r="E376" s="262" t="s">
        <v>21</v>
      </c>
      <c r="F376" s="263" t="s">
        <v>475</v>
      </c>
      <c r="G376" s="261"/>
      <c r="H376" s="262" t="s">
        <v>21</v>
      </c>
      <c r="I376" s="264"/>
      <c r="J376" s="261"/>
      <c r="K376" s="261"/>
      <c r="L376" s="265"/>
      <c r="M376" s="266"/>
      <c r="N376" s="267"/>
      <c r="O376" s="267"/>
      <c r="P376" s="267"/>
      <c r="Q376" s="267"/>
      <c r="R376" s="267"/>
      <c r="S376" s="267"/>
      <c r="T376" s="268"/>
      <c r="AT376" s="269" t="s">
        <v>177</v>
      </c>
      <c r="AU376" s="269" t="s">
        <v>79</v>
      </c>
      <c r="AV376" s="13" t="s">
        <v>75</v>
      </c>
      <c r="AW376" s="13" t="s">
        <v>35</v>
      </c>
      <c r="AX376" s="13" t="s">
        <v>71</v>
      </c>
      <c r="AY376" s="269" t="s">
        <v>169</v>
      </c>
    </row>
    <row r="377" s="14" customFormat="1">
      <c r="B377" s="270"/>
      <c r="C377" s="271"/>
      <c r="D377" s="250" t="s">
        <v>177</v>
      </c>
      <c r="E377" s="272" t="s">
        <v>21</v>
      </c>
      <c r="F377" s="273" t="s">
        <v>182</v>
      </c>
      <c r="G377" s="271"/>
      <c r="H377" s="274">
        <v>352.01600000000002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AT377" s="280" t="s">
        <v>177</v>
      </c>
      <c r="AU377" s="280" t="s">
        <v>79</v>
      </c>
      <c r="AV377" s="14" t="s">
        <v>89</v>
      </c>
      <c r="AW377" s="14" t="s">
        <v>35</v>
      </c>
      <c r="AX377" s="14" t="s">
        <v>75</v>
      </c>
      <c r="AY377" s="280" t="s">
        <v>169</v>
      </c>
    </row>
    <row r="378" s="1" customFormat="1" ht="16.5" customHeight="1">
      <c r="B378" s="47"/>
      <c r="C378" s="236" t="s">
        <v>476</v>
      </c>
      <c r="D378" s="236" t="s">
        <v>172</v>
      </c>
      <c r="E378" s="237" t="s">
        <v>477</v>
      </c>
      <c r="F378" s="238" t="s">
        <v>478</v>
      </c>
      <c r="G378" s="239" t="s">
        <v>479</v>
      </c>
      <c r="H378" s="240">
        <v>61.240000000000002</v>
      </c>
      <c r="I378" s="241"/>
      <c r="J378" s="242">
        <f>ROUND(I378*H378,2)</f>
        <v>0</v>
      </c>
      <c r="K378" s="238" t="s">
        <v>21</v>
      </c>
      <c r="L378" s="73"/>
      <c r="M378" s="243" t="s">
        <v>21</v>
      </c>
      <c r="N378" s="244" t="s">
        <v>42</v>
      </c>
      <c r="O378" s="48"/>
      <c r="P378" s="245">
        <f>O378*H378</f>
        <v>0</v>
      </c>
      <c r="Q378" s="245">
        <v>0.00013760000000000001</v>
      </c>
      <c r="R378" s="245">
        <f>Q378*H378</f>
        <v>0.0084266240000000006</v>
      </c>
      <c r="S378" s="245">
        <v>0</v>
      </c>
      <c r="T378" s="246">
        <f>S378*H378</f>
        <v>0</v>
      </c>
      <c r="AR378" s="25" t="s">
        <v>89</v>
      </c>
      <c r="AT378" s="25" t="s">
        <v>172</v>
      </c>
      <c r="AU378" s="25" t="s">
        <v>79</v>
      </c>
      <c r="AY378" s="25" t="s">
        <v>169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25" t="s">
        <v>75</v>
      </c>
      <c r="BK378" s="247">
        <f>ROUND(I378*H378,2)</f>
        <v>0</v>
      </c>
      <c r="BL378" s="25" t="s">
        <v>89</v>
      </c>
      <c r="BM378" s="25" t="s">
        <v>480</v>
      </c>
    </row>
    <row r="379" s="12" customFormat="1">
      <c r="B379" s="248"/>
      <c r="C379" s="249"/>
      <c r="D379" s="250" t="s">
        <v>177</v>
      </c>
      <c r="E379" s="251" t="s">
        <v>21</v>
      </c>
      <c r="F379" s="252" t="s">
        <v>481</v>
      </c>
      <c r="G379" s="249"/>
      <c r="H379" s="253">
        <v>17.100000000000001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177</v>
      </c>
      <c r="AU379" s="259" t="s">
        <v>79</v>
      </c>
      <c r="AV379" s="12" t="s">
        <v>79</v>
      </c>
      <c r="AW379" s="12" t="s">
        <v>35</v>
      </c>
      <c r="AX379" s="12" t="s">
        <v>71</v>
      </c>
      <c r="AY379" s="259" t="s">
        <v>169</v>
      </c>
    </row>
    <row r="380" s="13" customFormat="1">
      <c r="B380" s="260"/>
      <c r="C380" s="261"/>
      <c r="D380" s="250" t="s">
        <v>177</v>
      </c>
      <c r="E380" s="262" t="s">
        <v>21</v>
      </c>
      <c r="F380" s="263" t="s">
        <v>350</v>
      </c>
      <c r="G380" s="261"/>
      <c r="H380" s="262" t="s">
        <v>21</v>
      </c>
      <c r="I380" s="264"/>
      <c r="J380" s="261"/>
      <c r="K380" s="261"/>
      <c r="L380" s="265"/>
      <c r="M380" s="266"/>
      <c r="N380" s="267"/>
      <c r="O380" s="267"/>
      <c r="P380" s="267"/>
      <c r="Q380" s="267"/>
      <c r="R380" s="267"/>
      <c r="S380" s="267"/>
      <c r="T380" s="268"/>
      <c r="AT380" s="269" t="s">
        <v>177</v>
      </c>
      <c r="AU380" s="269" t="s">
        <v>79</v>
      </c>
      <c r="AV380" s="13" t="s">
        <v>75</v>
      </c>
      <c r="AW380" s="13" t="s">
        <v>35</v>
      </c>
      <c r="AX380" s="13" t="s">
        <v>71</v>
      </c>
      <c r="AY380" s="269" t="s">
        <v>169</v>
      </c>
    </row>
    <row r="381" s="12" customFormat="1">
      <c r="B381" s="248"/>
      <c r="C381" s="249"/>
      <c r="D381" s="250" t="s">
        <v>177</v>
      </c>
      <c r="E381" s="251" t="s">
        <v>21</v>
      </c>
      <c r="F381" s="252" t="s">
        <v>482</v>
      </c>
      <c r="G381" s="249"/>
      <c r="H381" s="253">
        <v>10.26</v>
      </c>
      <c r="I381" s="254"/>
      <c r="J381" s="249"/>
      <c r="K381" s="249"/>
      <c r="L381" s="255"/>
      <c r="M381" s="256"/>
      <c r="N381" s="257"/>
      <c r="O381" s="257"/>
      <c r="P381" s="257"/>
      <c r="Q381" s="257"/>
      <c r="R381" s="257"/>
      <c r="S381" s="257"/>
      <c r="T381" s="258"/>
      <c r="AT381" s="259" t="s">
        <v>177</v>
      </c>
      <c r="AU381" s="259" t="s">
        <v>79</v>
      </c>
      <c r="AV381" s="12" t="s">
        <v>79</v>
      </c>
      <c r="AW381" s="12" t="s">
        <v>35</v>
      </c>
      <c r="AX381" s="12" t="s">
        <v>71</v>
      </c>
      <c r="AY381" s="259" t="s">
        <v>169</v>
      </c>
    </row>
    <row r="382" s="13" customFormat="1">
      <c r="B382" s="260"/>
      <c r="C382" s="261"/>
      <c r="D382" s="250" t="s">
        <v>177</v>
      </c>
      <c r="E382" s="262" t="s">
        <v>21</v>
      </c>
      <c r="F382" s="263" t="s">
        <v>361</v>
      </c>
      <c r="G382" s="261"/>
      <c r="H382" s="262" t="s">
        <v>21</v>
      </c>
      <c r="I382" s="264"/>
      <c r="J382" s="261"/>
      <c r="K382" s="261"/>
      <c r="L382" s="265"/>
      <c r="M382" s="266"/>
      <c r="N382" s="267"/>
      <c r="O382" s="267"/>
      <c r="P382" s="267"/>
      <c r="Q382" s="267"/>
      <c r="R382" s="267"/>
      <c r="S382" s="267"/>
      <c r="T382" s="268"/>
      <c r="AT382" s="269" t="s">
        <v>177</v>
      </c>
      <c r="AU382" s="269" t="s">
        <v>79</v>
      </c>
      <c r="AV382" s="13" t="s">
        <v>75</v>
      </c>
      <c r="AW382" s="13" t="s">
        <v>35</v>
      </c>
      <c r="AX382" s="13" t="s">
        <v>71</v>
      </c>
      <c r="AY382" s="269" t="s">
        <v>169</v>
      </c>
    </row>
    <row r="383" s="12" customFormat="1">
      <c r="B383" s="248"/>
      <c r="C383" s="249"/>
      <c r="D383" s="250" t="s">
        <v>177</v>
      </c>
      <c r="E383" s="251" t="s">
        <v>21</v>
      </c>
      <c r="F383" s="252" t="s">
        <v>483</v>
      </c>
      <c r="G383" s="249"/>
      <c r="H383" s="253">
        <v>3.4199999999999999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177</v>
      </c>
      <c r="AU383" s="259" t="s">
        <v>79</v>
      </c>
      <c r="AV383" s="12" t="s">
        <v>79</v>
      </c>
      <c r="AW383" s="12" t="s">
        <v>35</v>
      </c>
      <c r="AX383" s="12" t="s">
        <v>71</v>
      </c>
      <c r="AY383" s="259" t="s">
        <v>169</v>
      </c>
    </row>
    <row r="384" s="13" customFormat="1">
      <c r="B384" s="260"/>
      <c r="C384" s="261"/>
      <c r="D384" s="250" t="s">
        <v>177</v>
      </c>
      <c r="E384" s="262" t="s">
        <v>21</v>
      </c>
      <c r="F384" s="263" t="s">
        <v>362</v>
      </c>
      <c r="G384" s="261"/>
      <c r="H384" s="262" t="s">
        <v>21</v>
      </c>
      <c r="I384" s="264"/>
      <c r="J384" s="261"/>
      <c r="K384" s="261"/>
      <c r="L384" s="265"/>
      <c r="M384" s="266"/>
      <c r="N384" s="267"/>
      <c r="O384" s="267"/>
      <c r="P384" s="267"/>
      <c r="Q384" s="267"/>
      <c r="R384" s="267"/>
      <c r="S384" s="267"/>
      <c r="T384" s="268"/>
      <c r="AT384" s="269" t="s">
        <v>177</v>
      </c>
      <c r="AU384" s="269" t="s">
        <v>79</v>
      </c>
      <c r="AV384" s="13" t="s">
        <v>75</v>
      </c>
      <c r="AW384" s="13" t="s">
        <v>35</v>
      </c>
      <c r="AX384" s="13" t="s">
        <v>71</v>
      </c>
      <c r="AY384" s="269" t="s">
        <v>169</v>
      </c>
    </row>
    <row r="385" s="12" customFormat="1">
      <c r="B385" s="248"/>
      <c r="C385" s="249"/>
      <c r="D385" s="250" t="s">
        <v>177</v>
      </c>
      <c r="E385" s="251" t="s">
        <v>21</v>
      </c>
      <c r="F385" s="252" t="s">
        <v>484</v>
      </c>
      <c r="G385" s="249"/>
      <c r="H385" s="253">
        <v>3.4199999999999999</v>
      </c>
      <c r="I385" s="254"/>
      <c r="J385" s="249"/>
      <c r="K385" s="249"/>
      <c r="L385" s="255"/>
      <c r="M385" s="256"/>
      <c r="N385" s="257"/>
      <c r="O385" s="257"/>
      <c r="P385" s="257"/>
      <c r="Q385" s="257"/>
      <c r="R385" s="257"/>
      <c r="S385" s="257"/>
      <c r="T385" s="258"/>
      <c r="AT385" s="259" t="s">
        <v>177</v>
      </c>
      <c r="AU385" s="259" t="s">
        <v>79</v>
      </c>
      <c r="AV385" s="12" t="s">
        <v>79</v>
      </c>
      <c r="AW385" s="12" t="s">
        <v>35</v>
      </c>
      <c r="AX385" s="12" t="s">
        <v>71</v>
      </c>
      <c r="AY385" s="259" t="s">
        <v>169</v>
      </c>
    </row>
    <row r="386" s="13" customFormat="1">
      <c r="B386" s="260"/>
      <c r="C386" s="261"/>
      <c r="D386" s="250" t="s">
        <v>177</v>
      </c>
      <c r="E386" s="262" t="s">
        <v>21</v>
      </c>
      <c r="F386" s="263" t="s">
        <v>439</v>
      </c>
      <c r="G386" s="261"/>
      <c r="H386" s="262" t="s">
        <v>21</v>
      </c>
      <c r="I386" s="264"/>
      <c r="J386" s="261"/>
      <c r="K386" s="261"/>
      <c r="L386" s="265"/>
      <c r="M386" s="266"/>
      <c r="N386" s="267"/>
      <c r="O386" s="267"/>
      <c r="P386" s="267"/>
      <c r="Q386" s="267"/>
      <c r="R386" s="267"/>
      <c r="S386" s="267"/>
      <c r="T386" s="268"/>
      <c r="AT386" s="269" t="s">
        <v>177</v>
      </c>
      <c r="AU386" s="269" t="s">
        <v>79</v>
      </c>
      <c r="AV386" s="13" t="s">
        <v>75</v>
      </c>
      <c r="AW386" s="13" t="s">
        <v>35</v>
      </c>
      <c r="AX386" s="13" t="s">
        <v>71</v>
      </c>
      <c r="AY386" s="269" t="s">
        <v>169</v>
      </c>
    </row>
    <row r="387" s="12" customFormat="1">
      <c r="B387" s="248"/>
      <c r="C387" s="249"/>
      <c r="D387" s="250" t="s">
        <v>177</v>
      </c>
      <c r="E387" s="251" t="s">
        <v>21</v>
      </c>
      <c r="F387" s="252" t="s">
        <v>485</v>
      </c>
      <c r="G387" s="249"/>
      <c r="H387" s="253">
        <v>6.8399999999999999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177</v>
      </c>
      <c r="AU387" s="259" t="s">
        <v>79</v>
      </c>
      <c r="AV387" s="12" t="s">
        <v>79</v>
      </c>
      <c r="AW387" s="12" t="s">
        <v>35</v>
      </c>
      <c r="AX387" s="12" t="s">
        <v>71</v>
      </c>
      <c r="AY387" s="259" t="s">
        <v>169</v>
      </c>
    </row>
    <row r="388" s="13" customFormat="1">
      <c r="B388" s="260"/>
      <c r="C388" s="261"/>
      <c r="D388" s="250" t="s">
        <v>177</v>
      </c>
      <c r="E388" s="262" t="s">
        <v>21</v>
      </c>
      <c r="F388" s="263" t="s">
        <v>441</v>
      </c>
      <c r="G388" s="261"/>
      <c r="H388" s="262" t="s">
        <v>21</v>
      </c>
      <c r="I388" s="264"/>
      <c r="J388" s="261"/>
      <c r="K388" s="261"/>
      <c r="L388" s="265"/>
      <c r="M388" s="266"/>
      <c r="N388" s="267"/>
      <c r="O388" s="267"/>
      <c r="P388" s="267"/>
      <c r="Q388" s="267"/>
      <c r="R388" s="267"/>
      <c r="S388" s="267"/>
      <c r="T388" s="268"/>
      <c r="AT388" s="269" t="s">
        <v>177</v>
      </c>
      <c r="AU388" s="269" t="s">
        <v>79</v>
      </c>
      <c r="AV388" s="13" t="s">
        <v>75</v>
      </c>
      <c r="AW388" s="13" t="s">
        <v>35</v>
      </c>
      <c r="AX388" s="13" t="s">
        <v>71</v>
      </c>
      <c r="AY388" s="269" t="s">
        <v>169</v>
      </c>
    </row>
    <row r="389" s="12" customFormat="1">
      <c r="B389" s="248"/>
      <c r="C389" s="249"/>
      <c r="D389" s="250" t="s">
        <v>177</v>
      </c>
      <c r="E389" s="251" t="s">
        <v>21</v>
      </c>
      <c r="F389" s="252" t="s">
        <v>485</v>
      </c>
      <c r="G389" s="249"/>
      <c r="H389" s="253">
        <v>6.8399999999999999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177</v>
      </c>
      <c r="AU389" s="259" t="s">
        <v>79</v>
      </c>
      <c r="AV389" s="12" t="s">
        <v>79</v>
      </c>
      <c r="AW389" s="12" t="s">
        <v>35</v>
      </c>
      <c r="AX389" s="12" t="s">
        <v>71</v>
      </c>
      <c r="AY389" s="259" t="s">
        <v>169</v>
      </c>
    </row>
    <row r="390" s="13" customFormat="1">
      <c r="B390" s="260"/>
      <c r="C390" s="261"/>
      <c r="D390" s="250" t="s">
        <v>177</v>
      </c>
      <c r="E390" s="262" t="s">
        <v>21</v>
      </c>
      <c r="F390" s="263" t="s">
        <v>364</v>
      </c>
      <c r="G390" s="261"/>
      <c r="H390" s="262" t="s">
        <v>21</v>
      </c>
      <c r="I390" s="264"/>
      <c r="J390" s="261"/>
      <c r="K390" s="261"/>
      <c r="L390" s="265"/>
      <c r="M390" s="266"/>
      <c r="N390" s="267"/>
      <c r="O390" s="267"/>
      <c r="P390" s="267"/>
      <c r="Q390" s="267"/>
      <c r="R390" s="267"/>
      <c r="S390" s="267"/>
      <c r="T390" s="268"/>
      <c r="AT390" s="269" t="s">
        <v>177</v>
      </c>
      <c r="AU390" s="269" t="s">
        <v>79</v>
      </c>
      <c r="AV390" s="13" t="s">
        <v>75</v>
      </c>
      <c r="AW390" s="13" t="s">
        <v>35</v>
      </c>
      <c r="AX390" s="13" t="s">
        <v>71</v>
      </c>
      <c r="AY390" s="269" t="s">
        <v>169</v>
      </c>
    </row>
    <row r="391" s="12" customFormat="1">
      <c r="B391" s="248"/>
      <c r="C391" s="249"/>
      <c r="D391" s="250" t="s">
        <v>177</v>
      </c>
      <c r="E391" s="251" t="s">
        <v>21</v>
      </c>
      <c r="F391" s="252" t="s">
        <v>486</v>
      </c>
      <c r="G391" s="249"/>
      <c r="H391" s="253">
        <v>6.7400000000000002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177</v>
      </c>
      <c r="AU391" s="259" t="s">
        <v>79</v>
      </c>
      <c r="AV391" s="12" t="s">
        <v>79</v>
      </c>
      <c r="AW391" s="12" t="s">
        <v>35</v>
      </c>
      <c r="AX391" s="12" t="s">
        <v>71</v>
      </c>
      <c r="AY391" s="259" t="s">
        <v>169</v>
      </c>
    </row>
    <row r="392" s="13" customFormat="1">
      <c r="B392" s="260"/>
      <c r="C392" s="261"/>
      <c r="D392" s="250" t="s">
        <v>177</v>
      </c>
      <c r="E392" s="262" t="s">
        <v>21</v>
      </c>
      <c r="F392" s="263" t="s">
        <v>369</v>
      </c>
      <c r="G392" s="261"/>
      <c r="H392" s="262" t="s">
        <v>21</v>
      </c>
      <c r="I392" s="264"/>
      <c r="J392" s="261"/>
      <c r="K392" s="261"/>
      <c r="L392" s="265"/>
      <c r="M392" s="266"/>
      <c r="N392" s="267"/>
      <c r="O392" s="267"/>
      <c r="P392" s="267"/>
      <c r="Q392" s="267"/>
      <c r="R392" s="267"/>
      <c r="S392" s="267"/>
      <c r="T392" s="268"/>
      <c r="AT392" s="269" t="s">
        <v>177</v>
      </c>
      <c r="AU392" s="269" t="s">
        <v>79</v>
      </c>
      <c r="AV392" s="13" t="s">
        <v>75</v>
      </c>
      <c r="AW392" s="13" t="s">
        <v>35</v>
      </c>
      <c r="AX392" s="13" t="s">
        <v>71</v>
      </c>
      <c r="AY392" s="269" t="s">
        <v>169</v>
      </c>
    </row>
    <row r="393" s="12" customFormat="1">
      <c r="B393" s="248"/>
      <c r="C393" s="249"/>
      <c r="D393" s="250" t="s">
        <v>177</v>
      </c>
      <c r="E393" s="251" t="s">
        <v>21</v>
      </c>
      <c r="F393" s="252" t="s">
        <v>487</v>
      </c>
      <c r="G393" s="249"/>
      <c r="H393" s="253">
        <v>6.6200000000000001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177</v>
      </c>
      <c r="AU393" s="259" t="s">
        <v>79</v>
      </c>
      <c r="AV393" s="12" t="s">
        <v>79</v>
      </c>
      <c r="AW393" s="12" t="s">
        <v>35</v>
      </c>
      <c r="AX393" s="12" t="s">
        <v>71</v>
      </c>
      <c r="AY393" s="259" t="s">
        <v>169</v>
      </c>
    </row>
    <row r="394" s="13" customFormat="1">
      <c r="B394" s="260"/>
      <c r="C394" s="261"/>
      <c r="D394" s="250" t="s">
        <v>177</v>
      </c>
      <c r="E394" s="262" t="s">
        <v>21</v>
      </c>
      <c r="F394" s="263" t="s">
        <v>488</v>
      </c>
      <c r="G394" s="261"/>
      <c r="H394" s="262" t="s">
        <v>21</v>
      </c>
      <c r="I394" s="264"/>
      <c r="J394" s="261"/>
      <c r="K394" s="261"/>
      <c r="L394" s="265"/>
      <c r="M394" s="266"/>
      <c r="N394" s="267"/>
      <c r="O394" s="267"/>
      <c r="P394" s="267"/>
      <c r="Q394" s="267"/>
      <c r="R394" s="267"/>
      <c r="S394" s="267"/>
      <c r="T394" s="268"/>
      <c r="AT394" s="269" t="s">
        <v>177</v>
      </c>
      <c r="AU394" s="269" t="s">
        <v>79</v>
      </c>
      <c r="AV394" s="13" t="s">
        <v>75</v>
      </c>
      <c r="AW394" s="13" t="s">
        <v>35</v>
      </c>
      <c r="AX394" s="13" t="s">
        <v>71</v>
      </c>
      <c r="AY394" s="269" t="s">
        <v>169</v>
      </c>
    </row>
    <row r="395" s="14" customFormat="1">
      <c r="B395" s="270"/>
      <c r="C395" s="271"/>
      <c r="D395" s="250" t="s">
        <v>177</v>
      </c>
      <c r="E395" s="272" t="s">
        <v>21</v>
      </c>
      <c r="F395" s="273" t="s">
        <v>182</v>
      </c>
      <c r="G395" s="271"/>
      <c r="H395" s="274">
        <v>61.240000000000002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AT395" s="280" t="s">
        <v>177</v>
      </c>
      <c r="AU395" s="280" t="s">
        <v>79</v>
      </c>
      <c r="AV395" s="14" t="s">
        <v>89</v>
      </c>
      <c r="AW395" s="14" t="s">
        <v>35</v>
      </c>
      <c r="AX395" s="14" t="s">
        <v>75</v>
      </c>
      <c r="AY395" s="280" t="s">
        <v>169</v>
      </c>
    </row>
    <row r="396" s="1" customFormat="1" ht="16.5" customHeight="1">
      <c r="B396" s="47"/>
      <c r="C396" s="236" t="s">
        <v>489</v>
      </c>
      <c r="D396" s="236" t="s">
        <v>172</v>
      </c>
      <c r="E396" s="237" t="s">
        <v>490</v>
      </c>
      <c r="F396" s="238" t="s">
        <v>491</v>
      </c>
      <c r="G396" s="239" t="s">
        <v>479</v>
      </c>
      <c r="H396" s="240">
        <v>152.78</v>
      </c>
      <c r="I396" s="241"/>
      <c r="J396" s="242">
        <f>ROUND(I396*H396,2)</f>
        <v>0</v>
      </c>
      <c r="K396" s="238" t="s">
        <v>21</v>
      </c>
      <c r="L396" s="73"/>
      <c r="M396" s="243" t="s">
        <v>21</v>
      </c>
      <c r="N396" s="244" t="s">
        <v>42</v>
      </c>
      <c r="O396" s="48"/>
      <c r="P396" s="245">
        <f>O396*H396</f>
        <v>0</v>
      </c>
      <c r="Q396" s="245">
        <v>0.00019568</v>
      </c>
      <c r="R396" s="245">
        <f>Q396*H396</f>
        <v>0.029895990399999999</v>
      </c>
      <c r="S396" s="245">
        <v>0</v>
      </c>
      <c r="T396" s="246">
        <f>S396*H396</f>
        <v>0</v>
      </c>
      <c r="AR396" s="25" t="s">
        <v>89</v>
      </c>
      <c r="AT396" s="25" t="s">
        <v>172</v>
      </c>
      <c r="AU396" s="25" t="s">
        <v>79</v>
      </c>
      <c r="AY396" s="25" t="s">
        <v>169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25" t="s">
        <v>75</v>
      </c>
      <c r="BK396" s="247">
        <f>ROUND(I396*H396,2)</f>
        <v>0</v>
      </c>
      <c r="BL396" s="25" t="s">
        <v>89</v>
      </c>
      <c r="BM396" s="25" t="s">
        <v>492</v>
      </c>
    </row>
    <row r="397" s="12" customFormat="1">
      <c r="B397" s="248"/>
      <c r="C397" s="249"/>
      <c r="D397" s="250" t="s">
        <v>177</v>
      </c>
      <c r="E397" s="251" t="s">
        <v>21</v>
      </c>
      <c r="F397" s="252" t="s">
        <v>484</v>
      </c>
      <c r="G397" s="249"/>
      <c r="H397" s="253">
        <v>3.4199999999999999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177</v>
      </c>
      <c r="AU397" s="259" t="s">
        <v>79</v>
      </c>
      <c r="AV397" s="12" t="s">
        <v>79</v>
      </c>
      <c r="AW397" s="12" t="s">
        <v>35</v>
      </c>
      <c r="AX397" s="12" t="s">
        <v>71</v>
      </c>
      <c r="AY397" s="259" t="s">
        <v>169</v>
      </c>
    </row>
    <row r="398" s="13" customFormat="1">
      <c r="B398" s="260"/>
      <c r="C398" s="261"/>
      <c r="D398" s="250" t="s">
        <v>177</v>
      </c>
      <c r="E398" s="262" t="s">
        <v>21</v>
      </c>
      <c r="F398" s="263" t="s">
        <v>350</v>
      </c>
      <c r="G398" s="261"/>
      <c r="H398" s="262" t="s">
        <v>21</v>
      </c>
      <c r="I398" s="264"/>
      <c r="J398" s="261"/>
      <c r="K398" s="261"/>
      <c r="L398" s="265"/>
      <c r="M398" s="266"/>
      <c r="N398" s="267"/>
      <c r="O398" s="267"/>
      <c r="P398" s="267"/>
      <c r="Q398" s="267"/>
      <c r="R398" s="267"/>
      <c r="S398" s="267"/>
      <c r="T398" s="268"/>
      <c r="AT398" s="269" t="s">
        <v>177</v>
      </c>
      <c r="AU398" s="269" t="s">
        <v>79</v>
      </c>
      <c r="AV398" s="13" t="s">
        <v>75</v>
      </c>
      <c r="AW398" s="13" t="s">
        <v>35</v>
      </c>
      <c r="AX398" s="13" t="s">
        <v>71</v>
      </c>
      <c r="AY398" s="269" t="s">
        <v>169</v>
      </c>
    </row>
    <row r="399" s="12" customFormat="1">
      <c r="B399" s="248"/>
      <c r="C399" s="249"/>
      <c r="D399" s="250" t="s">
        <v>177</v>
      </c>
      <c r="E399" s="251" t="s">
        <v>21</v>
      </c>
      <c r="F399" s="252" t="s">
        <v>484</v>
      </c>
      <c r="G399" s="249"/>
      <c r="H399" s="253">
        <v>3.4199999999999999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177</v>
      </c>
      <c r="AU399" s="259" t="s">
        <v>79</v>
      </c>
      <c r="AV399" s="12" t="s">
        <v>79</v>
      </c>
      <c r="AW399" s="12" t="s">
        <v>35</v>
      </c>
      <c r="AX399" s="12" t="s">
        <v>71</v>
      </c>
      <c r="AY399" s="259" t="s">
        <v>169</v>
      </c>
    </row>
    <row r="400" s="13" customFormat="1">
      <c r="B400" s="260"/>
      <c r="C400" s="261"/>
      <c r="D400" s="250" t="s">
        <v>177</v>
      </c>
      <c r="E400" s="262" t="s">
        <v>21</v>
      </c>
      <c r="F400" s="263" t="s">
        <v>436</v>
      </c>
      <c r="G400" s="261"/>
      <c r="H400" s="262" t="s">
        <v>21</v>
      </c>
      <c r="I400" s="264"/>
      <c r="J400" s="261"/>
      <c r="K400" s="261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177</v>
      </c>
      <c r="AU400" s="269" t="s">
        <v>79</v>
      </c>
      <c r="AV400" s="13" t="s">
        <v>75</v>
      </c>
      <c r="AW400" s="13" t="s">
        <v>35</v>
      </c>
      <c r="AX400" s="13" t="s">
        <v>71</v>
      </c>
      <c r="AY400" s="269" t="s">
        <v>169</v>
      </c>
    </row>
    <row r="401" s="12" customFormat="1">
      <c r="B401" s="248"/>
      <c r="C401" s="249"/>
      <c r="D401" s="250" t="s">
        <v>177</v>
      </c>
      <c r="E401" s="251" t="s">
        <v>21</v>
      </c>
      <c r="F401" s="252" t="s">
        <v>493</v>
      </c>
      <c r="G401" s="249"/>
      <c r="H401" s="253">
        <v>54.719999999999999</v>
      </c>
      <c r="I401" s="254"/>
      <c r="J401" s="249"/>
      <c r="K401" s="249"/>
      <c r="L401" s="255"/>
      <c r="M401" s="256"/>
      <c r="N401" s="257"/>
      <c r="O401" s="257"/>
      <c r="P401" s="257"/>
      <c r="Q401" s="257"/>
      <c r="R401" s="257"/>
      <c r="S401" s="257"/>
      <c r="T401" s="258"/>
      <c r="AT401" s="259" t="s">
        <v>177</v>
      </c>
      <c r="AU401" s="259" t="s">
        <v>79</v>
      </c>
      <c r="AV401" s="12" t="s">
        <v>79</v>
      </c>
      <c r="AW401" s="12" t="s">
        <v>35</v>
      </c>
      <c r="AX401" s="12" t="s">
        <v>71</v>
      </c>
      <c r="AY401" s="259" t="s">
        <v>169</v>
      </c>
    </row>
    <row r="402" s="13" customFormat="1">
      <c r="B402" s="260"/>
      <c r="C402" s="261"/>
      <c r="D402" s="250" t="s">
        <v>177</v>
      </c>
      <c r="E402" s="262" t="s">
        <v>21</v>
      </c>
      <c r="F402" s="263" t="s">
        <v>494</v>
      </c>
      <c r="G402" s="261"/>
      <c r="H402" s="262" t="s">
        <v>21</v>
      </c>
      <c r="I402" s="264"/>
      <c r="J402" s="261"/>
      <c r="K402" s="261"/>
      <c r="L402" s="265"/>
      <c r="M402" s="266"/>
      <c r="N402" s="267"/>
      <c r="O402" s="267"/>
      <c r="P402" s="267"/>
      <c r="Q402" s="267"/>
      <c r="R402" s="267"/>
      <c r="S402" s="267"/>
      <c r="T402" s="268"/>
      <c r="AT402" s="269" t="s">
        <v>177</v>
      </c>
      <c r="AU402" s="269" t="s">
        <v>79</v>
      </c>
      <c r="AV402" s="13" t="s">
        <v>75</v>
      </c>
      <c r="AW402" s="13" t="s">
        <v>35</v>
      </c>
      <c r="AX402" s="13" t="s">
        <v>71</v>
      </c>
      <c r="AY402" s="269" t="s">
        <v>169</v>
      </c>
    </row>
    <row r="403" s="12" customFormat="1">
      <c r="B403" s="248"/>
      <c r="C403" s="249"/>
      <c r="D403" s="250" t="s">
        <v>177</v>
      </c>
      <c r="E403" s="251" t="s">
        <v>21</v>
      </c>
      <c r="F403" s="252" t="s">
        <v>495</v>
      </c>
      <c r="G403" s="249"/>
      <c r="H403" s="253">
        <v>10.26</v>
      </c>
      <c r="I403" s="254"/>
      <c r="J403" s="249"/>
      <c r="K403" s="249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177</v>
      </c>
      <c r="AU403" s="259" t="s">
        <v>79</v>
      </c>
      <c r="AV403" s="12" t="s">
        <v>79</v>
      </c>
      <c r="AW403" s="12" t="s">
        <v>35</v>
      </c>
      <c r="AX403" s="12" t="s">
        <v>71</v>
      </c>
      <c r="AY403" s="259" t="s">
        <v>169</v>
      </c>
    </row>
    <row r="404" s="13" customFormat="1">
      <c r="B404" s="260"/>
      <c r="C404" s="261"/>
      <c r="D404" s="250" t="s">
        <v>177</v>
      </c>
      <c r="E404" s="262" t="s">
        <v>21</v>
      </c>
      <c r="F404" s="263" t="s">
        <v>496</v>
      </c>
      <c r="G404" s="261"/>
      <c r="H404" s="262" t="s">
        <v>21</v>
      </c>
      <c r="I404" s="264"/>
      <c r="J404" s="261"/>
      <c r="K404" s="261"/>
      <c r="L404" s="265"/>
      <c r="M404" s="266"/>
      <c r="N404" s="267"/>
      <c r="O404" s="267"/>
      <c r="P404" s="267"/>
      <c r="Q404" s="267"/>
      <c r="R404" s="267"/>
      <c r="S404" s="267"/>
      <c r="T404" s="268"/>
      <c r="AT404" s="269" t="s">
        <v>177</v>
      </c>
      <c r="AU404" s="269" t="s">
        <v>79</v>
      </c>
      <c r="AV404" s="13" t="s">
        <v>75</v>
      </c>
      <c r="AW404" s="13" t="s">
        <v>35</v>
      </c>
      <c r="AX404" s="13" t="s">
        <v>71</v>
      </c>
      <c r="AY404" s="269" t="s">
        <v>169</v>
      </c>
    </row>
    <row r="405" s="12" customFormat="1">
      <c r="B405" s="248"/>
      <c r="C405" s="249"/>
      <c r="D405" s="250" t="s">
        <v>177</v>
      </c>
      <c r="E405" s="251" t="s">
        <v>21</v>
      </c>
      <c r="F405" s="252" t="s">
        <v>484</v>
      </c>
      <c r="G405" s="249"/>
      <c r="H405" s="253">
        <v>3.4199999999999999</v>
      </c>
      <c r="I405" s="254"/>
      <c r="J405" s="249"/>
      <c r="K405" s="249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177</v>
      </c>
      <c r="AU405" s="259" t="s">
        <v>79</v>
      </c>
      <c r="AV405" s="12" t="s">
        <v>79</v>
      </c>
      <c r="AW405" s="12" t="s">
        <v>35</v>
      </c>
      <c r="AX405" s="12" t="s">
        <v>71</v>
      </c>
      <c r="AY405" s="259" t="s">
        <v>169</v>
      </c>
    </row>
    <row r="406" s="13" customFormat="1">
      <c r="B406" s="260"/>
      <c r="C406" s="261"/>
      <c r="D406" s="250" t="s">
        <v>177</v>
      </c>
      <c r="E406" s="262" t="s">
        <v>21</v>
      </c>
      <c r="F406" s="263" t="s">
        <v>362</v>
      </c>
      <c r="G406" s="261"/>
      <c r="H406" s="262" t="s">
        <v>21</v>
      </c>
      <c r="I406" s="264"/>
      <c r="J406" s="261"/>
      <c r="K406" s="261"/>
      <c r="L406" s="265"/>
      <c r="M406" s="266"/>
      <c r="N406" s="267"/>
      <c r="O406" s="267"/>
      <c r="P406" s="267"/>
      <c r="Q406" s="267"/>
      <c r="R406" s="267"/>
      <c r="S406" s="267"/>
      <c r="T406" s="268"/>
      <c r="AT406" s="269" t="s">
        <v>177</v>
      </c>
      <c r="AU406" s="269" t="s">
        <v>79</v>
      </c>
      <c r="AV406" s="13" t="s">
        <v>75</v>
      </c>
      <c r="AW406" s="13" t="s">
        <v>35</v>
      </c>
      <c r="AX406" s="13" t="s">
        <v>71</v>
      </c>
      <c r="AY406" s="269" t="s">
        <v>169</v>
      </c>
    </row>
    <row r="407" s="12" customFormat="1">
      <c r="B407" s="248"/>
      <c r="C407" s="249"/>
      <c r="D407" s="250" t="s">
        <v>177</v>
      </c>
      <c r="E407" s="251" t="s">
        <v>21</v>
      </c>
      <c r="F407" s="252" t="s">
        <v>485</v>
      </c>
      <c r="G407" s="249"/>
      <c r="H407" s="253">
        <v>6.8399999999999999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177</v>
      </c>
      <c r="AU407" s="259" t="s">
        <v>79</v>
      </c>
      <c r="AV407" s="12" t="s">
        <v>79</v>
      </c>
      <c r="AW407" s="12" t="s">
        <v>35</v>
      </c>
      <c r="AX407" s="12" t="s">
        <v>71</v>
      </c>
      <c r="AY407" s="259" t="s">
        <v>169</v>
      </c>
    </row>
    <row r="408" s="13" customFormat="1">
      <c r="B408" s="260"/>
      <c r="C408" s="261"/>
      <c r="D408" s="250" t="s">
        <v>177</v>
      </c>
      <c r="E408" s="262" t="s">
        <v>21</v>
      </c>
      <c r="F408" s="263" t="s">
        <v>363</v>
      </c>
      <c r="G408" s="261"/>
      <c r="H408" s="262" t="s">
        <v>21</v>
      </c>
      <c r="I408" s="264"/>
      <c r="J408" s="261"/>
      <c r="K408" s="261"/>
      <c r="L408" s="265"/>
      <c r="M408" s="266"/>
      <c r="N408" s="267"/>
      <c r="O408" s="267"/>
      <c r="P408" s="267"/>
      <c r="Q408" s="267"/>
      <c r="R408" s="267"/>
      <c r="S408" s="267"/>
      <c r="T408" s="268"/>
      <c r="AT408" s="269" t="s">
        <v>177</v>
      </c>
      <c r="AU408" s="269" t="s">
        <v>79</v>
      </c>
      <c r="AV408" s="13" t="s">
        <v>75</v>
      </c>
      <c r="AW408" s="13" t="s">
        <v>35</v>
      </c>
      <c r="AX408" s="13" t="s">
        <v>71</v>
      </c>
      <c r="AY408" s="269" t="s">
        <v>169</v>
      </c>
    </row>
    <row r="409" s="12" customFormat="1">
      <c r="B409" s="248"/>
      <c r="C409" s="249"/>
      <c r="D409" s="250" t="s">
        <v>177</v>
      </c>
      <c r="E409" s="251" t="s">
        <v>21</v>
      </c>
      <c r="F409" s="252" t="s">
        <v>484</v>
      </c>
      <c r="G409" s="249"/>
      <c r="H409" s="253">
        <v>3.4199999999999999</v>
      </c>
      <c r="I409" s="254"/>
      <c r="J409" s="249"/>
      <c r="K409" s="249"/>
      <c r="L409" s="255"/>
      <c r="M409" s="256"/>
      <c r="N409" s="257"/>
      <c r="O409" s="257"/>
      <c r="P409" s="257"/>
      <c r="Q409" s="257"/>
      <c r="R409" s="257"/>
      <c r="S409" s="257"/>
      <c r="T409" s="258"/>
      <c r="AT409" s="259" t="s">
        <v>177</v>
      </c>
      <c r="AU409" s="259" t="s">
        <v>79</v>
      </c>
      <c r="AV409" s="12" t="s">
        <v>79</v>
      </c>
      <c r="AW409" s="12" t="s">
        <v>35</v>
      </c>
      <c r="AX409" s="12" t="s">
        <v>71</v>
      </c>
      <c r="AY409" s="259" t="s">
        <v>169</v>
      </c>
    </row>
    <row r="410" s="13" customFormat="1">
      <c r="B410" s="260"/>
      <c r="C410" s="261"/>
      <c r="D410" s="250" t="s">
        <v>177</v>
      </c>
      <c r="E410" s="262" t="s">
        <v>21</v>
      </c>
      <c r="F410" s="263" t="s">
        <v>497</v>
      </c>
      <c r="G410" s="261"/>
      <c r="H410" s="262" t="s">
        <v>21</v>
      </c>
      <c r="I410" s="264"/>
      <c r="J410" s="261"/>
      <c r="K410" s="261"/>
      <c r="L410" s="265"/>
      <c r="M410" s="266"/>
      <c r="N410" s="267"/>
      <c r="O410" s="267"/>
      <c r="P410" s="267"/>
      <c r="Q410" s="267"/>
      <c r="R410" s="267"/>
      <c r="S410" s="267"/>
      <c r="T410" s="268"/>
      <c r="AT410" s="269" t="s">
        <v>177</v>
      </c>
      <c r="AU410" s="269" t="s">
        <v>79</v>
      </c>
      <c r="AV410" s="13" t="s">
        <v>75</v>
      </c>
      <c r="AW410" s="13" t="s">
        <v>35</v>
      </c>
      <c r="AX410" s="13" t="s">
        <v>71</v>
      </c>
      <c r="AY410" s="269" t="s">
        <v>169</v>
      </c>
    </row>
    <row r="411" s="12" customFormat="1">
      <c r="B411" s="248"/>
      <c r="C411" s="249"/>
      <c r="D411" s="250" t="s">
        <v>177</v>
      </c>
      <c r="E411" s="251" t="s">
        <v>21</v>
      </c>
      <c r="F411" s="252" t="s">
        <v>498</v>
      </c>
      <c r="G411" s="249"/>
      <c r="H411" s="253">
        <v>60.659999999999997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177</v>
      </c>
      <c r="AU411" s="259" t="s">
        <v>79</v>
      </c>
      <c r="AV411" s="12" t="s">
        <v>79</v>
      </c>
      <c r="AW411" s="12" t="s">
        <v>35</v>
      </c>
      <c r="AX411" s="12" t="s">
        <v>71</v>
      </c>
      <c r="AY411" s="259" t="s">
        <v>169</v>
      </c>
    </row>
    <row r="412" s="13" customFormat="1">
      <c r="B412" s="260"/>
      <c r="C412" s="261"/>
      <c r="D412" s="250" t="s">
        <v>177</v>
      </c>
      <c r="E412" s="262" t="s">
        <v>21</v>
      </c>
      <c r="F412" s="263" t="s">
        <v>499</v>
      </c>
      <c r="G412" s="261"/>
      <c r="H412" s="262" t="s">
        <v>21</v>
      </c>
      <c r="I412" s="264"/>
      <c r="J412" s="261"/>
      <c r="K412" s="261"/>
      <c r="L412" s="265"/>
      <c r="M412" s="266"/>
      <c r="N412" s="267"/>
      <c r="O412" s="267"/>
      <c r="P412" s="267"/>
      <c r="Q412" s="267"/>
      <c r="R412" s="267"/>
      <c r="S412" s="267"/>
      <c r="T412" s="268"/>
      <c r="AT412" s="269" t="s">
        <v>177</v>
      </c>
      <c r="AU412" s="269" t="s">
        <v>79</v>
      </c>
      <c r="AV412" s="13" t="s">
        <v>75</v>
      </c>
      <c r="AW412" s="13" t="s">
        <v>35</v>
      </c>
      <c r="AX412" s="13" t="s">
        <v>71</v>
      </c>
      <c r="AY412" s="269" t="s">
        <v>169</v>
      </c>
    </row>
    <row r="413" s="12" customFormat="1">
      <c r="B413" s="248"/>
      <c r="C413" s="249"/>
      <c r="D413" s="250" t="s">
        <v>177</v>
      </c>
      <c r="E413" s="251" t="s">
        <v>21</v>
      </c>
      <c r="F413" s="252" t="s">
        <v>487</v>
      </c>
      <c r="G413" s="249"/>
      <c r="H413" s="253">
        <v>6.6200000000000001</v>
      </c>
      <c r="I413" s="254"/>
      <c r="J413" s="249"/>
      <c r="K413" s="249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177</v>
      </c>
      <c r="AU413" s="259" t="s">
        <v>79</v>
      </c>
      <c r="AV413" s="12" t="s">
        <v>79</v>
      </c>
      <c r="AW413" s="12" t="s">
        <v>35</v>
      </c>
      <c r="AX413" s="12" t="s">
        <v>71</v>
      </c>
      <c r="AY413" s="259" t="s">
        <v>169</v>
      </c>
    </row>
    <row r="414" s="13" customFormat="1">
      <c r="B414" s="260"/>
      <c r="C414" s="261"/>
      <c r="D414" s="250" t="s">
        <v>177</v>
      </c>
      <c r="E414" s="262" t="s">
        <v>21</v>
      </c>
      <c r="F414" s="263" t="s">
        <v>500</v>
      </c>
      <c r="G414" s="261"/>
      <c r="H414" s="262" t="s">
        <v>21</v>
      </c>
      <c r="I414" s="264"/>
      <c r="J414" s="261"/>
      <c r="K414" s="261"/>
      <c r="L414" s="265"/>
      <c r="M414" s="266"/>
      <c r="N414" s="267"/>
      <c r="O414" s="267"/>
      <c r="P414" s="267"/>
      <c r="Q414" s="267"/>
      <c r="R414" s="267"/>
      <c r="S414" s="267"/>
      <c r="T414" s="268"/>
      <c r="AT414" s="269" t="s">
        <v>177</v>
      </c>
      <c r="AU414" s="269" t="s">
        <v>79</v>
      </c>
      <c r="AV414" s="13" t="s">
        <v>75</v>
      </c>
      <c r="AW414" s="13" t="s">
        <v>35</v>
      </c>
      <c r="AX414" s="13" t="s">
        <v>71</v>
      </c>
      <c r="AY414" s="269" t="s">
        <v>169</v>
      </c>
    </row>
    <row r="415" s="14" customFormat="1">
      <c r="B415" s="270"/>
      <c r="C415" s="271"/>
      <c r="D415" s="250" t="s">
        <v>177</v>
      </c>
      <c r="E415" s="272" t="s">
        <v>21</v>
      </c>
      <c r="F415" s="273" t="s">
        <v>182</v>
      </c>
      <c r="G415" s="271"/>
      <c r="H415" s="274">
        <v>152.78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AT415" s="280" t="s">
        <v>177</v>
      </c>
      <c r="AU415" s="280" t="s">
        <v>79</v>
      </c>
      <c r="AV415" s="14" t="s">
        <v>89</v>
      </c>
      <c r="AW415" s="14" t="s">
        <v>35</v>
      </c>
      <c r="AX415" s="14" t="s">
        <v>75</v>
      </c>
      <c r="AY415" s="280" t="s">
        <v>169</v>
      </c>
    </row>
    <row r="416" s="1" customFormat="1" ht="25.5" customHeight="1">
      <c r="B416" s="47"/>
      <c r="C416" s="236" t="s">
        <v>501</v>
      </c>
      <c r="D416" s="236" t="s">
        <v>172</v>
      </c>
      <c r="E416" s="237" t="s">
        <v>502</v>
      </c>
      <c r="F416" s="238" t="s">
        <v>503</v>
      </c>
      <c r="G416" s="239" t="s">
        <v>479</v>
      </c>
      <c r="H416" s="240">
        <v>13.484999999999999</v>
      </c>
      <c r="I416" s="241"/>
      <c r="J416" s="242">
        <f>ROUND(I416*H416,2)</f>
        <v>0</v>
      </c>
      <c r="K416" s="238" t="s">
        <v>21</v>
      </c>
      <c r="L416" s="73"/>
      <c r="M416" s="243" t="s">
        <v>21</v>
      </c>
      <c r="N416" s="244" t="s">
        <v>42</v>
      </c>
      <c r="O416" s="48"/>
      <c r="P416" s="245">
        <f>O416*H416</f>
        <v>0</v>
      </c>
      <c r="Q416" s="245">
        <v>0.0040159999999999996</v>
      </c>
      <c r="R416" s="245">
        <f>Q416*H416</f>
        <v>0.05415575999999999</v>
      </c>
      <c r="S416" s="245">
        <v>0</v>
      </c>
      <c r="T416" s="246">
        <f>S416*H416</f>
        <v>0</v>
      </c>
      <c r="AR416" s="25" t="s">
        <v>89</v>
      </c>
      <c r="AT416" s="25" t="s">
        <v>172</v>
      </c>
      <c r="AU416" s="25" t="s">
        <v>79</v>
      </c>
      <c r="AY416" s="25" t="s">
        <v>169</v>
      </c>
      <c r="BE416" s="247">
        <f>IF(N416="základní",J416,0)</f>
        <v>0</v>
      </c>
      <c r="BF416" s="247">
        <f>IF(N416="snížená",J416,0)</f>
        <v>0</v>
      </c>
      <c r="BG416" s="247">
        <f>IF(N416="zákl. přenesená",J416,0)</f>
        <v>0</v>
      </c>
      <c r="BH416" s="247">
        <f>IF(N416="sníž. přenesená",J416,0)</f>
        <v>0</v>
      </c>
      <c r="BI416" s="247">
        <f>IF(N416="nulová",J416,0)</f>
        <v>0</v>
      </c>
      <c r="BJ416" s="25" t="s">
        <v>75</v>
      </c>
      <c r="BK416" s="247">
        <f>ROUND(I416*H416,2)</f>
        <v>0</v>
      </c>
      <c r="BL416" s="25" t="s">
        <v>89</v>
      </c>
      <c r="BM416" s="25" t="s">
        <v>504</v>
      </c>
    </row>
    <row r="417" s="12" customFormat="1">
      <c r="B417" s="248"/>
      <c r="C417" s="249"/>
      <c r="D417" s="250" t="s">
        <v>177</v>
      </c>
      <c r="E417" s="251" t="s">
        <v>21</v>
      </c>
      <c r="F417" s="252" t="s">
        <v>505</v>
      </c>
      <c r="G417" s="249"/>
      <c r="H417" s="253">
        <v>5.7999999999999998</v>
      </c>
      <c r="I417" s="254"/>
      <c r="J417" s="249"/>
      <c r="K417" s="249"/>
      <c r="L417" s="255"/>
      <c r="M417" s="256"/>
      <c r="N417" s="257"/>
      <c r="O417" s="257"/>
      <c r="P417" s="257"/>
      <c r="Q417" s="257"/>
      <c r="R417" s="257"/>
      <c r="S417" s="257"/>
      <c r="T417" s="258"/>
      <c r="AT417" s="259" t="s">
        <v>177</v>
      </c>
      <c r="AU417" s="259" t="s">
        <v>79</v>
      </c>
      <c r="AV417" s="12" t="s">
        <v>79</v>
      </c>
      <c r="AW417" s="12" t="s">
        <v>35</v>
      </c>
      <c r="AX417" s="12" t="s">
        <v>71</v>
      </c>
      <c r="AY417" s="259" t="s">
        <v>169</v>
      </c>
    </row>
    <row r="418" s="13" customFormat="1">
      <c r="B418" s="260"/>
      <c r="C418" s="261"/>
      <c r="D418" s="250" t="s">
        <v>177</v>
      </c>
      <c r="E418" s="262" t="s">
        <v>21</v>
      </c>
      <c r="F418" s="263" t="s">
        <v>461</v>
      </c>
      <c r="G418" s="261"/>
      <c r="H418" s="262" t="s">
        <v>21</v>
      </c>
      <c r="I418" s="264"/>
      <c r="J418" s="261"/>
      <c r="K418" s="261"/>
      <c r="L418" s="265"/>
      <c r="M418" s="266"/>
      <c r="N418" s="267"/>
      <c r="O418" s="267"/>
      <c r="P418" s="267"/>
      <c r="Q418" s="267"/>
      <c r="R418" s="267"/>
      <c r="S418" s="267"/>
      <c r="T418" s="268"/>
      <c r="AT418" s="269" t="s">
        <v>177</v>
      </c>
      <c r="AU418" s="269" t="s">
        <v>79</v>
      </c>
      <c r="AV418" s="13" t="s">
        <v>75</v>
      </c>
      <c r="AW418" s="13" t="s">
        <v>35</v>
      </c>
      <c r="AX418" s="13" t="s">
        <v>71</v>
      </c>
      <c r="AY418" s="269" t="s">
        <v>169</v>
      </c>
    </row>
    <row r="419" s="12" customFormat="1">
      <c r="B419" s="248"/>
      <c r="C419" s="249"/>
      <c r="D419" s="250" t="s">
        <v>177</v>
      </c>
      <c r="E419" s="251" t="s">
        <v>21</v>
      </c>
      <c r="F419" s="252" t="s">
        <v>506</v>
      </c>
      <c r="G419" s="249"/>
      <c r="H419" s="253">
        <v>1.3200000000000001</v>
      </c>
      <c r="I419" s="254"/>
      <c r="J419" s="249"/>
      <c r="K419" s="249"/>
      <c r="L419" s="255"/>
      <c r="M419" s="256"/>
      <c r="N419" s="257"/>
      <c r="O419" s="257"/>
      <c r="P419" s="257"/>
      <c r="Q419" s="257"/>
      <c r="R419" s="257"/>
      <c r="S419" s="257"/>
      <c r="T419" s="258"/>
      <c r="AT419" s="259" t="s">
        <v>177</v>
      </c>
      <c r="AU419" s="259" t="s">
        <v>79</v>
      </c>
      <c r="AV419" s="12" t="s">
        <v>79</v>
      </c>
      <c r="AW419" s="12" t="s">
        <v>35</v>
      </c>
      <c r="AX419" s="12" t="s">
        <v>71</v>
      </c>
      <c r="AY419" s="259" t="s">
        <v>169</v>
      </c>
    </row>
    <row r="420" s="13" customFormat="1">
      <c r="B420" s="260"/>
      <c r="C420" s="261"/>
      <c r="D420" s="250" t="s">
        <v>177</v>
      </c>
      <c r="E420" s="262" t="s">
        <v>21</v>
      </c>
      <c r="F420" s="263" t="s">
        <v>463</v>
      </c>
      <c r="G420" s="261"/>
      <c r="H420" s="262" t="s">
        <v>21</v>
      </c>
      <c r="I420" s="264"/>
      <c r="J420" s="261"/>
      <c r="K420" s="261"/>
      <c r="L420" s="265"/>
      <c r="M420" s="266"/>
      <c r="N420" s="267"/>
      <c r="O420" s="267"/>
      <c r="P420" s="267"/>
      <c r="Q420" s="267"/>
      <c r="R420" s="267"/>
      <c r="S420" s="267"/>
      <c r="T420" s="268"/>
      <c r="AT420" s="269" t="s">
        <v>177</v>
      </c>
      <c r="AU420" s="269" t="s">
        <v>79</v>
      </c>
      <c r="AV420" s="13" t="s">
        <v>75</v>
      </c>
      <c r="AW420" s="13" t="s">
        <v>35</v>
      </c>
      <c r="AX420" s="13" t="s">
        <v>71</v>
      </c>
      <c r="AY420" s="269" t="s">
        <v>169</v>
      </c>
    </row>
    <row r="421" s="12" customFormat="1">
      <c r="B421" s="248"/>
      <c r="C421" s="249"/>
      <c r="D421" s="250" t="s">
        <v>177</v>
      </c>
      <c r="E421" s="251" t="s">
        <v>21</v>
      </c>
      <c r="F421" s="252" t="s">
        <v>507</v>
      </c>
      <c r="G421" s="249"/>
      <c r="H421" s="253">
        <v>0.5</v>
      </c>
      <c r="I421" s="254"/>
      <c r="J421" s="249"/>
      <c r="K421" s="249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177</v>
      </c>
      <c r="AU421" s="259" t="s">
        <v>79</v>
      </c>
      <c r="AV421" s="12" t="s">
        <v>79</v>
      </c>
      <c r="AW421" s="12" t="s">
        <v>35</v>
      </c>
      <c r="AX421" s="12" t="s">
        <v>71</v>
      </c>
      <c r="AY421" s="259" t="s">
        <v>169</v>
      </c>
    </row>
    <row r="422" s="13" customFormat="1">
      <c r="B422" s="260"/>
      <c r="C422" s="261"/>
      <c r="D422" s="250" t="s">
        <v>177</v>
      </c>
      <c r="E422" s="262" t="s">
        <v>21</v>
      </c>
      <c r="F422" s="263" t="s">
        <v>467</v>
      </c>
      <c r="G422" s="261"/>
      <c r="H422" s="262" t="s">
        <v>21</v>
      </c>
      <c r="I422" s="264"/>
      <c r="J422" s="261"/>
      <c r="K422" s="261"/>
      <c r="L422" s="265"/>
      <c r="M422" s="266"/>
      <c r="N422" s="267"/>
      <c r="O422" s="267"/>
      <c r="P422" s="267"/>
      <c r="Q422" s="267"/>
      <c r="R422" s="267"/>
      <c r="S422" s="267"/>
      <c r="T422" s="268"/>
      <c r="AT422" s="269" t="s">
        <v>177</v>
      </c>
      <c r="AU422" s="269" t="s">
        <v>79</v>
      </c>
      <c r="AV422" s="13" t="s">
        <v>75</v>
      </c>
      <c r="AW422" s="13" t="s">
        <v>35</v>
      </c>
      <c r="AX422" s="13" t="s">
        <v>71</v>
      </c>
      <c r="AY422" s="269" t="s">
        <v>169</v>
      </c>
    </row>
    <row r="423" s="12" customFormat="1">
      <c r="B423" s="248"/>
      <c r="C423" s="249"/>
      <c r="D423" s="250" t="s">
        <v>177</v>
      </c>
      <c r="E423" s="251" t="s">
        <v>21</v>
      </c>
      <c r="F423" s="252" t="s">
        <v>508</v>
      </c>
      <c r="G423" s="249"/>
      <c r="H423" s="253">
        <v>0.94999999999999996</v>
      </c>
      <c r="I423" s="254"/>
      <c r="J423" s="249"/>
      <c r="K423" s="249"/>
      <c r="L423" s="255"/>
      <c r="M423" s="256"/>
      <c r="N423" s="257"/>
      <c r="O423" s="257"/>
      <c r="P423" s="257"/>
      <c r="Q423" s="257"/>
      <c r="R423" s="257"/>
      <c r="S423" s="257"/>
      <c r="T423" s="258"/>
      <c r="AT423" s="259" t="s">
        <v>177</v>
      </c>
      <c r="AU423" s="259" t="s">
        <v>79</v>
      </c>
      <c r="AV423" s="12" t="s">
        <v>79</v>
      </c>
      <c r="AW423" s="12" t="s">
        <v>35</v>
      </c>
      <c r="AX423" s="12" t="s">
        <v>71</v>
      </c>
      <c r="AY423" s="259" t="s">
        <v>169</v>
      </c>
    </row>
    <row r="424" s="13" customFormat="1">
      <c r="B424" s="260"/>
      <c r="C424" s="261"/>
      <c r="D424" s="250" t="s">
        <v>177</v>
      </c>
      <c r="E424" s="262" t="s">
        <v>21</v>
      </c>
      <c r="F424" s="263" t="s">
        <v>471</v>
      </c>
      <c r="G424" s="261"/>
      <c r="H424" s="262" t="s">
        <v>21</v>
      </c>
      <c r="I424" s="264"/>
      <c r="J424" s="261"/>
      <c r="K424" s="261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177</v>
      </c>
      <c r="AU424" s="269" t="s">
        <v>79</v>
      </c>
      <c r="AV424" s="13" t="s">
        <v>75</v>
      </c>
      <c r="AW424" s="13" t="s">
        <v>35</v>
      </c>
      <c r="AX424" s="13" t="s">
        <v>71</v>
      </c>
      <c r="AY424" s="269" t="s">
        <v>169</v>
      </c>
    </row>
    <row r="425" s="12" customFormat="1">
      <c r="B425" s="248"/>
      <c r="C425" s="249"/>
      <c r="D425" s="250" t="s">
        <v>177</v>
      </c>
      <c r="E425" s="251" t="s">
        <v>21</v>
      </c>
      <c r="F425" s="252" t="s">
        <v>509</v>
      </c>
      <c r="G425" s="249"/>
      <c r="H425" s="253">
        <v>1.5149999999999999</v>
      </c>
      <c r="I425" s="254"/>
      <c r="J425" s="249"/>
      <c r="K425" s="249"/>
      <c r="L425" s="255"/>
      <c r="M425" s="256"/>
      <c r="N425" s="257"/>
      <c r="O425" s="257"/>
      <c r="P425" s="257"/>
      <c r="Q425" s="257"/>
      <c r="R425" s="257"/>
      <c r="S425" s="257"/>
      <c r="T425" s="258"/>
      <c r="AT425" s="259" t="s">
        <v>177</v>
      </c>
      <c r="AU425" s="259" t="s">
        <v>79</v>
      </c>
      <c r="AV425" s="12" t="s">
        <v>79</v>
      </c>
      <c r="AW425" s="12" t="s">
        <v>35</v>
      </c>
      <c r="AX425" s="12" t="s">
        <v>71</v>
      </c>
      <c r="AY425" s="259" t="s">
        <v>169</v>
      </c>
    </row>
    <row r="426" s="13" customFormat="1">
      <c r="B426" s="260"/>
      <c r="C426" s="261"/>
      <c r="D426" s="250" t="s">
        <v>177</v>
      </c>
      <c r="E426" s="262" t="s">
        <v>21</v>
      </c>
      <c r="F426" s="263" t="s">
        <v>510</v>
      </c>
      <c r="G426" s="261"/>
      <c r="H426" s="262" t="s">
        <v>21</v>
      </c>
      <c r="I426" s="264"/>
      <c r="J426" s="261"/>
      <c r="K426" s="261"/>
      <c r="L426" s="265"/>
      <c r="M426" s="266"/>
      <c r="N426" s="267"/>
      <c r="O426" s="267"/>
      <c r="P426" s="267"/>
      <c r="Q426" s="267"/>
      <c r="R426" s="267"/>
      <c r="S426" s="267"/>
      <c r="T426" s="268"/>
      <c r="AT426" s="269" t="s">
        <v>177</v>
      </c>
      <c r="AU426" s="269" t="s">
        <v>79</v>
      </c>
      <c r="AV426" s="13" t="s">
        <v>75</v>
      </c>
      <c r="AW426" s="13" t="s">
        <v>35</v>
      </c>
      <c r="AX426" s="13" t="s">
        <v>71</v>
      </c>
      <c r="AY426" s="269" t="s">
        <v>169</v>
      </c>
    </row>
    <row r="427" s="12" customFormat="1">
      <c r="B427" s="248"/>
      <c r="C427" s="249"/>
      <c r="D427" s="250" t="s">
        <v>177</v>
      </c>
      <c r="E427" s="251" t="s">
        <v>21</v>
      </c>
      <c r="F427" s="252" t="s">
        <v>511</v>
      </c>
      <c r="G427" s="249"/>
      <c r="H427" s="253">
        <v>3.3999999999999999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177</v>
      </c>
      <c r="AU427" s="259" t="s">
        <v>79</v>
      </c>
      <c r="AV427" s="12" t="s">
        <v>79</v>
      </c>
      <c r="AW427" s="12" t="s">
        <v>35</v>
      </c>
      <c r="AX427" s="12" t="s">
        <v>71</v>
      </c>
      <c r="AY427" s="259" t="s">
        <v>169</v>
      </c>
    </row>
    <row r="428" s="13" customFormat="1">
      <c r="B428" s="260"/>
      <c r="C428" s="261"/>
      <c r="D428" s="250" t="s">
        <v>177</v>
      </c>
      <c r="E428" s="262" t="s">
        <v>21</v>
      </c>
      <c r="F428" s="263" t="s">
        <v>512</v>
      </c>
      <c r="G428" s="261"/>
      <c r="H428" s="262" t="s">
        <v>21</v>
      </c>
      <c r="I428" s="264"/>
      <c r="J428" s="261"/>
      <c r="K428" s="261"/>
      <c r="L428" s="265"/>
      <c r="M428" s="266"/>
      <c r="N428" s="267"/>
      <c r="O428" s="267"/>
      <c r="P428" s="267"/>
      <c r="Q428" s="267"/>
      <c r="R428" s="267"/>
      <c r="S428" s="267"/>
      <c r="T428" s="268"/>
      <c r="AT428" s="269" t="s">
        <v>177</v>
      </c>
      <c r="AU428" s="269" t="s">
        <v>79</v>
      </c>
      <c r="AV428" s="13" t="s">
        <v>75</v>
      </c>
      <c r="AW428" s="13" t="s">
        <v>35</v>
      </c>
      <c r="AX428" s="13" t="s">
        <v>71</v>
      </c>
      <c r="AY428" s="269" t="s">
        <v>169</v>
      </c>
    </row>
    <row r="429" s="14" customFormat="1">
      <c r="B429" s="270"/>
      <c r="C429" s="271"/>
      <c r="D429" s="250" t="s">
        <v>177</v>
      </c>
      <c r="E429" s="272" t="s">
        <v>21</v>
      </c>
      <c r="F429" s="273" t="s">
        <v>182</v>
      </c>
      <c r="G429" s="271"/>
      <c r="H429" s="274">
        <v>13.484999999999999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AT429" s="280" t="s">
        <v>177</v>
      </c>
      <c r="AU429" s="280" t="s">
        <v>79</v>
      </c>
      <c r="AV429" s="14" t="s">
        <v>89</v>
      </c>
      <c r="AW429" s="14" t="s">
        <v>35</v>
      </c>
      <c r="AX429" s="14" t="s">
        <v>75</v>
      </c>
      <c r="AY429" s="280" t="s">
        <v>169</v>
      </c>
    </row>
    <row r="430" s="1" customFormat="1" ht="25.5" customHeight="1">
      <c r="B430" s="47"/>
      <c r="C430" s="236" t="s">
        <v>513</v>
      </c>
      <c r="D430" s="236" t="s">
        <v>172</v>
      </c>
      <c r="E430" s="237" t="s">
        <v>514</v>
      </c>
      <c r="F430" s="238" t="s">
        <v>515</v>
      </c>
      <c r="G430" s="239" t="s">
        <v>479</v>
      </c>
      <c r="H430" s="240">
        <v>103.18000000000001</v>
      </c>
      <c r="I430" s="241"/>
      <c r="J430" s="242">
        <f>ROUND(I430*H430,2)</f>
        <v>0</v>
      </c>
      <c r="K430" s="238" t="s">
        <v>21</v>
      </c>
      <c r="L430" s="73"/>
      <c r="M430" s="243" t="s">
        <v>21</v>
      </c>
      <c r="N430" s="244" t="s">
        <v>42</v>
      </c>
      <c r="O430" s="48"/>
      <c r="P430" s="245">
        <f>O430*H430</f>
        <v>0</v>
      </c>
      <c r="Q430" s="245">
        <v>0.0080319999999999992</v>
      </c>
      <c r="R430" s="245">
        <f>Q430*H430</f>
        <v>0.82874175999999999</v>
      </c>
      <c r="S430" s="245">
        <v>0</v>
      </c>
      <c r="T430" s="246">
        <f>S430*H430</f>
        <v>0</v>
      </c>
      <c r="AR430" s="25" t="s">
        <v>89</v>
      </c>
      <c r="AT430" s="25" t="s">
        <v>172</v>
      </c>
      <c r="AU430" s="25" t="s">
        <v>79</v>
      </c>
      <c r="AY430" s="25" t="s">
        <v>169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25" t="s">
        <v>75</v>
      </c>
      <c r="BK430" s="247">
        <f>ROUND(I430*H430,2)</f>
        <v>0</v>
      </c>
      <c r="BL430" s="25" t="s">
        <v>89</v>
      </c>
      <c r="BM430" s="25" t="s">
        <v>516</v>
      </c>
    </row>
    <row r="431" s="13" customFormat="1">
      <c r="B431" s="260"/>
      <c r="C431" s="261"/>
      <c r="D431" s="250" t="s">
        <v>177</v>
      </c>
      <c r="E431" s="262" t="s">
        <v>21</v>
      </c>
      <c r="F431" s="263" t="s">
        <v>488</v>
      </c>
      <c r="G431" s="261"/>
      <c r="H431" s="262" t="s">
        <v>21</v>
      </c>
      <c r="I431" s="264"/>
      <c r="J431" s="261"/>
      <c r="K431" s="261"/>
      <c r="L431" s="265"/>
      <c r="M431" s="266"/>
      <c r="N431" s="267"/>
      <c r="O431" s="267"/>
      <c r="P431" s="267"/>
      <c r="Q431" s="267"/>
      <c r="R431" s="267"/>
      <c r="S431" s="267"/>
      <c r="T431" s="268"/>
      <c r="AT431" s="269" t="s">
        <v>177</v>
      </c>
      <c r="AU431" s="269" t="s">
        <v>79</v>
      </c>
      <c r="AV431" s="13" t="s">
        <v>75</v>
      </c>
      <c r="AW431" s="13" t="s">
        <v>35</v>
      </c>
      <c r="AX431" s="13" t="s">
        <v>71</v>
      </c>
      <c r="AY431" s="269" t="s">
        <v>169</v>
      </c>
    </row>
    <row r="432" s="12" customFormat="1">
      <c r="B432" s="248"/>
      <c r="C432" s="249"/>
      <c r="D432" s="250" t="s">
        <v>177</v>
      </c>
      <c r="E432" s="251" t="s">
        <v>21</v>
      </c>
      <c r="F432" s="252" t="s">
        <v>517</v>
      </c>
      <c r="G432" s="249"/>
      <c r="H432" s="253">
        <v>6.6500000000000004</v>
      </c>
      <c r="I432" s="254"/>
      <c r="J432" s="249"/>
      <c r="K432" s="249"/>
      <c r="L432" s="255"/>
      <c r="M432" s="256"/>
      <c r="N432" s="257"/>
      <c r="O432" s="257"/>
      <c r="P432" s="257"/>
      <c r="Q432" s="257"/>
      <c r="R432" s="257"/>
      <c r="S432" s="257"/>
      <c r="T432" s="258"/>
      <c r="AT432" s="259" t="s">
        <v>177</v>
      </c>
      <c r="AU432" s="259" t="s">
        <v>79</v>
      </c>
      <c r="AV432" s="12" t="s">
        <v>79</v>
      </c>
      <c r="AW432" s="12" t="s">
        <v>35</v>
      </c>
      <c r="AX432" s="12" t="s">
        <v>71</v>
      </c>
      <c r="AY432" s="259" t="s">
        <v>169</v>
      </c>
    </row>
    <row r="433" s="13" customFormat="1">
      <c r="B433" s="260"/>
      <c r="C433" s="261"/>
      <c r="D433" s="250" t="s">
        <v>177</v>
      </c>
      <c r="E433" s="262" t="s">
        <v>21</v>
      </c>
      <c r="F433" s="263" t="s">
        <v>518</v>
      </c>
      <c r="G433" s="261"/>
      <c r="H433" s="262" t="s">
        <v>21</v>
      </c>
      <c r="I433" s="264"/>
      <c r="J433" s="261"/>
      <c r="K433" s="261"/>
      <c r="L433" s="265"/>
      <c r="M433" s="266"/>
      <c r="N433" s="267"/>
      <c r="O433" s="267"/>
      <c r="P433" s="267"/>
      <c r="Q433" s="267"/>
      <c r="R433" s="267"/>
      <c r="S433" s="267"/>
      <c r="T433" s="268"/>
      <c r="AT433" s="269" t="s">
        <v>177</v>
      </c>
      <c r="AU433" s="269" t="s">
        <v>79</v>
      </c>
      <c r="AV433" s="13" t="s">
        <v>75</v>
      </c>
      <c r="AW433" s="13" t="s">
        <v>35</v>
      </c>
      <c r="AX433" s="13" t="s">
        <v>71</v>
      </c>
      <c r="AY433" s="269" t="s">
        <v>169</v>
      </c>
    </row>
    <row r="434" s="12" customFormat="1">
      <c r="B434" s="248"/>
      <c r="C434" s="249"/>
      <c r="D434" s="250" t="s">
        <v>177</v>
      </c>
      <c r="E434" s="251" t="s">
        <v>21</v>
      </c>
      <c r="F434" s="252" t="s">
        <v>519</v>
      </c>
      <c r="G434" s="249"/>
      <c r="H434" s="253">
        <v>16.120000000000001</v>
      </c>
      <c r="I434" s="254"/>
      <c r="J434" s="249"/>
      <c r="K434" s="249"/>
      <c r="L434" s="255"/>
      <c r="M434" s="256"/>
      <c r="N434" s="257"/>
      <c r="O434" s="257"/>
      <c r="P434" s="257"/>
      <c r="Q434" s="257"/>
      <c r="R434" s="257"/>
      <c r="S434" s="257"/>
      <c r="T434" s="258"/>
      <c r="AT434" s="259" t="s">
        <v>177</v>
      </c>
      <c r="AU434" s="259" t="s">
        <v>79</v>
      </c>
      <c r="AV434" s="12" t="s">
        <v>79</v>
      </c>
      <c r="AW434" s="12" t="s">
        <v>35</v>
      </c>
      <c r="AX434" s="12" t="s">
        <v>71</v>
      </c>
      <c r="AY434" s="259" t="s">
        <v>169</v>
      </c>
    </row>
    <row r="435" s="13" customFormat="1">
      <c r="B435" s="260"/>
      <c r="C435" s="261"/>
      <c r="D435" s="250" t="s">
        <v>177</v>
      </c>
      <c r="E435" s="262" t="s">
        <v>21</v>
      </c>
      <c r="F435" s="263" t="s">
        <v>350</v>
      </c>
      <c r="G435" s="261"/>
      <c r="H435" s="262" t="s">
        <v>21</v>
      </c>
      <c r="I435" s="264"/>
      <c r="J435" s="261"/>
      <c r="K435" s="261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177</v>
      </c>
      <c r="AU435" s="269" t="s">
        <v>79</v>
      </c>
      <c r="AV435" s="13" t="s">
        <v>75</v>
      </c>
      <c r="AW435" s="13" t="s">
        <v>35</v>
      </c>
      <c r="AX435" s="13" t="s">
        <v>71</v>
      </c>
      <c r="AY435" s="269" t="s">
        <v>169</v>
      </c>
    </row>
    <row r="436" s="12" customFormat="1">
      <c r="B436" s="248"/>
      <c r="C436" s="249"/>
      <c r="D436" s="250" t="s">
        <v>177</v>
      </c>
      <c r="E436" s="251" t="s">
        <v>21</v>
      </c>
      <c r="F436" s="252" t="s">
        <v>520</v>
      </c>
      <c r="G436" s="249"/>
      <c r="H436" s="253">
        <v>21.754999999999999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177</v>
      </c>
      <c r="AU436" s="259" t="s">
        <v>79</v>
      </c>
      <c r="AV436" s="12" t="s">
        <v>79</v>
      </c>
      <c r="AW436" s="12" t="s">
        <v>35</v>
      </c>
      <c r="AX436" s="12" t="s">
        <v>71</v>
      </c>
      <c r="AY436" s="259" t="s">
        <v>169</v>
      </c>
    </row>
    <row r="437" s="13" customFormat="1">
      <c r="B437" s="260"/>
      <c r="C437" s="261"/>
      <c r="D437" s="250" t="s">
        <v>177</v>
      </c>
      <c r="E437" s="262" t="s">
        <v>21</v>
      </c>
      <c r="F437" s="263" t="s">
        <v>521</v>
      </c>
      <c r="G437" s="261"/>
      <c r="H437" s="262" t="s">
        <v>21</v>
      </c>
      <c r="I437" s="264"/>
      <c r="J437" s="261"/>
      <c r="K437" s="261"/>
      <c r="L437" s="265"/>
      <c r="M437" s="266"/>
      <c r="N437" s="267"/>
      <c r="O437" s="267"/>
      <c r="P437" s="267"/>
      <c r="Q437" s="267"/>
      <c r="R437" s="267"/>
      <c r="S437" s="267"/>
      <c r="T437" s="268"/>
      <c r="AT437" s="269" t="s">
        <v>177</v>
      </c>
      <c r="AU437" s="269" t="s">
        <v>79</v>
      </c>
      <c r="AV437" s="13" t="s">
        <v>75</v>
      </c>
      <c r="AW437" s="13" t="s">
        <v>35</v>
      </c>
      <c r="AX437" s="13" t="s">
        <v>71</v>
      </c>
      <c r="AY437" s="269" t="s">
        <v>169</v>
      </c>
    </row>
    <row r="438" s="12" customFormat="1">
      <c r="B438" s="248"/>
      <c r="C438" s="249"/>
      <c r="D438" s="250" t="s">
        <v>177</v>
      </c>
      <c r="E438" s="251" t="s">
        <v>21</v>
      </c>
      <c r="F438" s="252" t="s">
        <v>522</v>
      </c>
      <c r="G438" s="249"/>
      <c r="H438" s="253">
        <v>5.0300000000000002</v>
      </c>
      <c r="I438" s="254"/>
      <c r="J438" s="249"/>
      <c r="K438" s="249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177</v>
      </c>
      <c r="AU438" s="259" t="s">
        <v>79</v>
      </c>
      <c r="AV438" s="12" t="s">
        <v>79</v>
      </c>
      <c r="AW438" s="12" t="s">
        <v>35</v>
      </c>
      <c r="AX438" s="12" t="s">
        <v>71</v>
      </c>
      <c r="AY438" s="259" t="s">
        <v>169</v>
      </c>
    </row>
    <row r="439" s="13" customFormat="1">
      <c r="B439" s="260"/>
      <c r="C439" s="261"/>
      <c r="D439" s="250" t="s">
        <v>177</v>
      </c>
      <c r="E439" s="262" t="s">
        <v>21</v>
      </c>
      <c r="F439" s="263" t="s">
        <v>496</v>
      </c>
      <c r="G439" s="261"/>
      <c r="H439" s="262" t="s">
        <v>21</v>
      </c>
      <c r="I439" s="264"/>
      <c r="J439" s="261"/>
      <c r="K439" s="261"/>
      <c r="L439" s="265"/>
      <c r="M439" s="266"/>
      <c r="N439" s="267"/>
      <c r="O439" s="267"/>
      <c r="P439" s="267"/>
      <c r="Q439" s="267"/>
      <c r="R439" s="267"/>
      <c r="S439" s="267"/>
      <c r="T439" s="268"/>
      <c r="AT439" s="269" t="s">
        <v>177</v>
      </c>
      <c r="AU439" s="269" t="s">
        <v>79</v>
      </c>
      <c r="AV439" s="13" t="s">
        <v>75</v>
      </c>
      <c r="AW439" s="13" t="s">
        <v>35</v>
      </c>
      <c r="AX439" s="13" t="s">
        <v>71</v>
      </c>
      <c r="AY439" s="269" t="s">
        <v>169</v>
      </c>
    </row>
    <row r="440" s="12" customFormat="1">
      <c r="B440" s="248"/>
      <c r="C440" s="249"/>
      <c r="D440" s="250" t="s">
        <v>177</v>
      </c>
      <c r="E440" s="251" t="s">
        <v>21</v>
      </c>
      <c r="F440" s="252" t="s">
        <v>523</v>
      </c>
      <c r="G440" s="249"/>
      <c r="H440" s="253">
        <v>0.66000000000000003</v>
      </c>
      <c r="I440" s="254"/>
      <c r="J440" s="249"/>
      <c r="K440" s="249"/>
      <c r="L440" s="255"/>
      <c r="M440" s="256"/>
      <c r="N440" s="257"/>
      <c r="O440" s="257"/>
      <c r="P440" s="257"/>
      <c r="Q440" s="257"/>
      <c r="R440" s="257"/>
      <c r="S440" s="257"/>
      <c r="T440" s="258"/>
      <c r="AT440" s="259" t="s">
        <v>177</v>
      </c>
      <c r="AU440" s="259" t="s">
        <v>79</v>
      </c>
      <c r="AV440" s="12" t="s">
        <v>79</v>
      </c>
      <c r="AW440" s="12" t="s">
        <v>35</v>
      </c>
      <c r="AX440" s="12" t="s">
        <v>71</v>
      </c>
      <c r="AY440" s="259" t="s">
        <v>169</v>
      </c>
    </row>
    <row r="441" s="13" customFormat="1">
      <c r="B441" s="260"/>
      <c r="C441" s="261"/>
      <c r="D441" s="250" t="s">
        <v>177</v>
      </c>
      <c r="E441" s="262" t="s">
        <v>21</v>
      </c>
      <c r="F441" s="263" t="s">
        <v>362</v>
      </c>
      <c r="G441" s="261"/>
      <c r="H441" s="262" t="s">
        <v>21</v>
      </c>
      <c r="I441" s="264"/>
      <c r="J441" s="261"/>
      <c r="K441" s="261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177</v>
      </c>
      <c r="AU441" s="269" t="s">
        <v>79</v>
      </c>
      <c r="AV441" s="13" t="s">
        <v>75</v>
      </c>
      <c r="AW441" s="13" t="s">
        <v>35</v>
      </c>
      <c r="AX441" s="13" t="s">
        <v>71</v>
      </c>
      <c r="AY441" s="269" t="s">
        <v>169</v>
      </c>
    </row>
    <row r="442" s="12" customFormat="1">
      <c r="B442" s="248"/>
      <c r="C442" s="249"/>
      <c r="D442" s="250" t="s">
        <v>177</v>
      </c>
      <c r="E442" s="251" t="s">
        <v>21</v>
      </c>
      <c r="F442" s="252" t="s">
        <v>524</v>
      </c>
      <c r="G442" s="249"/>
      <c r="H442" s="253">
        <v>6.5800000000000001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177</v>
      </c>
      <c r="AU442" s="259" t="s">
        <v>79</v>
      </c>
      <c r="AV442" s="12" t="s">
        <v>79</v>
      </c>
      <c r="AW442" s="12" t="s">
        <v>35</v>
      </c>
      <c r="AX442" s="12" t="s">
        <v>71</v>
      </c>
      <c r="AY442" s="259" t="s">
        <v>169</v>
      </c>
    </row>
    <row r="443" s="13" customFormat="1">
      <c r="B443" s="260"/>
      <c r="C443" s="261"/>
      <c r="D443" s="250" t="s">
        <v>177</v>
      </c>
      <c r="E443" s="262" t="s">
        <v>21</v>
      </c>
      <c r="F443" s="263" t="s">
        <v>436</v>
      </c>
      <c r="G443" s="261"/>
      <c r="H443" s="262" t="s">
        <v>21</v>
      </c>
      <c r="I443" s="264"/>
      <c r="J443" s="261"/>
      <c r="K443" s="261"/>
      <c r="L443" s="265"/>
      <c r="M443" s="266"/>
      <c r="N443" s="267"/>
      <c r="O443" s="267"/>
      <c r="P443" s="267"/>
      <c r="Q443" s="267"/>
      <c r="R443" s="267"/>
      <c r="S443" s="267"/>
      <c r="T443" s="268"/>
      <c r="AT443" s="269" t="s">
        <v>177</v>
      </c>
      <c r="AU443" s="269" t="s">
        <v>79</v>
      </c>
      <c r="AV443" s="13" t="s">
        <v>75</v>
      </c>
      <c r="AW443" s="13" t="s">
        <v>35</v>
      </c>
      <c r="AX443" s="13" t="s">
        <v>71</v>
      </c>
      <c r="AY443" s="269" t="s">
        <v>169</v>
      </c>
    </row>
    <row r="444" s="12" customFormat="1">
      <c r="B444" s="248"/>
      <c r="C444" s="249"/>
      <c r="D444" s="250" t="s">
        <v>177</v>
      </c>
      <c r="E444" s="251" t="s">
        <v>21</v>
      </c>
      <c r="F444" s="252" t="s">
        <v>525</v>
      </c>
      <c r="G444" s="249"/>
      <c r="H444" s="253">
        <v>5.0099999999999998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177</v>
      </c>
      <c r="AU444" s="259" t="s">
        <v>79</v>
      </c>
      <c r="AV444" s="12" t="s">
        <v>79</v>
      </c>
      <c r="AW444" s="12" t="s">
        <v>35</v>
      </c>
      <c r="AX444" s="12" t="s">
        <v>71</v>
      </c>
      <c r="AY444" s="259" t="s">
        <v>169</v>
      </c>
    </row>
    <row r="445" s="13" customFormat="1">
      <c r="B445" s="260"/>
      <c r="C445" s="261"/>
      <c r="D445" s="250" t="s">
        <v>177</v>
      </c>
      <c r="E445" s="262" t="s">
        <v>21</v>
      </c>
      <c r="F445" s="263" t="s">
        <v>361</v>
      </c>
      <c r="G445" s="261"/>
      <c r="H445" s="262" t="s">
        <v>21</v>
      </c>
      <c r="I445" s="264"/>
      <c r="J445" s="261"/>
      <c r="K445" s="261"/>
      <c r="L445" s="265"/>
      <c r="M445" s="266"/>
      <c r="N445" s="267"/>
      <c r="O445" s="267"/>
      <c r="P445" s="267"/>
      <c r="Q445" s="267"/>
      <c r="R445" s="267"/>
      <c r="S445" s="267"/>
      <c r="T445" s="268"/>
      <c r="AT445" s="269" t="s">
        <v>177</v>
      </c>
      <c r="AU445" s="269" t="s">
        <v>79</v>
      </c>
      <c r="AV445" s="13" t="s">
        <v>75</v>
      </c>
      <c r="AW445" s="13" t="s">
        <v>35</v>
      </c>
      <c r="AX445" s="13" t="s">
        <v>71</v>
      </c>
      <c r="AY445" s="269" t="s">
        <v>169</v>
      </c>
    </row>
    <row r="446" s="12" customFormat="1">
      <c r="B446" s="248"/>
      <c r="C446" s="249"/>
      <c r="D446" s="250" t="s">
        <v>177</v>
      </c>
      <c r="E446" s="251" t="s">
        <v>21</v>
      </c>
      <c r="F446" s="252" t="s">
        <v>526</v>
      </c>
      <c r="G446" s="249"/>
      <c r="H446" s="253">
        <v>1.6000000000000001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177</v>
      </c>
      <c r="AU446" s="259" t="s">
        <v>79</v>
      </c>
      <c r="AV446" s="12" t="s">
        <v>79</v>
      </c>
      <c r="AW446" s="12" t="s">
        <v>35</v>
      </c>
      <c r="AX446" s="12" t="s">
        <v>71</v>
      </c>
      <c r="AY446" s="259" t="s">
        <v>169</v>
      </c>
    </row>
    <row r="447" s="13" customFormat="1">
      <c r="B447" s="260"/>
      <c r="C447" s="261"/>
      <c r="D447" s="250" t="s">
        <v>177</v>
      </c>
      <c r="E447" s="262" t="s">
        <v>21</v>
      </c>
      <c r="F447" s="263" t="s">
        <v>527</v>
      </c>
      <c r="G447" s="261"/>
      <c r="H447" s="262" t="s">
        <v>21</v>
      </c>
      <c r="I447" s="264"/>
      <c r="J447" s="261"/>
      <c r="K447" s="261"/>
      <c r="L447" s="265"/>
      <c r="M447" s="266"/>
      <c r="N447" s="267"/>
      <c r="O447" s="267"/>
      <c r="P447" s="267"/>
      <c r="Q447" s="267"/>
      <c r="R447" s="267"/>
      <c r="S447" s="267"/>
      <c r="T447" s="268"/>
      <c r="AT447" s="269" t="s">
        <v>177</v>
      </c>
      <c r="AU447" s="269" t="s">
        <v>79</v>
      </c>
      <c r="AV447" s="13" t="s">
        <v>75</v>
      </c>
      <c r="AW447" s="13" t="s">
        <v>35</v>
      </c>
      <c r="AX447" s="13" t="s">
        <v>71</v>
      </c>
      <c r="AY447" s="269" t="s">
        <v>169</v>
      </c>
    </row>
    <row r="448" s="12" customFormat="1">
      <c r="B448" s="248"/>
      <c r="C448" s="249"/>
      <c r="D448" s="250" t="s">
        <v>177</v>
      </c>
      <c r="E448" s="251" t="s">
        <v>21</v>
      </c>
      <c r="F448" s="252" t="s">
        <v>528</v>
      </c>
      <c r="G448" s="249"/>
      <c r="H448" s="253">
        <v>9.25</v>
      </c>
      <c r="I448" s="254"/>
      <c r="J448" s="249"/>
      <c r="K448" s="249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177</v>
      </c>
      <c r="AU448" s="259" t="s">
        <v>79</v>
      </c>
      <c r="AV448" s="12" t="s">
        <v>79</v>
      </c>
      <c r="AW448" s="12" t="s">
        <v>35</v>
      </c>
      <c r="AX448" s="12" t="s">
        <v>71</v>
      </c>
      <c r="AY448" s="259" t="s">
        <v>169</v>
      </c>
    </row>
    <row r="449" s="13" customFormat="1">
      <c r="B449" s="260"/>
      <c r="C449" s="261"/>
      <c r="D449" s="250" t="s">
        <v>177</v>
      </c>
      <c r="E449" s="262" t="s">
        <v>21</v>
      </c>
      <c r="F449" s="263" t="s">
        <v>439</v>
      </c>
      <c r="G449" s="261"/>
      <c r="H449" s="262" t="s">
        <v>21</v>
      </c>
      <c r="I449" s="264"/>
      <c r="J449" s="261"/>
      <c r="K449" s="261"/>
      <c r="L449" s="265"/>
      <c r="M449" s="266"/>
      <c r="N449" s="267"/>
      <c r="O449" s="267"/>
      <c r="P449" s="267"/>
      <c r="Q449" s="267"/>
      <c r="R449" s="267"/>
      <c r="S449" s="267"/>
      <c r="T449" s="268"/>
      <c r="AT449" s="269" t="s">
        <v>177</v>
      </c>
      <c r="AU449" s="269" t="s">
        <v>79</v>
      </c>
      <c r="AV449" s="13" t="s">
        <v>75</v>
      </c>
      <c r="AW449" s="13" t="s">
        <v>35</v>
      </c>
      <c r="AX449" s="13" t="s">
        <v>71</v>
      </c>
      <c r="AY449" s="269" t="s">
        <v>169</v>
      </c>
    </row>
    <row r="450" s="12" customFormat="1">
      <c r="B450" s="248"/>
      <c r="C450" s="249"/>
      <c r="D450" s="250" t="s">
        <v>177</v>
      </c>
      <c r="E450" s="251" t="s">
        <v>21</v>
      </c>
      <c r="F450" s="252" t="s">
        <v>529</v>
      </c>
      <c r="G450" s="249"/>
      <c r="H450" s="253">
        <v>9.0999999999999996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177</v>
      </c>
      <c r="AU450" s="259" t="s">
        <v>79</v>
      </c>
      <c r="AV450" s="12" t="s">
        <v>79</v>
      </c>
      <c r="AW450" s="12" t="s">
        <v>35</v>
      </c>
      <c r="AX450" s="12" t="s">
        <v>71</v>
      </c>
      <c r="AY450" s="259" t="s">
        <v>169</v>
      </c>
    </row>
    <row r="451" s="13" customFormat="1">
      <c r="B451" s="260"/>
      <c r="C451" s="261"/>
      <c r="D451" s="250" t="s">
        <v>177</v>
      </c>
      <c r="E451" s="262" t="s">
        <v>21</v>
      </c>
      <c r="F451" s="263" t="s">
        <v>363</v>
      </c>
      <c r="G451" s="261"/>
      <c r="H451" s="262" t="s">
        <v>21</v>
      </c>
      <c r="I451" s="264"/>
      <c r="J451" s="261"/>
      <c r="K451" s="261"/>
      <c r="L451" s="265"/>
      <c r="M451" s="266"/>
      <c r="N451" s="267"/>
      <c r="O451" s="267"/>
      <c r="P451" s="267"/>
      <c r="Q451" s="267"/>
      <c r="R451" s="267"/>
      <c r="S451" s="267"/>
      <c r="T451" s="268"/>
      <c r="AT451" s="269" t="s">
        <v>177</v>
      </c>
      <c r="AU451" s="269" t="s">
        <v>79</v>
      </c>
      <c r="AV451" s="13" t="s">
        <v>75</v>
      </c>
      <c r="AW451" s="13" t="s">
        <v>35</v>
      </c>
      <c r="AX451" s="13" t="s">
        <v>71</v>
      </c>
      <c r="AY451" s="269" t="s">
        <v>169</v>
      </c>
    </row>
    <row r="452" s="12" customFormat="1">
      <c r="B452" s="248"/>
      <c r="C452" s="249"/>
      <c r="D452" s="250" t="s">
        <v>177</v>
      </c>
      <c r="E452" s="251" t="s">
        <v>21</v>
      </c>
      <c r="F452" s="252" t="s">
        <v>530</v>
      </c>
      <c r="G452" s="249"/>
      <c r="H452" s="253">
        <v>7</v>
      </c>
      <c r="I452" s="254"/>
      <c r="J452" s="249"/>
      <c r="K452" s="249"/>
      <c r="L452" s="255"/>
      <c r="M452" s="256"/>
      <c r="N452" s="257"/>
      <c r="O452" s="257"/>
      <c r="P452" s="257"/>
      <c r="Q452" s="257"/>
      <c r="R452" s="257"/>
      <c r="S452" s="257"/>
      <c r="T452" s="258"/>
      <c r="AT452" s="259" t="s">
        <v>177</v>
      </c>
      <c r="AU452" s="259" t="s">
        <v>79</v>
      </c>
      <c r="AV452" s="12" t="s">
        <v>79</v>
      </c>
      <c r="AW452" s="12" t="s">
        <v>35</v>
      </c>
      <c r="AX452" s="12" t="s">
        <v>71</v>
      </c>
      <c r="AY452" s="259" t="s">
        <v>169</v>
      </c>
    </row>
    <row r="453" s="13" customFormat="1">
      <c r="B453" s="260"/>
      <c r="C453" s="261"/>
      <c r="D453" s="250" t="s">
        <v>177</v>
      </c>
      <c r="E453" s="262" t="s">
        <v>21</v>
      </c>
      <c r="F453" s="263" t="s">
        <v>441</v>
      </c>
      <c r="G453" s="261"/>
      <c r="H453" s="262" t="s">
        <v>21</v>
      </c>
      <c r="I453" s="264"/>
      <c r="J453" s="261"/>
      <c r="K453" s="261"/>
      <c r="L453" s="265"/>
      <c r="M453" s="266"/>
      <c r="N453" s="267"/>
      <c r="O453" s="267"/>
      <c r="P453" s="267"/>
      <c r="Q453" s="267"/>
      <c r="R453" s="267"/>
      <c r="S453" s="267"/>
      <c r="T453" s="268"/>
      <c r="AT453" s="269" t="s">
        <v>177</v>
      </c>
      <c r="AU453" s="269" t="s">
        <v>79</v>
      </c>
      <c r="AV453" s="13" t="s">
        <v>75</v>
      </c>
      <c r="AW453" s="13" t="s">
        <v>35</v>
      </c>
      <c r="AX453" s="13" t="s">
        <v>71</v>
      </c>
      <c r="AY453" s="269" t="s">
        <v>169</v>
      </c>
    </row>
    <row r="454" s="12" customFormat="1">
      <c r="B454" s="248"/>
      <c r="C454" s="249"/>
      <c r="D454" s="250" t="s">
        <v>177</v>
      </c>
      <c r="E454" s="251" t="s">
        <v>21</v>
      </c>
      <c r="F454" s="252" t="s">
        <v>531</v>
      </c>
      <c r="G454" s="249"/>
      <c r="H454" s="253">
        <v>5.25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177</v>
      </c>
      <c r="AU454" s="259" t="s">
        <v>79</v>
      </c>
      <c r="AV454" s="12" t="s">
        <v>79</v>
      </c>
      <c r="AW454" s="12" t="s">
        <v>35</v>
      </c>
      <c r="AX454" s="12" t="s">
        <v>71</v>
      </c>
      <c r="AY454" s="259" t="s">
        <v>169</v>
      </c>
    </row>
    <row r="455" s="13" customFormat="1">
      <c r="B455" s="260"/>
      <c r="C455" s="261"/>
      <c r="D455" s="250" t="s">
        <v>177</v>
      </c>
      <c r="E455" s="262" t="s">
        <v>21</v>
      </c>
      <c r="F455" s="263" t="s">
        <v>364</v>
      </c>
      <c r="G455" s="261"/>
      <c r="H455" s="262" t="s">
        <v>21</v>
      </c>
      <c r="I455" s="264"/>
      <c r="J455" s="261"/>
      <c r="K455" s="261"/>
      <c r="L455" s="265"/>
      <c r="M455" s="266"/>
      <c r="N455" s="267"/>
      <c r="O455" s="267"/>
      <c r="P455" s="267"/>
      <c r="Q455" s="267"/>
      <c r="R455" s="267"/>
      <c r="S455" s="267"/>
      <c r="T455" s="268"/>
      <c r="AT455" s="269" t="s">
        <v>177</v>
      </c>
      <c r="AU455" s="269" t="s">
        <v>79</v>
      </c>
      <c r="AV455" s="13" t="s">
        <v>75</v>
      </c>
      <c r="AW455" s="13" t="s">
        <v>35</v>
      </c>
      <c r="AX455" s="13" t="s">
        <v>71</v>
      </c>
      <c r="AY455" s="269" t="s">
        <v>169</v>
      </c>
    </row>
    <row r="456" s="12" customFormat="1">
      <c r="B456" s="248"/>
      <c r="C456" s="249"/>
      <c r="D456" s="250" t="s">
        <v>177</v>
      </c>
      <c r="E456" s="251" t="s">
        <v>21</v>
      </c>
      <c r="F456" s="252" t="s">
        <v>532</v>
      </c>
      <c r="G456" s="249"/>
      <c r="H456" s="253">
        <v>9.1750000000000007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177</v>
      </c>
      <c r="AU456" s="259" t="s">
        <v>79</v>
      </c>
      <c r="AV456" s="12" t="s">
        <v>79</v>
      </c>
      <c r="AW456" s="12" t="s">
        <v>35</v>
      </c>
      <c r="AX456" s="12" t="s">
        <v>71</v>
      </c>
      <c r="AY456" s="259" t="s">
        <v>169</v>
      </c>
    </row>
    <row r="457" s="13" customFormat="1">
      <c r="B457" s="260"/>
      <c r="C457" s="261"/>
      <c r="D457" s="250" t="s">
        <v>177</v>
      </c>
      <c r="E457" s="262" t="s">
        <v>21</v>
      </c>
      <c r="F457" s="263" t="s">
        <v>533</v>
      </c>
      <c r="G457" s="261"/>
      <c r="H457" s="262" t="s">
        <v>21</v>
      </c>
      <c r="I457" s="264"/>
      <c r="J457" s="261"/>
      <c r="K457" s="261"/>
      <c r="L457" s="265"/>
      <c r="M457" s="266"/>
      <c r="N457" s="267"/>
      <c r="O457" s="267"/>
      <c r="P457" s="267"/>
      <c r="Q457" s="267"/>
      <c r="R457" s="267"/>
      <c r="S457" s="267"/>
      <c r="T457" s="268"/>
      <c r="AT457" s="269" t="s">
        <v>177</v>
      </c>
      <c r="AU457" s="269" t="s">
        <v>79</v>
      </c>
      <c r="AV457" s="13" t="s">
        <v>75</v>
      </c>
      <c r="AW457" s="13" t="s">
        <v>35</v>
      </c>
      <c r="AX457" s="13" t="s">
        <v>71</v>
      </c>
      <c r="AY457" s="269" t="s">
        <v>169</v>
      </c>
    </row>
    <row r="458" s="14" customFormat="1">
      <c r="B458" s="270"/>
      <c r="C458" s="271"/>
      <c r="D458" s="250" t="s">
        <v>177</v>
      </c>
      <c r="E458" s="272" t="s">
        <v>21</v>
      </c>
      <c r="F458" s="273" t="s">
        <v>182</v>
      </c>
      <c r="G458" s="271"/>
      <c r="H458" s="274">
        <v>103.18000000000001</v>
      </c>
      <c r="I458" s="275"/>
      <c r="J458" s="271"/>
      <c r="K458" s="271"/>
      <c r="L458" s="276"/>
      <c r="M458" s="277"/>
      <c r="N458" s="278"/>
      <c r="O458" s="278"/>
      <c r="P458" s="278"/>
      <c r="Q458" s="278"/>
      <c r="R458" s="278"/>
      <c r="S458" s="278"/>
      <c r="T458" s="279"/>
      <c r="AT458" s="280" t="s">
        <v>177</v>
      </c>
      <c r="AU458" s="280" t="s">
        <v>79</v>
      </c>
      <c r="AV458" s="14" t="s">
        <v>89</v>
      </c>
      <c r="AW458" s="14" t="s">
        <v>35</v>
      </c>
      <c r="AX458" s="14" t="s">
        <v>75</v>
      </c>
      <c r="AY458" s="280" t="s">
        <v>169</v>
      </c>
    </row>
    <row r="459" s="1" customFormat="1" ht="25.5" customHeight="1">
      <c r="B459" s="47"/>
      <c r="C459" s="236" t="s">
        <v>534</v>
      </c>
      <c r="D459" s="236" t="s">
        <v>172</v>
      </c>
      <c r="E459" s="237" t="s">
        <v>535</v>
      </c>
      <c r="F459" s="238" t="s">
        <v>536</v>
      </c>
      <c r="G459" s="239" t="s">
        <v>175</v>
      </c>
      <c r="H459" s="240">
        <v>17.577999999999999</v>
      </c>
      <c r="I459" s="241"/>
      <c r="J459" s="242">
        <f>ROUND(I459*H459,2)</f>
        <v>0</v>
      </c>
      <c r="K459" s="238" t="s">
        <v>21</v>
      </c>
      <c r="L459" s="73"/>
      <c r="M459" s="243" t="s">
        <v>21</v>
      </c>
      <c r="N459" s="244" t="s">
        <v>42</v>
      </c>
      <c r="O459" s="48"/>
      <c r="P459" s="245">
        <f>O459*H459</f>
        <v>0</v>
      </c>
      <c r="Q459" s="245">
        <v>0.0015200000000000001</v>
      </c>
      <c r="R459" s="245">
        <f>Q459*H459</f>
        <v>0.026718559999999999</v>
      </c>
      <c r="S459" s="245">
        <v>0</v>
      </c>
      <c r="T459" s="246">
        <f>S459*H459</f>
        <v>0</v>
      </c>
      <c r="AR459" s="25" t="s">
        <v>89</v>
      </c>
      <c r="AT459" s="25" t="s">
        <v>172</v>
      </c>
      <c r="AU459" s="25" t="s">
        <v>79</v>
      </c>
      <c r="AY459" s="25" t="s">
        <v>169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25" t="s">
        <v>75</v>
      </c>
      <c r="BK459" s="247">
        <f>ROUND(I459*H459,2)</f>
        <v>0</v>
      </c>
      <c r="BL459" s="25" t="s">
        <v>89</v>
      </c>
      <c r="BM459" s="25" t="s">
        <v>537</v>
      </c>
    </row>
    <row r="460" s="13" customFormat="1">
      <c r="B460" s="260"/>
      <c r="C460" s="261"/>
      <c r="D460" s="250" t="s">
        <v>177</v>
      </c>
      <c r="E460" s="262" t="s">
        <v>21</v>
      </c>
      <c r="F460" s="263" t="s">
        <v>538</v>
      </c>
      <c r="G460" s="261"/>
      <c r="H460" s="262" t="s">
        <v>21</v>
      </c>
      <c r="I460" s="264"/>
      <c r="J460" s="261"/>
      <c r="K460" s="261"/>
      <c r="L460" s="265"/>
      <c r="M460" s="266"/>
      <c r="N460" s="267"/>
      <c r="O460" s="267"/>
      <c r="P460" s="267"/>
      <c r="Q460" s="267"/>
      <c r="R460" s="267"/>
      <c r="S460" s="267"/>
      <c r="T460" s="268"/>
      <c r="AT460" s="269" t="s">
        <v>177</v>
      </c>
      <c r="AU460" s="269" t="s">
        <v>79</v>
      </c>
      <c r="AV460" s="13" t="s">
        <v>75</v>
      </c>
      <c r="AW460" s="13" t="s">
        <v>35</v>
      </c>
      <c r="AX460" s="13" t="s">
        <v>71</v>
      </c>
      <c r="AY460" s="269" t="s">
        <v>169</v>
      </c>
    </row>
    <row r="461" s="12" customFormat="1">
      <c r="B461" s="248"/>
      <c r="C461" s="249"/>
      <c r="D461" s="250" t="s">
        <v>177</v>
      </c>
      <c r="E461" s="251" t="s">
        <v>21</v>
      </c>
      <c r="F461" s="252" t="s">
        <v>539</v>
      </c>
      <c r="G461" s="249"/>
      <c r="H461" s="253">
        <v>0.57999999999999996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177</v>
      </c>
      <c r="AU461" s="259" t="s">
        <v>79</v>
      </c>
      <c r="AV461" s="12" t="s">
        <v>79</v>
      </c>
      <c r="AW461" s="12" t="s">
        <v>35</v>
      </c>
      <c r="AX461" s="12" t="s">
        <v>71</v>
      </c>
      <c r="AY461" s="259" t="s">
        <v>169</v>
      </c>
    </row>
    <row r="462" s="13" customFormat="1">
      <c r="B462" s="260"/>
      <c r="C462" s="261"/>
      <c r="D462" s="250" t="s">
        <v>177</v>
      </c>
      <c r="E462" s="262" t="s">
        <v>21</v>
      </c>
      <c r="F462" s="263" t="s">
        <v>436</v>
      </c>
      <c r="G462" s="261"/>
      <c r="H462" s="262" t="s">
        <v>21</v>
      </c>
      <c r="I462" s="264"/>
      <c r="J462" s="261"/>
      <c r="K462" s="261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177</v>
      </c>
      <c r="AU462" s="269" t="s">
        <v>79</v>
      </c>
      <c r="AV462" s="13" t="s">
        <v>75</v>
      </c>
      <c r="AW462" s="13" t="s">
        <v>35</v>
      </c>
      <c r="AX462" s="13" t="s">
        <v>71</v>
      </c>
      <c r="AY462" s="269" t="s">
        <v>169</v>
      </c>
    </row>
    <row r="463" s="12" customFormat="1">
      <c r="B463" s="248"/>
      <c r="C463" s="249"/>
      <c r="D463" s="250" t="s">
        <v>177</v>
      </c>
      <c r="E463" s="251" t="s">
        <v>21</v>
      </c>
      <c r="F463" s="252" t="s">
        <v>540</v>
      </c>
      <c r="G463" s="249"/>
      <c r="H463" s="253">
        <v>0.13200000000000001</v>
      </c>
      <c r="I463" s="254"/>
      <c r="J463" s="249"/>
      <c r="K463" s="249"/>
      <c r="L463" s="255"/>
      <c r="M463" s="256"/>
      <c r="N463" s="257"/>
      <c r="O463" s="257"/>
      <c r="P463" s="257"/>
      <c r="Q463" s="257"/>
      <c r="R463" s="257"/>
      <c r="S463" s="257"/>
      <c r="T463" s="258"/>
      <c r="AT463" s="259" t="s">
        <v>177</v>
      </c>
      <c r="AU463" s="259" t="s">
        <v>79</v>
      </c>
      <c r="AV463" s="12" t="s">
        <v>79</v>
      </c>
      <c r="AW463" s="12" t="s">
        <v>35</v>
      </c>
      <c r="AX463" s="12" t="s">
        <v>71</v>
      </c>
      <c r="AY463" s="259" t="s">
        <v>169</v>
      </c>
    </row>
    <row r="464" s="13" customFormat="1">
      <c r="B464" s="260"/>
      <c r="C464" s="261"/>
      <c r="D464" s="250" t="s">
        <v>177</v>
      </c>
      <c r="E464" s="262" t="s">
        <v>21</v>
      </c>
      <c r="F464" s="263" t="s">
        <v>361</v>
      </c>
      <c r="G464" s="261"/>
      <c r="H464" s="262" t="s">
        <v>21</v>
      </c>
      <c r="I464" s="264"/>
      <c r="J464" s="261"/>
      <c r="K464" s="261"/>
      <c r="L464" s="265"/>
      <c r="M464" s="266"/>
      <c r="N464" s="267"/>
      <c r="O464" s="267"/>
      <c r="P464" s="267"/>
      <c r="Q464" s="267"/>
      <c r="R464" s="267"/>
      <c r="S464" s="267"/>
      <c r="T464" s="268"/>
      <c r="AT464" s="269" t="s">
        <v>177</v>
      </c>
      <c r="AU464" s="269" t="s">
        <v>79</v>
      </c>
      <c r="AV464" s="13" t="s">
        <v>75</v>
      </c>
      <c r="AW464" s="13" t="s">
        <v>35</v>
      </c>
      <c r="AX464" s="13" t="s">
        <v>71</v>
      </c>
      <c r="AY464" s="269" t="s">
        <v>169</v>
      </c>
    </row>
    <row r="465" s="12" customFormat="1">
      <c r="B465" s="248"/>
      <c r="C465" s="249"/>
      <c r="D465" s="250" t="s">
        <v>177</v>
      </c>
      <c r="E465" s="251" t="s">
        <v>21</v>
      </c>
      <c r="F465" s="252" t="s">
        <v>541</v>
      </c>
      <c r="G465" s="249"/>
      <c r="H465" s="253">
        <v>0.050000000000000003</v>
      </c>
      <c r="I465" s="254"/>
      <c r="J465" s="249"/>
      <c r="K465" s="249"/>
      <c r="L465" s="255"/>
      <c r="M465" s="256"/>
      <c r="N465" s="257"/>
      <c r="O465" s="257"/>
      <c r="P465" s="257"/>
      <c r="Q465" s="257"/>
      <c r="R465" s="257"/>
      <c r="S465" s="257"/>
      <c r="T465" s="258"/>
      <c r="AT465" s="259" t="s">
        <v>177</v>
      </c>
      <c r="AU465" s="259" t="s">
        <v>79</v>
      </c>
      <c r="AV465" s="12" t="s">
        <v>79</v>
      </c>
      <c r="AW465" s="12" t="s">
        <v>35</v>
      </c>
      <c r="AX465" s="12" t="s">
        <v>71</v>
      </c>
      <c r="AY465" s="259" t="s">
        <v>169</v>
      </c>
    </row>
    <row r="466" s="13" customFormat="1">
      <c r="B466" s="260"/>
      <c r="C466" s="261"/>
      <c r="D466" s="250" t="s">
        <v>177</v>
      </c>
      <c r="E466" s="262" t="s">
        <v>21</v>
      </c>
      <c r="F466" s="263" t="s">
        <v>439</v>
      </c>
      <c r="G466" s="261"/>
      <c r="H466" s="262" t="s">
        <v>21</v>
      </c>
      <c r="I466" s="264"/>
      <c r="J466" s="261"/>
      <c r="K466" s="261"/>
      <c r="L466" s="265"/>
      <c r="M466" s="266"/>
      <c r="N466" s="267"/>
      <c r="O466" s="267"/>
      <c r="P466" s="267"/>
      <c r="Q466" s="267"/>
      <c r="R466" s="267"/>
      <c r="S466" s="267"/>
      <c r="T466" s="268"/>
      <c r="AT466" s="269" t="s">
        <v>177</v>
      </c>
      <c r="AU466" s="269" t="s">
        <v>79</v>
      </c>
      <c r="AV466" s="13" t="s">
        <v>75</v>
      </c>
      <c r="AW466" s="13" t="s">
        <v>35</v>
      </c>
      <c r="AX466" s="13" t="s">
        <v>71</v>
      </c>
      <c r="AY466" s="269" t="s">
        <v>169</v>
      </c>
    </row>
    <row r="467" s="12" customFormat="1">
      <c r="B467" s="248"/>
      <c r="C467" s="249"/>
      <c r="D467" s="250" t="s">
        <v>177</v>
      </c>
      <c r="E467" s="251" t="s">
        <v>21</v>
      </c>
      <c r="F467" s="252" t="s">
        <v>542</v>
      </c>
      <c r="G467" s="249"/>
      <c r="H467" s="253">
        <v>0.095000000000000001</v>
      </c>
      <c r="I467" s="254"/>
      <c r="J467" s="249"/>
      <c r="K467" s="249"/>
      <c r="L467" s="255"/>
      <c r="M467" s="256"/>
      <c r="N467" s="257"/>
      <c r="O467" s="257"/>
      <c r="P467" s="257"/>
      <c r="Q467" s="257"/>
      <c r="R467" s="257"/>
      <c r="S467" s="257"/>
      <c r="T467" s="258"/>
      <c r="AT467" s="259" t="s">
        <v>177</v>
      </c>
      <c r="AU467" s="259" t="s">
        <v>79</v>
      </c>
      <c r="AV467" s="12" t="s">
        <v>79</v>
      </c>
      <c r="AW467" s="12" t="s">
        <v>35</v>
      </c>
      <c r="AX467" s="12" t="s">
        <v>71</v>
      </c>
      <c r="AY467" s="259" t="s">
        <v>169</v>
      </c>
    </row>
    <row r="468" s="13" customFormat="1">
      <c r="B468" s="260"/>
      <c r="C468" s="261"/>
      <c r="D468" s="250" t="s">
        <v>177</v>
      </c>
      <c r="E468" s="262" t="s">
        <v>21</v>
      </c>
      <c r="F468" s="263" t="s">
        <v>441</v>
      </c>
      <c r="G468" s="261"/>
      <c r="H468" s="262" t="s">
        <v>21</v>
      </c>
      <c r="I468" s="264"/>
      <c r="J468" s="261"/>
      <c r="K468" s="261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177</v>
      </c>
      <c r="AU468" s="269" t="s">
        <v>79</v>
      </c>
      <c r="AV468" s="13" t="s">
        <v>75</v>
      </c>
      <c r="AW468" s="13" t="s">
        <v>35</v>
      </c>
      <c r="AX468" s="13" t="s">
        <v>71</v>
      </c>
      <c r="AY468" s="269" t="s">
        <v>169</v>
      </c>
    </row>
    <row r="469" s="12" customFormat="1">
      <c r="B469" s="248"/>
      <c r="C469" s="249"/>
      <c r="D469" s="250" t="s">
        <v>177</v>
      </c>
      <c r="E469" s="251" t="s">
        <v>21</v>
      </c>
      <c r="F469" s="252" t="s">
        <v>543</v>
      </c>
      <c r="G469" s="249"/>
      <c r="H469" s="253">
        <v>0.152</v>
      </c>
      <c r="I469" s="254"/>
      <c r="J469" s="249"/>
      <c r="K469" s="249"/>
      <c r="L469" s="255"/>
      <c r="M469" s="256"/>
      <c r="N469" s="257"/>
      <c r="O469" s="257"/>
      <c r="P469" s="257"/>
      <c r="Q469" s="257"/>
      <c r="R469" s="257"/>
      <c r="S469" s="257"/>
      <c r="T469" s="258"/>
      <c r="AT469" s="259" t="s">
        <v>177</v>
      </c>
      <c r="AU469" s="259" t="s">
        <v>79</v>
      </c>
      <c r="AV469" s="12" t="s">
        <v>79</v>
      </c>
      <c r="AW469" s="12" t="s">
        <v>35</v>
      </c>
      <c r="AX469" s="12" t="s">
        <v>71</v>
      </c>
      <c r="AY469" s="259" t="s">
        <v>169</v>
      </c>
    </row>
    <row r="470" s="13" customFormat="1">
      <c r="B470" s="260"/>
      <c r="C470" s="261"/>
      <c r="D470" s="250" t="s">
        <v>177</v>
      </c>
      <c r="E470" s="262" t="s">
        <v>21</v>
      </c>
      <c r="F470" s="263" t="s">
        <v>369</v>
      </c>
      <c r="G470" s="261"/>
      <c r="H470" s="262" t="s">
        <v>21</v>
      </c>
      <c r="I470" s="264"/>
      <c r="J470" s="261"/>
      <c r="K470" s="261"/>
      <c r="L470" s="265"/>
      <c r="M470" s="266"/>
      <c r="N470" s="267"/>
      <c r="O470" s="267"/>
      <c r="P470" s="267"/>
      <c r="Q470" s="267"/>
      <c r="R470" s="267"/>
      <c r="S470" s="267"/>
      <c r="T470" s="268"/>
      <c r="AT470" s="269" t="s">
        <v>177</v>
      </c>
      <c r="AU470" s="269" t="s">
        <v>79</v>
      </c>
      <c r="AV470" s="13" t="s">
        <v>75</v>
      </c>
      <c r="AW470" s="13" t="s">
        <v>35</v>
      </c>
      <c r="AX470" s="13" t="s">
        <v>71</v>
      </c>
      <c r="AY470" s="269" t="s">
        <v>169</v>
      </c>
    </row>
    <row r="471" s="12" customFormat="1">
      <c r="B471" s="248"/>
      <c r="C471" s="249"/>
      <c r="D471" s="250" t="s">
        <v>177</v>
      </c>
      <c r="E471" s="251" t="s">
        <v>21</v>
      </c>
      <c r="F471" s="252" t="s">
        <v>544</v>
      </c>
      <c r="G471" s="249"/>
      <c r="H471" s="253">
        <v>0.34000000000000002</v>
      </c>
      <c r="I471" s="254"/>
      <c r="J471" s="249"/>
      <c r="K471" s="249"/>
      <c r="L471" s="255"/>
      <c r="M471" s="256"/>
      <c r="N471" s="257"/>
      <c r="O471" s="257"/>
      <c r="P471" s="257"/>
      <c r="Q471" s="257"/>
      <c r="R471" s="257"/>
      <c r="S471" s="257"/>
      <c r="T471" s="258"/>
      <c r="AT471" s="259" t="s">
        <v>177</v>
      </c>
      <c r="AU471" s="259" t="s">
        <v>79</v>
      </c>
      <c r="AV471" s="12" t="s">
        <v>79</v>
      </c>
      <c r="AW471" s="12" t="s">
        <v>35</v>
      </c>
      <c r="AX471" s="12" t="s">
        <v>71</v>
      </c>
      <c r="AY471" s="259" t="s">
        <v>169</v>
      </c>
    </row>
    <row r="472" s="13" customFormat="1">
      <c r="B472" s="260"/>
      <c r="C472" s="261"/>
      <c r="D472" s="250" t="s">
        <v>177</v>
      </c>
      <c r="E472" s="262" t="s">
        <v>21</v>
      </c>
      <c r="F472" s="263" t="s">
        <v>444</v>
      </c>
      <c r="G472" s="261"/>
      <c r="H472" s="262" t="s">
        <v>21</v>
      </c>
      <c r="I472" s="264"/>
      <c r="J472" s="261"/>
      <c r="K472" s="261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177</v>
      </c>
      <c r="AU472" s="269" t="s">
        <v>79</v>
      </c>
      <c r="AV472" s="13" t="s">
        <v>75</v>
      </c>
      <c r="AW472" s="13" t="s">
        <v>35</v>
      </c>
      <c r="AX472" s="13" t="s">
        <v>71</v>
      </c>
      <c r="AY472" s="269" t="s">
        <v>169</v>
      </c>
    </row>
    <row r="473" s="13" customFormat="1">
      <c r="B473" s="260"/>
      <c r="C473" s="261"/>
      <c r="D473" s="250" t="s">
        <v>177</v>
      </c>
      <c r="E473" s="262" t="s">
        <v>21</v>
      </c>
      <c r="F473" s="263" t="s">
        <v>545</v>
      </c>
      <c r="G473" s="261"/>
      <c r="H473" s="262" t="s">
        <v>21</v>
      </c>
      <c r="I473" s="264"/>
      <c r="J473" s="261"/>
      <c r="K473" s="261"/>
      <c r="L473" s="265"/>
      <c r="M473" s="266"/>
      <c r="N473" s="267"/>
      <c r="O473" s="267"/>
      <c r="P473" s="267"/>
      <c r="Q473" s="267"/>
      <c r="R473" s="267"/>
      <c r="S473" s="267"/>
      <c r="T473" s="268"/>
      <c r="AT473" s="269" t="s">
        <v>177</v>
      </c>
      <c r="AU473" s="269" t="s">
        <v>79</v>
      </c>
      <c r="AV473" s="13" t="s">
        <v>75</v>
      </c>
      <c r="AW473" s="13" t="s">
        <v>35</v>
      </c>
      <c r="AX473" s="13" t="s">
        <v>71</v>
      </c>
      <c r="AY473" s="269" t="s">
        <v>169</v>
      </c>
    </row>
    <row r="474" s="13" customFormat="1">
      <c r="B474" s="260"/>
      <c r="C474" s="261"/>
      <c r="D474" s="250" t="s">
        <v>177</v>
      </c>
      <c r="E474" s="262" t="s">
        <v>21</v>
      </c>
      <c r="F474" s="263" t="s">
        <v>488</v>
      </c>
      <c r="G474" s="261"/>
      <c r="H474" s="262" t="s">
        <v>21</v>
      </c>
      <c r="I474" s="264"/>
      <c r="J474" s="261"/>
      <c r="K474" s="261"/>
      <c r="L474" s="265"/>
      <c r="M474" s="266"/>
      <c r="N474" s="267"/>
      <c r="O474" s="267"/>
      <c r="P474" s="267"/>
      <c r="Q474" s="267"/>
      <c r="R474" s="267"/>
      <c r="S474" s="267"/>
      <c r="T474" s="268"/>
      <c r="AT474" s="269" t="s">
        <v>177</v>
      </c>
      <c r="AU474" s="269" t="s">
        <v>79</v>
      </c>
      <c r="AV474" s="13" t="s">
        <v>75</v>
      </c>
      <c r="AW474" s="13" t="s">
        <v>35</v>
      </c>
      <c r="AX474" s="13" t="s">
        <v>71</v>
      </c>
      <c r="AY474" s="269" t="s">
        <v>169</v>
      </c>
    </row>
    <row r="475" s="12" customFormat="1">
      <c r="B475" s="248"/>
      <c r="C475" s="249"/>
      <c r="D475" s="250" t="s">
        <v>177</v>
      </c>
      <c r="E475" s="251" t="s">
        <v>21</v>
      </c>
      <c r="F475" s="252" t="s">
        <v>546</v>
      </c>
      <c r="G475" s="249"/>
      <c r="H475" s="253">
        <v>0.998</v>
      </c>
      <c r="I475" s="254"/>
      <c r="J475" s="249"/>
      <c r="K475" s="249"/>
      <c r="L475" s="255"/>
      <c r="M475" s="256"/>
      <c r="N475" s="257"/>
      <c r="O475" s="257"/>
      <c r="P475" s="257"/>
      <c r="Q475" s="257"/>
      <c r="R475" s="257"/>
      <c r="S475" s="257"/>
      <c r="T475" s="258"/>
      <c r="AT475" s="259" t="s">
        <v>177</v>
      </c>
      <c r="AU475" s="259" t="s">
        <v>79</v>
      </c>
      <c r="AV475" s="12" t="s">
        <v>79</v>
      </c>
      <c r="AW475" s="12" t="s">
        <v>35</v>
      </c>
      <c r="AX475" s="12" t="s">
        <v>71</v>
      </c>
      <c r="AY475" s="259" t="s">
        <v>169</v>
      </c>
    </row>
    <row r="476" s="13" customFormat="1">
      <c r="B476" s="260"/>
      <c r="C476" s="261"/>
      <c r="D476" s="250" t="s">
        <v>177</v>
      </c>
      <c r="E476" s="262" t="s">
        <v>21</v>
      </c>
      <c r="F476" s="263" t="s">
        <v>518</v>
      </c>
      <c r="G476" s="261"/>
      <c r="H476" s="262" t="s">
        <v>21</v>
      </c>
      <c r="I476" s="264"/>
      <c r="J476" s="261"/>
      <c r="K476" s="261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177</v>
      </c>
      <c r="AU476" s="269" t="s">
        <v>79</v>
      </c>
      <c r="AV476" s="13" t="s">
        <v>75</v>
      </c>
      <c r="AW476" s="13" t="s">
        <v>35</v>
      </c>
      <c r="AX476" s="13" t="s">
        <v>71</v>
      </c>
      <c r="AY476" s="269" t="s">
        <v>169</v>
      </c>
    </row>
    <row r="477" s="12" customFormat="1">
      <c r="B477" s="248"/>
      <c r="C477" s="249"/>
      <c r="D477" s="250" t="s">
        <v>177</v>
      </c>
      <c r="E477" s="251" t="s">
        <v>21</v>
      </c>
      <c r="F477" s="252" t="s">
        <v>547</v>
      </c>
      <c r="G477" s="249"/>
      <c r="H477" s="253">
        <v>2.4180000000000001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177</v>
      </c>
      <c r="AU477" s="259" t="s">
        <v>79</v>
      </c>
      <c r="AV477" s="12" t="s">
        <v>79</v>
      </c>
      <c r="AW477" s="12" t="s">
        <v>35</v>
      </c>
      <c r="AX477" s="12" t="s">
        <v>71</v>
      </c>
      <c r="AY477" s="259" t="s">
        <v>169</v>
      </c>
    </row>
    <row r="478" s="13" customFormat="1">
      <c r="B478" s="260"/>
      <c r="C478" s="261"/>
      <c r="D478" s="250" t="s">
        <v>177</v>
      </c>
      <c r="E478" s="262" t="s">
        <v>21</v>
      </c>
      <c r="F478" s="263" t="s">
        <v>350</v>
      </c>
      <c r="G478" s="261"/>
      <c r="H478" s="262" t="s">
        <v>21</v>
      </c>
      <c r="I478" s="264"/>
      <c r="J478" s="261"/>
      <c r="K478" s="261"/>
      <c r="L478" s="265"/>
      <c r="M478" s="266"/>
      <c r="N478" s="267"/>
      <c r="O478" s="267"/>
      <c r="P478" s="267"/>
      <c r="Q478" s="267"/>
      <c r="R478" s="267"/>
      <c r="S478" s="267"/>
      <c r="T478" s="268"/>
      <c r="AT478" s="269" t="s">
        <v>177</v>
      </c>
      <c r="AU478" s="269" t="s">
        <v>79</v>
      </c>
      <c r="AV478" s="13" t="s">
        <v>75</v>
      </c>
      <c r="AW478" s="13" t="s">
        <v>35</v>
      </c>
      <c r="AX478" s="13" t="s">
        <v>71</v>
      </c>
      <c r="AY478" s="269" t="s">
        <v>169</v>
      </c>
    </row>
    <row r="479" s="12" customFormat="1">
      <c r="B479" s="248"/>
      <c r="C479" s="249"/>
      <c r="D479" s="250" t="s">
        <v>177</v>
      </c>
      <c r="E479" s="251" t="s">
        <v>21</v>
      </c>
      <c r="F479" s="252" t="s">
        <v>548</v>
      </c>
      <c r="G479" s="249"/>
      <c r="H479" s="253">
        <v>3.2629999999999999</v>
      </c>
      <c r="I479" s="254"/>
      <c r="J479" s="249"/>
      <c r="K479" s="249"/>
      <c r="L479" s="255"/>
      <c r="M479" s="256"/>
      <c r="N479" s="257"/>
      <c r="O479" s="257"/>
      <c r="P479" s="257"/>
      <c r="Q479" s="257"/>
      <c r="R479" s="257"/>
      <c r="S479" s="257"/>
      <c r="T479" s="258"/>
      <c r="AT479" s="259" t="s">
        <v>177</v>
      </c>
      <c r="AU479" s="259" t="s">
        <v>79</v>
      </c>
      <c r="AV479" s="12" t="s">
        <v>79</v>
      </c>
      <c r="AW479" s="12" t="s">
        <v>35</v>
      </c>
      <c r="AX479" s="12" t="s">
        <v>71</v>
      </c>
      <c r="AY479" s="259" t="s">
        <v>169</v>
      </c>
    </row>
    <row r="480" s="13" customFormat="1">
      <c r="B480" s="260"/>
      <c r="C480" s="261"/>
      <c r="D480" s="250" t="s">
        <v>177</v>
      </c>
      <c r="E480" s="262" t="s">
        <v>21</v>
      </c>
      <c r="F480" s="263" t="s">
        <v>521</v>
      </c>
      <c r="G480" s="261"/>
      <c r="H480" s="262" t="s">
        <v>21</v>
      </c>
      <c r="I480" s="264"/>
      <c r="J480" s="261"/>
      <c r="K480" s="261"/>
      <c r="L480" s="265"/>
      <c r="M480" s="266"/>
      <c r="N480" s="267"/>
      <c r="O480" s="267"/>
      <c r="P480" s="267"/>
      <c r="Q480" s="267"/>
      <c r="R480" s="267"/>
      <c r="S480" s="267"/>
      <c r="T480" s="268"/>
      <c r="AT480" s="269" t="s">
        <v>177</v>
      </c>
      <c r="AU480" s="269" t="s">
        <v>79</v>
      </c>
      <c r="AV480" s="13" t="s">
        <v>75</v>
      </c>
      <c r="AW480" s="13" t="s">
        <v>35</v>
      </c>
      <c r="AX480" s="13" t="s">
        <v>71</v>
      </c>
      <c r="AY480" s="269" t="s">
        <v>169</v>
      </c>
    </row>
    <row r="481" s="12" customFormat="1">
      <c r="B481" s="248"/>
      <c r="C481" s="249"/>
      <c r="D481" s="250" t="s">
        <v>177</v>
      </c>
      <c r="E481" s="251" t="s">
        <v>21</v>
      </c>
      <c r="F481" s="252" t="s">
        <v>549</v>
      </c>
      <c r="G481" s="249"/>
      <c r="H481" s="253">
        <v>0.875</v>
      </c>
      <c r="I481" s="254"/>
      <c r="J481" s="249"/>
      <c r="K481" s="249"/>
      <c r="L481" s="255"/>
      <c r="M481" s="256"/>
      <c r="N481" s="257"/>
      <c r="O481" s="257"/>
      <c r="P481" s="257"/>
      <c r="Q481" s="257"/>
      <c r="R481" s="257"/>
      <c r="S481" s="257"/>
      <c r="T481" s="258"/>
      <c r="AT481" s="259" t="s">
        <v>177</v>
      </c>
      <c r="AU481" s="259" t="s">
        <v>79</v>
      </c>
      <c r="AV481" s="12" t="s">
        <v>79</v>
      </c>
      <c r="AW481" s="12" t="s">
        <v>35</v>
      </c>
      <c r="AX481" s="12" t="s">
        <v>71</v>
      </c>
      <c r="AY481" s="259" t="s">
        <v>169</v>
      </c>
    </row>
    <row r="482" s="13" customFormat="1">
      <c r="B482" s="260"/>
      <c r="C482" s="261"/>
      <c r="D482" s="250" t="s">
        <v>177</v>
      </c>
      <c r="E482" s="262" t="s">
        <v>21</v>
      </c>
      <c r="F482" s="263" t="s">
        <v>496</v>
      </c>
      <c r="G482" s="261"/>
      <c r="H482" s="262" t="s">
        <v>21</v>
      </c>
      <c r="I482" s="264"/>
      <c r="J482" s="261"/>
      <c r="K482" s="261"/>
      <c r="L482" s="265"/>
      <c r="M482" s="266"/>
      <c r="N482" s="267"/>
      <c r="O482" s="267"/>
      <c r="P482" s="267"/>
      <c r="Q482" s="267"/>
      <c r="R482" s="267"/>
      <c r="S482" s="267"/>
      <c r="T482" s="268"/>
      <c r="AT482" s="269" t="s">
        <v>177</v>
      </c>
      <c r="AU482" s="269" t="s">
        <v>79</v>
      </c>
      <c r="AV482" s="13" t="s">
        <v>75</v>
      </c>
      <c r="AW482" s="13" t="s">
        <v>35</v>
      </c>
      <c r="AX482" s="13" t="s">
        <v>71</v>
      </c>
      <c r="AY482" s="269" t="s">
        <v>169</v>
      </c>
    </row>
    <row r="483" s="12" customFormat="1">
      <c r="B483" s="248"/>
      <c r="C483" s="249"/>
      <c r="D483" s="250" t="s">
        <v>177</v>
      </c>
      <c r="E483" s="251" t="s">
        <v>21</v>
      </c>
      <c r="F483" s="252" t="s">
        <v>550</v>
      </c>
      <c r="G483" s="249"/>
      <c r="H483" s="253">
        <v>0.099000000000000005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177</v>
      </c>
      <c r="AU483" s="259" t="s">
        <v>79</v>
      </c>
      <c r="AV483" s="12" t="s">
        <v>79</v>
      </c>
      <c r="AW483" s="12" t="s">
        <v>35</v>
      </c>
      <c r="AX483" s="12" t="s">
        <v>71</v>
      </c>
      <c r="AY483" s="259" t="s">
        <v>169</v>
      </c>
    </row>
    <row r="484" s="13" customFormat="1">
      <c r="B484" s="260"/>
      <c r="C484" s="261"/>
      <c r="D484" s="250" t="s">
        <v>177</v>
      </c>
      <c r="E484" s="262" t="s">
        <v>21</v>
      </c>
      <c r="F484" s="263" t="s">
        <v>362</v>
      </c>
      <c r="G484" s="261"/>
      <c r="H484" s="262" t="s">
        <v>21</v>
      </c>
      <c r="I484" s="264"/>
      <c r="J484" s="261"/>
      <c r="K484" s="261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177</v>
      </c>
      <c r="AU484" s="269" t="s">
        <v>79</v>
      </c>
      <c r="AV484" s="13" t="s">
        <v>75</v>
      </c>
      <c r="AW484" s="13" t="s">
        <v>35</v>
      </c>
      <c r="AX484" s="13" t="s">
        <v>71</v>
      </c>
      <c r="AY484" s="269" t="s">
        <v>169</v>
      </c>
    </row>
    <row r="485" s="12" customFormat="1">
      <c r="B485" s="248"/>
      <c r="C485" s="249"/>
      <c r="D485" s="250" t="s">
        <v>177</v>
      </c>
      <c r="E485" s="251" t="s">
        <v>21</v>
      </c>
      <c r="F485" s="252" t="s">
        <v>551</v>
      </c>
      <c r="G485" s="249"/>
      <c r="H485" s="253">
        <v>0.98699999999999999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177</v>
      </c>
      <c r="AU485" s="259" t="s">
        <v>79</v>
      </c>
      <c r="AV485" s="12" t="s">
        <v>79</v>
      </c>
      <c r="AW485" s="12" t="s">
        <v>35</v>
      </c>
      <c r="AX485" s="12" t="s">
        <v>71</v>
      </c>
      <c r="AY485" s="259" t="s">
        <v>169</v>
      </c>
    </row>
    <row r="486" s="13" customFormat="1">
      <c r="B486" s="260"/>
      <c r="C486" s="261"/>
      <c r="D486" s="250" t="s">
        <v>177</v>
      </c>
      <c r="E486" s="262" t="s">
        <v>21</v>
      </c>
      <c r="F486" s="263" t="s">
        <v>436</v>
      </c>
      <c r="G486" s="261"/>
      <c r="H486" s="262" t="s">
        <v>21</v>
      </c>
      <c r="I486" s="264"/>
      <c r="J486" s="261"/>
      <c r="K486" s="261"/>
      <c r="L486" s="265"/>
      <c r="M486" s="266"/>
      <c r="N486" s="267"/>
      <c r="O486" s="267"/>
      <c r="P486" s="267"/>
      <c r="Q486" s="267"/>
      <c r="R486" s="267"/>
      <c r="S486" s="267"/>
      <c r="T486" s="268"/>
      <c r="AT486" s="269" t="s">
        <v>177</v>
      </c>
      <c r="AU486" s="269" t="s">
        <v>79</v>
      </c>
      <c r="AV486" s="13" t="s">
        <v>75</v>
      </c>
      <c r="AW486" s="13" t="s">
        <v>35</v>
      </c>
      <c r="AX486" s="13" t="s">
        <v>71</v>
      </c>
      <c r="AY486" s="269" t="s">
        <v>169</v>
      </c>
    </row>
    <row r="487" s="12" customFormat="1">
      <c r="B487" s="248"/>
      <c r="C487" s="249"/>
      <c r="D487" s="250" t="s">
        <v>177</v>
      </c>
      <c r="E487" s="251" t="s">
        <v>21</v>
      </c>
      <c r="F487" s="252" t="s">
        <v>552</v>
      </c>
      <c r="G487" s="249"/>
      <c r="H487" s="253">
        <v>0.872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AT487" s="259" t="s">
        <v>177</v>
      </c>
      <c r="AU487" s="259" t="s">
        <v>79</v>
      </c>
      <c r="AV487" s="12" t="s">
        <v>79</v>
      </c>
      <c r="AW487" s="12" t="s">
        <v>35</v>
      </c>
      <c r="AX487" s="12" t="s">
        <v>71</v>
      </c>
      <c r="AY487" s="259" t="s">
        <v>169</v>
      </c>
    </row>
    <row r="488" s="13" customFormat="1">
      <c r="B488" s="260"/>
      <c r="C488" s="261"/>
      <c r="D488" s="250" t="s">
        <v>177</v>
      </c>
      <c r="E488" s="262" t="s">
        <v>21</v>
      </c>
      <c r="F488" s="263" t="s">
        <v>361</v>
      </c>
      <c r="G488" s="261"/>
      <c r="H488" s="262" t="s">
        <v>21</v>
      </c>
      <c r="I488" s="264"/>
      <c r="J488" s="261"/>
      <c r="K488" s="261"/>
      <c r="L488" s="265"/>
      <c r="M488" s="266"/>
      <c r="N488" s="267"/>
      <c r="O488" s="267"/>
      <c r="P488" s="267"/>
      <c r="Q488" s="267"/>
      <c r="R488" s="267"/>
      <c r="S488" s="267"/>
      <c r="T488" s="268"/>
      <c r="AT488" s="269" t="s">
        <v>177</v>
      </c>
      <c r="AU488" s="269" t="s">
        <v>79</v>
      </c>
      <c r="AV488" s="13" t="s">
        <v>75</v>
      </c>
      <c r="AW488" s="13" t="s">
        <v>35</v>
      </c>
      <c r="AX488" s="13" t="s">
        <v>71</v>
      </c>
      <c r="AY488" s="269" t="s">
        <v>169</v>
      </c>
    </row>
    <row r="489" s="12" customFormat="1">
      <c r="B489" s="248"/>
      <c r="C489" s="249"/>
      <c r="D489" s="250" t="s">
        <v>177</v>
      </c>
      <c r="E489" s="251" t="s">
        <v>21</v>
      </c>
      <c r="F489" s="252" t="s">
        <v>553</v>
      </c>
      <c r="G489" s="249"/>
      <c r="H489" s="253">
        <v>0.23999999999999999</v>
      </c>
      <c r="I489" s="254"/>
      <c r="J489" s="249"/>
      <c r="K489" s="249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177</v>
      </c>
      <c r="AU489" s="259" t="s">
        <v>79</v>
      </c>
      <c r="AV489" s="12" t="s">
        <v>79</v>
      </c>
      <c r="AW489" s="12" t="s">
        <v>35</v>
      </c>
      <c r="AX489" s="12" t="s">
        <v>71</v>
      </c>
      <c r="AY489" s="259" t="s">
        <v>169</v>
      </c>
    </row>
    <row r="490" s="13" customFormat="1">
      <c r="B490" s="260"/>
      <c r="C490" s="261"/>
      <c r="D490" s="250" t="s">
        <v>177</v>
      </c>
      <c r="E490" s="262" t="s">
        <v>21</v>
      </c>
      <c r="F490" s="263" t="s">
        <v>527</v>
      </c>
      <c r="G490" s="261"/>
      <c r="H490" s="262" t="s">
        <v>21</v>
      </c>
      <c r="I490" s="264"/>
      <c r="J490" s="261"/>
      <c r="K490" s="261"/>
      <c r="L490" s="265"/>
      <c r="M490" s="266"/>
      <c r="N490" s="267"/>
      <c r="O490" s="267"/>
      <c r="P490" s="267"/>
      <c r="Q490" s="267"/>
      <c r="R490" s="267"/>
      <c r="S490" s="267"/>
      <c r="T490" s="268"/>
      <c r="AT490" s="269" t="s">
        <v>177</v>
      </c>
      <c r="AU490" s="269" t="s">
        <v>79</v>
      </c>
      <c r="AV490" s="13" t="s">
        <v>75</v>
      </c>
      <c r="AW490" s="13" t="s">
        <v>35</v>
      </c>
      <c r="AX490" s="13" t="s">
        <v>71</v>
      </c>
      <c r="AY490" s="269" t="s">
        <v>169</v>
      </c>
    </row>
    <row r="491" s="12" customFormat="1">
      <c r="B491" s="248"/>
      <c r="C491" s="249"/>
      <c r="D491" s="250" t="s">
        <v>177</v>
      </c>
      <c r="E491" s="251" t="s">
        <v>21</v>
      </c>
      <c r="F491" s="252" t="s">
        <v>554</v>
      </c>
      <c r="G491" s="249"/>
      <c r="H491" s="253">
        <v>1.5229999999999999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177</v>
      </c>
      <c r="AU491" s="259" t="s">
        <v>79</v>
      </c>
      <c r="AV491" s="12" t="s">
        <v>79</v>
      </c>
      <c r="AW491" s="12" t="s">
        <v>35</v>
      </c>
      <c r="AX491" s="12" t="s">
        <v>71</v>
      </c>
      <c r="AY491" s="259" t="s">
        <v>169</v>
      </c>
    </row>
    <row r="492" s="13" customFormat="1">
      <c r="B492" s="260"/>
      <c r="C492" s="261"/>
      <c r="D492" s="250" t="s">
        <v>177</v>
      </c>
      <c r="E492" s="262" t="s">
        <v>21</v>
      </c>
      <c r="F492" s="263" t="s">
        <v>439</v>
      </c>
      <c r="G492" s="261"/>
      <c r="H492" s="262" t="s">
        <v>21</v>
      </c>
      <c r="I492" s="264"/>
      <c r="J492" s="261"/>
      <c r="K492" s="261"/>
      <c r="L492" s="265"/>
      <c r="M492" s="266"/>
      <c r="N492" s="267"/>
      <c r="O492" s="267"/>
      <c r="P492" s="267"/>
      <c r="Q492" s="267"/>
      <c r="R492" s="267"/>
      <c r="S492" s="267"/>
      <c r="T492" s="268"/>
      <c r="AT492" s="269" t="s">
        <v>177</v>
      </c>
      <c r="AU492" s="269" t="s">
        <v>79</v>
      </c>
      <c r="AV492" s="13" t="s">
        <v>75</v>
      </c>
      <c r="AW492" s="13" t="s">
        <v>35</v>
      </c>
      <c r="AX492" s="13" t="s">
        <v>71</v>
      </c>
      <c r="AY492" s="269" t="s">
        <v>169</v>
      </c>
    </row>
    <row r="493" s="12" customFormat="1">
      <c r="B493" s="248"/>
      <c r="C493" s="249"/>
      <c r="D493" s="250" t="s">
        <v>177</v>
      </c>
      <c r="E493" s="251" t="s">
        <v>21</v>
      </c>
      <c r="F493" s="252" t="s">
        <v>555</v>
      </c>
      <c r="G493" s="249"/>
      <c r="H493" s="253">
        <v>1.5</v>
      </c>
      <c r="I493" s="254"/>
      <c r="J493" s="249"/>
      <c r="K493" s="249"/>
      <c r="L493" s="255"/>
      <c r="M493" s="256"/>
      <c r="N493" s="257"/>
      <c r="O493" s="257"/>
      <c r="P493" s="257"/>
      <c r="Q493" s="257"/>
      <c r="R493" s="257"/>
      <c r="S493" s="257"/>
      <c r="T493" s="258"/>
      <c r="AT493" s="259" t="s">
        <v>177</v>
      </c>
      <c r="AU493" s="259" t="s">
        <v>79</v>
      </c>
      <c r="AV493" s="12" t="s">
        <v>79</v>
      </c>
      <c r="AW493" s="12" t="s">
        <v>35</v>
      </c>
      <c r="AX493" s="12" t="s">
        <v>71</v>
      </c>
      <c r="AY493" s="259" t="s">
        <v>169</v>
      </c>
    </row>
    <row r="494" s="13" customFormat="1">
      <c r="B494" s="260"/>
      <c r="C494" s="261"/>
      <c r="D494" s="250" t="s">
        <v>177</v>
      </c>
      <c r="E494" s="262" t="s">
        <v>21</v>
      </c>
      <c r="F494" s="263" t="s">
        <v>363</v>
      </c>
      <c r="G494" s="261"/>
      <c r="H494" s="262" t="s">
        <v>21</v>
      </c>
      <c r="I494" s="264"/>
      <c r="J494" s="261"/>
      <c r="K494" s="261"/>
      <c r="L494" s="265"/>
      <c r="M494" s="266"/>
      <c r="N494" s="267"/>
      <c r="O494" s="267"/>
      <c r="P494" s="267"/>
      <c r="Q494" s="267"/>
      <c r="R494" s="267"/>
      <c r="S494" s="267"/>
      <c r="T494" s="268"/>
      <c r="AT494" s="269" t="s">
        <v>177</v>
      </c>
      <c r="AU494" s="269" t="s">
        <v>79</v>
      </c>
      <c r="AV494" s="13" t="s">
        <v>75</v>
      </c>
      <c r="AW494" s="13" t="s">
        <v>35</v>
      </c>
      <c r="AX494" s="13" t="s">
        <v>71</v>
      </c>
      <c r="AY494" s="269" t="s">
        <v>169</v>
      </c>
    </row>
    <row r="495" s="12" customFormat="1">
      <c r="B495" s="248"/>
      <c r="C495" s="249"/>
      <c r="D495" s="250" t="s">
        <v>177</v>
      </c>
      <c r="E495" s="251" t="s">
        <v>21</v>
      </c>
      <c r="F495" s="252" t="s">
        <v>556</v>
      </c>
      <c r="G495" s="249"/>
      <c r="H495" s="253">
        <v>1.05</v>
      </c>
      <c r="I495" s="254"/>
      <c r="J495" s="249"/>
      <c r="K495" s="249"/>
      <c r="L495" s="255"/>
      <c r="M495" s="256"/>
      <c r="N495" s="257"/>
      <c r="O495" s="257"/>
      <c r="P495" s="257"/>
      <c r="Q495" s="257"/>
      <c r="R495" s="257"/>
      <c r="S495" s="257"/>
      <c r="T495" s="258"/>
      <c r="AT495" s="259" t="s">
        <v>177</v>
      </c>
      <c r="AU495" s="259" t="s">
        <v>79</v>
      </c>
      <c r="AV495" s="12" t="s">
        <v>79</v>
      </c>
      <c r="AW495" s="12" t="s">
        <v>35</v>
      </c>
      <c r="AX495" s="12" t="s">
        <v>71</v>
      </c>
      <c r="AY495" s="259" t="s">
        <v>169</v>
      </c>
    </row>
    <row r="496" s="13" customFormat="1">
      <c r="B496" s="260"/>
      <c r="C496" s="261"/>
      <c r="D496" s="250" t="s">
        <v>177</v>
      </c>
      <c r="E496" s="262" t="s">
        <v>21</v>
      </c>
      <c r="F496" s="263" t="s">
        <v>441</v>
      </c>
      <c r="G496" s="261"/>
      <c r="H496" s="262" t="s">
        <v>21</v>
      </c>
      <c r="I496" s="264"/>
      <c r="J496" s="261"/>
      <c r="K496" s="261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177</v>
      </c>
      <c r="AU496" s="269" t="s">
        <v>79</v>
      </c>
      <c r="AV496" s="13" t="s">
        <v>75</v>
      </c>
      <c r="AW496" s="13" t="s">
        <v>35</v>
      </c>
      <c r="AX496" s="13" t="s">
        <v>71</v>
      </c>
      <c r="AY496" s="269" t="s">
        <v>169</v>
      </c>
    </row>
    <row r="497" s="12" customFormat="1">
      <c r="B497" s="248"/>
      <c r="C497" s="249"/>
      <c r="D497" s="250" t="s">
        <v>177</v>
      </c>
      <c r="E497" s="251" t="s">
        <v>21</v>
      </c>
      <c r="F497" s="252" t="s">
        <v>557</v>
      </c>
      <c r="G497" s="249"/>
      <c r="H497" s="253">
        <v>0.78800000000000003</v>
      </c>
      <c r="I497" s="254"/>
      <c r="J497" s="249"/>
      <c r="K497" s="249"/>
      <c r="L497" s="255"/>
      <c r="M497" s="256"/>
      <c r="N497" s="257"/>
      <c r="O497" s="257"/>
      <c r="P497" s="257"/>
      <c r="Q497" s="257"/>
      <c r="R497" s="257"/>
      <c r="S497" s="257"/>
      <c r="T497" s="258"/>
      <c r="AT497" s="259" t="s">
        <v>177</v>
      </c>
      <c r="AU497" s="259" t="s">
        <v>79</v>
      </c>
      <c r="AV497" s="12" t="s">
        <v>79</v>
      </c>
      <c r="AW497" s="12" t="s">
        <v>35</v>
      </c>
      <c r="AX497" s="12" t="s">
        <v>71</v>
      </c>
      <c r="AY497" s="259" t="s">
        <v>169</v>
      </c>
    </row>
    <row r="498" s="13" customFormat="1">
      <c r="B498" s="260"/>
      <c r="C498" s="261"/>
      <c r="D498" s="250" t="s">
        <v>177</v>
      </c>
      <c r="E498" s="262" t="s">
        <v>21</v>
      </c>
      <c r="F498" s="263" t="s">
        <v>364</v>
      </c>
      <c r="G498" s="261"/>
      <c r="H498" s="262" t="s">
        <v>21</v>
      </c>
      <c r="I498" s="264"/>
      <c r="J498" s="261"/>
      <c r="K498" s="261"/>
      <c r="L498" s="265"/>
      <c r="M498" s="266"/>
      <c r="N498" s="267"/>
      <c r="O498" s="267"/>
      <c r="P498" s="267"/>
      <c r="Q498" s="267"/>
      <c r="R498" s="267"/>
      <c r="S498" s="267"/>
      <c r="T498" s="268"/>
      <c r="AT498" s="269" t="s">
        <v>177</v>
      </c>
      <c r="AU498" s="269" t="s">
        <v>79</v>
      </c>
      <c r="AV498" s="13" t="s">
        <v>75</v>
      </c>
      <c r="AW498" s="13" t="s">
        <v>35</v>
      </c>
      <c r="AX498" s="13" t="s">
        <v>71</v>
      </c>
      <c r="AY498" s="269" t="s">
        <v>169</v>
      </c>
    </row>
    <row r="499" s="12" customFormat="1">
      <c r="B499" s="248"/>
      <c r="C499" s="249"/>
      <c r="D499" s="250" t="s">
        <v>177</v>
      </c>
      <c r="E499" s="251" t="s">
        <v>21</v>
      </c>
      <c r="F499" s="252" t="s">
        <v>558</v>
      </c>
      <c r="G499" s="249"/>
      <c r="H499" s="253">
        <v>1.6160000000000001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177</v>
      </c>
      <c r="AU499" s="259" t="s">
        <v>79</v>
      </c>
      <c r="AV499" s="12" t="s">
        <v>79</v>
      </c>
      <c r="AW499" s="12" t="s">
        <v>35</v>
      </c>
      <c r="AX499" s="12" t="s">
        <v>71</v>
      </c>
      <c r="AY499" s="259" t="s">
        <v>169</v>
      </c>
    </row>
    <row r="500" s="13" customFormat="1">
      <c r="B500" s="260"/>
      <c r="C500" s="261"/>
      <c r="D500" s="250" t="s">
        <v>177</v>
      </c>
      <c r="E500" s="262" t="s">
        <v>21</v>
      </c>
      <c r="F500" s="263" t="s">
        <v>533</v>
      </c>
      <c r="G500" s="261"/>
      <c r="H500" s="262" t="s">
        <v>21</v>
      </c>
      <c r="I500" s="264"/>
      <c r="J500" s="261"/>
      <c r="K500" s="261"/>
      <c r="L500" s="265"/>
      <c r="M500" s="266"/>
      <c r="N500" s="267"/>
      <c r="O500" s="267"/>
      <c r="P500" s="267"/>
      <c r="Q500" s="267"/>
      <c r="R500" s="267"/>
      <c r="S500" s="267"/>
      <c r="T500" s="268"/>
      <c r="AT500" s="269" t="s">
        <v>177</v>
      </c>
      <c r="AU500" s="269" t="s">
        <v>79</v>
      </c>
      <c r="AV500" s="13" t="s">
        <v>75</v>
      </c>
      <c r="AW500" s="13" t="s">
        <v>35</v>
      </c>
      <c r="AX500" s="13" t="s">
        <v>71</v>
      </c>
      <c r="AY500" s="269" t="s">
        <v>169</v>
      </c>
    </row>
    <row r="501" s="14" customFormat="1">
      <c r="B501" s="270"/>
      <c r="C501" s="271"/>
      <c r="D501" s="250" t="s">
        <v>177</v>
      </c>
      <c r="E501" s="272" t="s">
        <v>21</v>
      </c>
      <c r="F501" s="273" t="s">
        <v>182</v>
      </c>
      <c r="G501" s="271"/>
      <c r="H501" s="274">
        <v>17.577999999999999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AT501" s="280" t="s">
        <v>177</v>
      </c>
      <c r="AU501" s="280" t="s">
        <v>79</v>
      </c>
      <c r="AV501" s="14" t="s">
        <v>89</v>
      </c>
      <c r="AW501" s="14" t="s">
        <v>35</v>
      </c>
      <c r="AX501" s="14" t="s">
        <v>75</v>
      </c>
      <c r="AY501" s="280" t="s">
        <v>169</v>
      </c>
    </row>
    <row r="502" s="11" customFormat="1" ht="29.88" customHeight="1">
      <c r="B502" s="220"/>
      <c r="C502" s="221"/>
      <c r="D502" s="222" t="s">
        <v>70</v>
      </c>
      <c r="E502" s="234" t="s">
        <v>559</v>
      </c>
      <c r="F502" s="234" t="s">
        <v>560</v>
      </c>
      <c r="G502" s="221"/>
      <c r="H502" s="221"/>
      <c r="I502" s="224"/>
      <c r="J502" s="235">
        <f>BK502</f>
        <v>0</v>
      </c>
      <c r="K502" s="221"/>
      <c r="L502" s="226"/>
      <c r="M502" s="227"/>
      <c r="N502" s="228"/>
      <c r="O502" s="228"/>
      <c r="P502" s="229">
        <f>SUM(P503:P641)</f>
        <v>0</v>
      </c>
      <c r="Q502" s="228"/>
      <c r="R502" s="229">
        <f>SUM(R503:R641)</f>
        <v>67.885142544120015</v>
      </c>
      <c r="S502" s="228"/>
      <c r="T502" s="230">
        <f>SUM(T503:T641)</f>
        <v>0</v>
      </c>
      <c r="AR502" s="231" t="s">
        <v>75</v>
      </c>
      <c r="AT502" s="232" t="s">
        <v>70</v>
      </c>
      <c r="AU502" s="232" t="s">
        <v>75</v>
      </c>
      <c r="AY502" s="231" t="s">
        <v>169</v>
      </c>
      <c r="BK502" s="233">
        <f>SUM(BK503:BK641)</f>
        <v>0</v>
      </c>
    </row>
    <row r="503" s="1" customFormat="1" ht="16.5" customHeight="1">
      <c r="B503" s="47"/>
      <c r="C503" s="236" t="s">
        <v>561</v>
      </c>
      <c r="D503" s="236" t="s">
        <v>172</v>
      </c>
      <c r="E503" s="237" t="s">
        <v>562</v>
      </c>
      <c r="F503" s="238" t="s">
        <v>563</v>
      </c>
      <c r="G503" s="239" t="s">
        <v>190</v>
      </c>
      <c r="H503" s="240">
        <v>90.661000000000001</v>
      </c>
      <c r="I503" s="241"/>
      <c r="J503" s="242">
        <f>ROUND(I503*H503,2)</f>
        <v>0</v>
      </c>
      <c r="K503" s="238" t="s">
        <v>21</v>
      </c>
      <c r="L503" s="73"/>
      <c r="M503" s="243" t="s">
        <v>21</v>
      </c>
      <c r="N503" s="244" t="s">
        <v>42</v>
      </c>
      <c r="O503" s="48"/>
      <c r="P503" s="245">
        <f>O503*H503</f>
        <v>0</v>
      </c>
      <c r="Q503" s="245">
        <v>0</v>
      </c>
      <c r="R503" s="245">
        <f>Q503*H503</f>
        <v>0</v>
      </c>
      <c r="S503" s="245">
        <v>0</v>
      </c>
      <c r="T503" s="246">
        <f>S503*H503</f>
        <v>0</v>
      </c>
      <c r="AR503" s="25" t="s">
        <v>89</v>
      </c>
      <c r="AT503" s="25" t="s">
        <v>172</v>
      </c>
      <c r="AU503" s="25" t="s">
        <v>79</v>
      </c>
      <c r="AY503" s="25" t="s">
        <v>169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25" t="s">
        <v>75</v>
      </c>
      <c r="BK503" s="247">
        <f>ROUND(I503*H503,2)</f>
        <v>0</v>
      </c>
      <c r="BL503" s="25" t="s">
        <v>89</v>
      </c>
      <c r="BM503" s="25" t="s">
        <v>564</v>
      </c>
    </row>
    <row r="504" s="12" customFormat="1">
      <c r="B504" s="248"/>
      <c r="C504" s="249"/>
      <c r="D504" s="250" t="s">
        <v>177</v>
      </c>
      <c r="E504" s="251" t="s">
        <v>21</v>
      </c>
      <c r="F504" s="252" t="s">
        <v>565</v>
      </c>
      <c r="G504" s="249"/>
      <c r="H504" s="253">
        <v>103.133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177</v>
      </c>
      <c r="AU504" s="259" t="s">
        <v>79</v>
      </c>
      <c r="AV504" s="12" t="s">
        <v>79</v>
      </c>
      <c r="AW504" s="12" t="s">
        <v>35</v>
      </c>
      <c r="AX504" s="12" t="s">
        <v>71</v>
      </c>
      <c r="AY504" s="259" t="s">
        <v>169</v>
      </c>
    </row>
    <row r="505" s="13" customFormat="1">
      <c r="B505" s="260"/>
      <c r="C505" s="261"/>
      <c r="D505" s="250" t="s">
        <v>177</v>
      </c>
      <c r="E505" s="262" t="s">
        <v>21</v>
      </c>
      <c r="F505" s="263" t="s">
        <v>566</v>
      </c>
      <c r="G505" s="261"/>
      <c r="H505" s="262" t="s">
        <v>21</v>
      </c>
      <c r="I505" s="264"/>
      <c r="J505" s="261"/>
      <c r="K505" s="261"/>
      <c r="L505" s="265"/>
      <c r="M505" s="266"/>
      <c r="N505" s="267"/>
      <c r="O505" s="267"/>
      <c r="P505" s="267"/>
      <c r="Q505" s="267"/>
      <c r="R505" s="267"/>
      <c r="S505" s="267"/>
      <c r="T505" s="268"/>
      <c r="AT505" s="269" t="s">
        <v>177</v>
      </c>
      <c r="AU505" s="269" t="s">
        <v>79</v>
      </c>
      <c r="AV505" s="13" t="s">
        <v>75</v>
      </c>
      <c r="AW505" s="13" t="s">
        <v>35</v>
      </c>
      <c r="AX505" s="13" t="s">
        <v>71</v>
      </c>
      <c r="AY505" s="269" t="s">
        <v>169</v>
      </c>
    </row>
    <row r="506" s="12" customFormat="1">
      <c r="B506" s="248"/>
      <c r="C506" s="249"/>
      <c r="D506" s="250" t="s">
        <v>177</v>
      </c>
      <c r="E506" s="251" t="s">
        <v>21</v>
      </c>
      <c r="F506" s="252" t="s">
        <v>567</v>
      </c>
      <c r="G506" s="249"/>
      <c r="H506" s="253">
        <v>-2.153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177</v>
      </c>
      <c r="AU506" s="259" t="s">
        <v>79</v>
      </c>
      <c r="AV506" s="12" t="s">
        <v>79</v>
      </c>
      <c r="AW506" s="12" t="s">
        <v>35</v>
      </c>
      <c r="AX506" s="12" t="s">
        <v>71</v>
      </c>
      <c r="AY506" s="259" t="s">
        <v>169</v>
      </c>
    </row>
    <row r="507" s="13" customFormat="1">
      <c r="B507" s="260"/>
      <c r="C507" s="261"/>
      <c r="D507" s="250" t="s">
        <v>177</v>
      </c>
      <c r="E507" s="262" t="s">
        <v>21</v>
      </c>
      <c r="F507" s="263" t="s">
        <v>568</v>
      </c>
      <c r="G507" s="261"/>
      <c r="H507" s="262" t="s">
        <v>21</v>
      </c>
      <c r="I507" s="264"/>
      <c r="J507" s="261"/>
      <c r="K507" s="261"/>
      <c r="L507" s="265"/>
      <c r="M507" s="266"/>
      <c r="N507" s="267"/>
      <c r="O507" s="267"/>
      <c r="P507" s="267"/>
      <c r="Q507" s="267"/>
      <c r="R507" s="267"/>
      <c r="S507" s="267"/>
      <c r="T507" s="268"/>
      <c r="AT507" s="269" t="s">
        <v>177</v>
      </c>
      <c r="AU507" s="269" t="s">
        <v>79</v>
      </c>
      <c r="AV507" s="13" t="s">
        <v>75</v>
      </c>
      <c r="AW507" s="13" t="s">
        <v>35</v>
      </c>
      <c r="AX507" s="13" t="s">
        <v>71</v>
      </c>
      <c r="AY507" s="269" t="s">
        <v>169</v>
      </c>
    </row>
    <row r="508" s="12" customFormat="1">
      <c r="B508" s="248"/>
      <c r="C508" s="249"/>
      <c r="D508" s="250" t="s">
        <v>177</v>
      </c>
      <c r="E508" s="251" t="s">
        <v>21</v>
      </c>
      <c r="F508" s="252" t="s">
        <v>569</v>
      </c>
      <c r="G508" s="249"/>
      <c r="H508" s="253">
        <v>-10.319000000000001</v>
      </c>
      <c r="I508" s="254"/>
      <c r="J508" s="249"/>
      <c r="K508" s="249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177</v>
      </c>
      <c r="AU508" s="259" t="s">
        <v>79</v>
      </c>
      <c r="AV508" s="12" t="s">
        <v>79</v>
      </c>
      <c r="AW508" s="12" t="s">
        <v>35</v>
      </c>
      <c r="AX508" s="12" t="s">
        <v>71</v>
      </c>
      <c r="AY508" s="259" t="s">
        <v>169</v>
      </c>
    </row>
    <row r="509" s="13" customFormat="1">
      <c r="B509" s="260"/>
      <c r="C509" s="261"/>
      <c r="D509" s="250" t="s">
        <v>177</v>
      </c>
      <c r="E509" s="262" t="s">
        <v>21</v>
      </c>
      <c r="F509" s="263" t="s">
        <v>570</v>
      </c>
      <c r="G509" s="261"/>
      <c r="H509" s="262" t="s">
        <v>21</v>
      </c>
      <c r="I509" s="264"/>
      <c r="J509" s="261"/>
      <c r="K509" s="261"/>
      <c r="L509" s="265"/>
      <c r="M509" s="266"/>
      <c r="N509" s="267"/>
      <c r="O509" s="267"/>
      <c r="P509" s="267"/>
      <c r="Q509" s="267"/>
      <c r="R509" s="267"/>
      <c r="S509" s="267"/>
      <c r="T509" s="268"/>
      <c r="AT509" s="269" t="s">
        <v>177</v>
      </c>
      <c r="AU509" s="269" t="s">
        <v>79</v>
      </c>
      <c r="AV509" s="13" t="s">
        <v>75</v>
      </c>
      <c r="AW509" s="13" t="s">
        <v>35</v>
      </c>
      <c r="AX509" s="13" t="s">
        <v>71</v>
      </c>
      <c r="AY509" s="269" t="s">
        <v>169</v>
      </c>
    </row>
    <row r="510" s="14" customFormat="1">
      <c r="B510" s="270"/>
      <c r="C510" s="271"/>
      <c r="D510" s="250" t="s">
        <v>177</v>
      </c>
      <c r="E510" s="272" t="s">
        <v>21</v>
      </c>
      <c r="F510" s="273" t="s">
        <v>182</v>
      </c>
      <c r="G510" s="271"/>
      <c r="H510" s="274">
        <v>90.661000000000001</v>
      </c>
      <c r="I510" s="275"/>
      <c r="J510" s="271"/>
      <c r="K510" s="271"/>
      <c r="L510" s="276"/>
      <c r="M510" s="277"/>
      <c r="N510" s="278"/>
      <c r="O510" s="278"/>
      <c r="P510" s="278"/>
      <c r="Q510" s="278"/>
      <c r="R510" s="278"/>
      <c r="S510" s="278"/>
      <c r="T510" s="279"/>
      <c r="AT510" s="280" t="s">
        <v>177</v>
      </c>
      <c r="AU510" s="280" t="s">
        <v>79</v>
      </c>
      <c r="AV510" s="14" t="s">
        <v>89</v>
      </c>
      <c r="AW510" s="14" t="s">
        <v>35</v>
      </c>
      <c r="AX510" s="14" t="s">
        <v>75</v>
      </c>
      <c r="AY510" s="280" t="s">
        <v>169</v>
      </c>
    </row>
    <row r="511" s="1" customFormat="1" ht="16.5" customHeight="1">
      <c r="B511" s="47"/>
      <c r="C511" s="236" t="s">
        <v>571</v>
      </c>
      <c r="D511" s="236" t="s">
        <v>172</v>
      </c>
      <c r="E511" s="237" t="s">
        <v>572</v>
      </c>
      <c r="F511" s="238" t="s">
        <v>573</v>
      </c>
      <c r="G511" s="239" t="s">
        <v>175</v>
      </c>
      <c r="H511" s="240">
        <v>503.67500000000001</v>
      </c>
      <c r="I511" s="241"/>
      <c r="J511" s="242">
        <f>ROUND(I511*H511,2)</f>
        <v>0</v>
      </c>
      <c r="K511" s="238" t="s">
        <v>21</v>
      </c>
      <c r="L511" s="73"/>
      <c r="M511" s="243" t="s">
        <v>21</v>
      </c>
      <c r="N511" s="244" t="s">
        <v>42</v>
      </c>
      <c r="O511" s="48"/>
      <c r="P511" s="245">
        <f>O511*H511</f>
        <v>0</v>
      </c>
      <c r="Q511" s="245">
        <v>0.0021526800000000001</v>
      </c>
      <c r="R511" s="245">
        <f>Q511*H511</f>
        <v>1.0842510990000001</v>
      </c>
      <c r="S511" s="245">
        <v>0</v>
      </c>
      <c r="T511" s="246">
        <f>S511*H511</f>
        <v>0</v>
      </c>
      <c r="AR511" s="25" t="s">
        <v>89</v>
      </c>
      <c r="AT511" s="25" t="s">
        <v>172</v>
      </c>
      <c r="AU511" s="25" t="s">
        <v>79</v>
      </c>
      <c r="AY511" s="25" t="s">
        <v>169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25" t="s">
        <v>75</v>
      </c>
      <c r="BK511" s="247">
        <f>ROUND(I511*H511,2)</f>
        <v>0</v>
      </c>
      <c r="BL511" s="25" t="s">
        <v>89</v>
      </c>
      <c r="BM511" s="25" t="s">
        <v>574</v>
      </c>
    </row>
    <row r="512" s="12" customFormat="1">
      <c r="B512" s="248"/>
      <c r="C512" s="249"/>
      <c r="D512" s="250" t="s">
        <v>177</v>
      </c>
      <c r="E512" s="251" t="s">
        <v>21</v>
      </c>
      <c r="F512" s="252" t="s">
        <v>575</v>
      </c>
      <c r="G512" s="249"/>
      <c r="H512" s="253">
        <v>572.96400000000006</v>
      </c>
      <c r="I512" s="254"/>
      <c r="J512" s="249"/>
      <c r="K512" s="249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177</v>
      </c>
      <c r="AU512" s="259" t="s">
        <v>79</v>
      </c>
      <c r="AV512" s="12" t="s">
        <v>79</v>
      </c>
      <c r="AW512" s="12" t="s">
        <v>35</v>
      </c>
      <c r="AX512" s="12" t="s">
        <v>71</v>
      </c>
      <c r="AY512" s="259" t="s">
        <v>169</v>
      </c>
    </row>
    <row r="513" s="13" customFormat="1">
      <c r="B513" s="260"/>
      <c r="C513" s="261"/>
      <c r="D513" s="250" t="s">
        <v>177</v>
      </c>
      <c r="E513" s="262" t="s">
        <v>21</v>
      </c>
      <c r="F513" s="263" t="s">
        <v>566</v>
      </c>
      <c r="G513" s="261"/>
      <c r="H513" s="262" t="s">
        <v>21</v>
      </c>
      <c r="I513" s="264"/>
      <c r="J513" s="261"/>
      <c r="K513" s="261"/>
      <c r="L513" s="265"/>
      <c r="M513" s="266"/>
      <c r="N513" s="267"/>
      <c r="O513" s="267"/>
      <c r="P513" s="267"/>
      <c r="Q513" s="267"/>
      <c r="R513" s="267"/>
      <c r="S513" s="267"/>
      <c r="T513" s="268"/>
      <c r="AT513" s="269" t="s">
        <v>177</v>
      </c>
      <c r="AU513" s="269" t="s">
        <v>79</v>
      </c>
      <c r="AV513" s="13" t="s">
        <v>75</v>
      </c>
      <c r="AW513" s="13" t="s">
        <v>35</v>
      </c>
      <c r="AX513" s="13" t="s">
        <v>71</v>
      </c>
      <c r="AY513" s="269" t="s">
        <v>169</v>
      </c>
    </row>
    <row r="514" s="12" customFormat="1">
      <c r="B514" s="248"/>
      <c r="C514" s="249"/>
      <c r="D514" s="250" t="s">
        <v>177</v>
      </c>
      <c r="E514" s="251" t="s">
        <v>21</v>
      </c>
      <c r="F514" s="252" t="s">
        <v>576</v>
      </c>
      <c r="G514" s="249"/>
      <c r="H514" s="253">
        <v>-11.960000000000001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177</v>
      </c>
      <c r="AU514" s="259" t="s">
        <v>79</v>
      </c>
      <c r="AV514" s="12" t="s">
        <v>79</v>
      </c>
      <c r="AW514" s="12" t="s">
        <v>35</v>
      </c>
      <c r="AX514" s="12" t="s">
        <v>71</v>
      </c>
      <c r="AY514" s="259" t="s">
        <v>169</v>
      </c>
    </row>
    <row r="515" s="13" customFormat="1">
      <c r="B515" s="260"/>
      <c r="C515" s="261"/>
      <c r="D515" s="250" t="s">
        <v>177</v>
      </c>
      <c r="E515" s="262" t="s">
        <v>21</v>
      </c>
      <c r="F515" s="263" t="s">
        <v>568</v>
      </c>
      <c r="G515" s="261"/>
      <c r="H515" s="262" t="s">
        <v>21</v>
      </c>
      <c r="I515" s="264"/>
      <c r="J515" s="261"/>
      <c r="K515" s="261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177</v>
      </c>
      <c r="AU515" s="269" t="s">
        <v>79</v>
      </c>
      <c r="AV515" s="13" t="s">
        <v>75</v>
      </c>
      <c r="AW515" s="13" t="s">
        <v>35</v>
      </c>
      <c r="AX515" s="13" t="s">
        <v>71</v>
      </c>
      <c r="AY515" s="269" t="s">
        <v>169</v>
      </c>
    </row>
    <row r="516" s="12" customFormat="1">
      <c r="B516" s="248"/>
      <c r="C516" s="249"/>
      <c r="D516" s="250" t="s">
        <v>177</v>
      </c>
      <c r="E516" s="251" t="s">
        <v>21</v>
      </c>
      <c r="F516" s="252" t="s">
        <v>577</v>
      </c>
      <c r="G516" s="249"/>
      <c r="H516" s="253">
        <v>-57.329000000000001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AT516" s="259" t="s">
        <v>177</v>
      </c>
      <c r="AU516" s="259" t="s">
        <v>79</v>
      </c>
      <c r="AV516" s="12" t="s">
        <v>79</v>
      </c>
      <c r="AW516" s="12" t="s">
        <v>35</v>
      </c>
      <c r="AX516" s="12" t="s">
        <v>71</v>
      </c>
      <c r="AY516" s="259" t="s">
        <v>169</v>
      </c>
    </row>
    <row r="517" s="13" customFormat="1">
      <c r="B517" s="260"/>
      <c r="C517" s="261"/>
      <c r="D517" s="250" t="s">
        <v>177</v>
      </c>
      <c r="E517" s="262" t="s">
        <v>21</v>
      </c>
      <c r="F517" s="263" t="s">
        <v>570</v>
      </c>
      <c r="G517" s="261"/>
      <c r="H517" s="262" t="s">
        <v>21</v>
      </c>
      <c r="I517" s="264"/>
      <c r="J517" s="261"/>
      <c r="K517" s="261"/>
      <c r="L517" s="265"/>
      <c r="M517" s="266"/>
      <c r="N517" s="267"/>
      <c r="O517" s="267"/>
      <c r="P517" s="267"/>
      <c r="Q517" s="267"/>
      <c r="R517" s="267"/>
      <c r="S517" s="267"/>
      <c r="T517" s="268"/>
      <c r="AT517" s="269" t="s">
        <v>177</v>
      </c>
      <c r="AU517" s="269" t="s">
        <v>79</v>
      </c>
      <c r="AV517" s="13" t="s">
        <v>75</v>
      </c>
      <c r="AW517" s="13" t="s">
        <v>35</v>
      </c>
      <c r="AX517" s="13" t="s">
        <v>71</v>
      </c>
      <c r="AY517" s="269" t="s">
        <v>169</v>
      </c>
    </row>
    <row r="518" s="14" customFormat="1">
      <c r="B518" s="270"/>
      <c r="C518" s="271"/>
      <c r="D518" s="250" t="s">
        <v>177</v>
      </c>
      <c r="E518" s="272" t="s">
        <v>21</v>
      </c>
      <c r="F518" s="273" t="s">
        <v>182</v>
      </c>
      <c r="G518" s="271"/>
      <c r="H518" s="274">
        <v>503.67500000000001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AT518" s="280" t="s">
        <v>177</v>
      </c>
      <c r="AU518" s="280" t="s">
        <v>79</v>
      </c>
      <c r="AV518" s="14" t="s">
        <v>89</v>
      </c>
      <c r="AW518" s="14" t="s">
        <v>35</v>
      </c>
      <c r="AX518" s="14" t="s">
        <v>75</v>
      </c>
      <c r="AY518" s="280" t="s">
        <v>169</v>
      </c>
    </row>
    <row r="519" s="1" customFormat="1" ht="16.5" customHeight="1">
      <c r="B519" s="47"/>
      <c r="C519" s="236" t="s">
        <v>578</v>
      </c>
      <c r="D519" s="236" t="s">
        <v>172</v>
      </c>
      <c r="E519" s="237" t="s">
        <v>579</v>
      </c>
      <c r="F519" s="238" t="s">
        <v>580</v>
      </c>
      <c r="G519" s="239" t="s">
        <v>175</v>
      </c>
      <c r="H519" s="240">
        <v>503.67500000000001</v>
      </c>
      <c r="I519" s="241"/>
      <c r="J519" s="242">
        <f>ROUND(I519*H519,2)</f>
        <v>0</v>
      </c>
      <c r="K519" s="238" t="s">
        <v>21</v>
      </c>
      <c r="L519" s="73"/>
      <c r="M519" s="243" t="s">
        <v>21</v>
      </c>
      <c r="N519" s="244" t="s">
        <v>42</v>
      </c>
      <c r="O519" s="48"/>
      <c r="P519" s="245">
        <f>O519*H519</f>
        <v>0</v>
      </c>
      <c r="Q519" s="245">
        <v>0</v>
      </c>
      <c r="R519" s="245">
        <f>Q519*H519</f>
        <v>0</v>
      </c>
      <c r="S519" s="245">
        <v>0</v>
      </c>
      <c r="T519" s="246">
        <f>S519*H519</f>
        <v>0</v>
      </c>
      <c r="AR519" s="25" t="s">
        <v>89</v>
      </c>
      <c r="AT519" s="25" t="s">
        <v>172</v>
      </c>
      <c r="AU519" s="25" t="s">
        <v>79</v>
      </c>
      <c r="AY519" s="25" t="s">
        <v>169</v>
      </c>
      <c r="BE519" s="247">
        <f>IF(N519="základní",J519,0)</f>
        <v>0</v>
      </c>
      <c r="BF519" s="247">
        <f>IF(N519="snížená",J519,0)</f>
        <v>0</v>
      </c>
      <c r="BG519" s="247">
        <f>IF(N519="zákl. přenesená",J519,0)</f>
        <v>0</v>
      </c>
      <c r="BH519" s="247">
        <f>IF(N519="sníž. přenesená",J519,0)</f>
        <v>0</v>
      </c>
      <c r="BI519" s="247">
        <f>IF(N519="nulová",J519,0)</f>
        <v>0</v>
      </c>
      <c r="BJ519" s="25" t="s">
        <v>75</v>
      </c>
      <c r="BK519" s="247">
        <f>ROUND(I519*H519,2)</f>
        <v>0</v>
      </c>
      <c r="BL519" s="25" t="s">
        <v>89</v>
      </c>
      <c r="BM519" s="25" t="s">
        <v>581</v>
      </c>
    </row>
    <row r="520" s="12" customFormat="1">
      <c r="B520" s="248"/>
      <c r="C520" s="249"/>
      <c r="D520" s="250" t="s">
        <v>177</v>
      </c>
      <c r="E520" s="251" t="s">
        <v>21</v>
      </c>
      <c r="F520" s="252" t="s">
        <v>575</v>
      </c>
      <c r="G520" s="249"/>
      <c r="H520" s="253">
        <v>572.96400000000006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177</v>
      </c>
      <c r="AU520" s="259" t="s">
        <v>79</v>
      </c>
      <c r="AV520" s="12" t="s">
        <v>79</v>
      </c>
      <c r="AW520" s="12" t="s">
        <v>35</v>
      </c>
      <c r="AX520" s="12" t="s">
        <v>71</v>
      </c>
      <c r="AY520" s="259" t="s">
        <v>169</v>
      </c>
    </row>
    <row r="521" s="13" customFormat="1">
      <c r="B521" s="260"/>
      <c r="C521" s="261"/>
      <c r="D521" s="250" t="s">
        <v>177</v>
      </c>
      <c r="E521" s="262" t="s">
        <v>21</v>
      </c>
      <c r="F521" s="263" t="s">
        <v>566</v>
      </c>
      <c r="G521" s="261"/>
      <c r="H521" s="262" t="s">
        <v>21</v>
      </c>
      <c r="I521" s="264"/>
      <c r="J521" s="261"/>
      <c r="K521" s="261"/>
      <c r="L521" s="265"/>
      <c r="M521" s="266"/>
      <c r="N521" s="267"/>
      <c r="O521" s="267"/>
      <c r="P521" s="267"/>
      <c r="Q521" s="267"/>
      <c r="R521" s="267"/>
      <c r="S521" s="267"/>
      <c r="T521" s="268"/>
      <c r="AT521" s="269" t="s">
        <v>177</v>
      </c>
      <c r="AU521" s="269" t="s">
        <v>79</v>
      </c>
      <c r="AV521" s="13" t="s">
        <v>75</v>
      </c>
      <c r="AW521" s="13" t="s">
        <v>35</v>
      </c>
      <c r="AX521" s="13" t="s">
        <v>71</v>
      </c>
      <c r="AY521" s="269" t="s">
        <v>169</v>
      </c>
    </row>
    <row r="522" s="12" customFormat="1">
      <c r="B522" s="248"/>
      <c r="C522" s="249"/>
      <c r="D522" s="250" t="s">
        <v>177</v>
      </c>
      <c r="E522" s="251" t="s">
        <v>21</v>
      </c>
      <c r="F522" s="252" t="s">
        <v>576</v>
      </c>
      <c r="G522" s="249"/>
      <c r="H522" s="253">
        <v>-11.960000000000001</v>
      </c>
      <c r="I522" s="254"/>
      <c r="J522" s="249"/>
      <c r="K522" s="249"/>
      <c r="L522" s="255"/>
      <c r="M522" s="256"/>
      <c r="N522" s="257"/>
      <c r="O522" s="257"/>
      <c r="P522" s="257"/>
      <c r="Q522" s="257"/>
      <c r="R522" s="257"/>
      <c r="S522" s="257"/>
      <c r="T522" s="258"/>
      <c r="AT522" s="259" t="s">
        <v>177</v>
      </c>
      <c r="AU522" s="259" t="s">
        <v>79</v>
      </c>
      <c r="AV522" s="12" t="s">
        <v>79</v>
      </c>
      <c r="AW522" s="12" t="s">
        <v>35</v>
      </c>
      <c r="AX522" s="12" t="s">
        <v>71</v>
      </c>
      <c r="AY522" s="259" t="s">
        <v>169</v>
      </c>
    </row>
    <row r="523" s="13" customFormat="1">
      <c r="B523" s="260"/>
      <c r="C523" s="261"/>
      <c r="D523" s="250" t="s">
        <v>177</v>
      </c>
      <c r="E523" s="262" t="s">
        <v>21</v>
      </c>
      <c r="F523" s="263" t="s">
        <v>568</v>
      </c>
      <c r="G523" s="261"/>
      <c r="H523" s="262" t="s">
        <v>21</v>
      </c>
      <c r="I523" s="264"/>
      <c r="J523" s="261"/>
      <c r="K523" s="261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177</v>
      </c>
      <c r="AU523" s="269" t="s">
        <v>79</v>
      </c>
      <c r="AV523" s="13" t="s">
        <v>75</v>
      </c>
      <c r="AW523" s="13" t="s">
        <v>35</v>
      </c>
      <c r="AX523" s="13" t="s">
        <v>71</v>
      </c>
      <c r="AY523" s="269" t="s">
        <v>169</v>
      </c>
    </row>
    <row r="524" s="12" customFormat="1">
      <c r="B524" s="248"/>
      <c r="C524" s="249"/>
      <c r="D524" s="250" t="s">
        <v>177</v>
      </c>
      <c r="E524" s="251" t="s">
        <v>21</v>
      </c>
      <c r="F524" s="252" t="s">
        <v>577</v>
      </c>
      <c r="G524" s="249"/>
      <c r="H524" s="253">
        <v>-57.329000000000001</v>
      </c>
      <c r="I524" s="254"/>
      <c r="J524" s="249"/>
      <c r="K524" s="249"/>
      <c r="L524" s="255"/>
      <c r="M524" s="256"/>
      <c r="N524" s="257"/>
      <c r="O524" s="257"/>
      <c r="P524" s="257"/>
      <c r="Q524" s="257"/>
      <c r="R524" s="257"/>
      <c r="S524" s="257"/>
      <c r="T524" s="258"/>
      <c r="AT524" s="259" t="s">
        <v>177</v>
      </c>
      <c r="AU524" s="259" t="s">
        <v>79</v>
      </c>
      <c r="AV524" s="12" t="s">
        <v>79</v>
      </c>
      <c r="AW524" s="12" t="s">
        <v>35</v>
      </c>
      <c r="AX524" s="12" t="s">
        <v>71</v>
      </c>
      <c r="AY524" s="259" t="s">
        <v>169</v>
      </c>
    </row>
    <row r="525" s="13" customFormat="1">
      <c r="B525" s="260"/>
      <c r="C525" s="261"/>
      <c r="D525" s="250" t="s">
        <v>177</v>
      </c>
      <c r="E525" s="262" t="s">
        <v>21</v>
      </c>
      <c r="F525" s="263" t="s">
        <v>570</v>
      </c>
      <c r="G525" s="261"/>
      <c r="H525" s="262" t="s">
        <v>21</v>
      </c>
      <c r="I525" s="264"/>
      <c r="J525" s="261"/>
      <c r="K525" s="261"/>
      <c r="L525" s="265"/>
      <c r="M525" s="266"/>
      <c r="N525" s="267"/>
      <c r="O525" s="267"/>
      <c r="P525" s="267"/>
      <c r="Q525" s="267"/>
      <c r="R525" s="267"/>
      <c r="S525" s="267"/>
      <c r="T525" s="268"/>
      <c r="AT525" s="269" t="s">
        <v>177</v>
      </c>
      <c r="AU525" s="269" t="s">
        <v>79</v>
      </c>
      <c r="AV525" s="13" t="s">
        <v>75</v>
      </c>
      <c r="AW525" s="13" t="s">
        <v>35</v>
      </c>
      <c r="AX525" s="13" t="s">
        <v>71</v>
      </c>
      <c r="AY525" s="269" t="s">
        <v>169</v>
      </c>
    </row>
    <row r="526" s="14" customFormat="1">
      <c r="B526" s="270"/>
      <c r="C526" s="271"/>
      <c r="D526" s="250" t="s">
        <v>177</v>
      </c>
      <c r="E526" s="272" t="s">
        <v>21</v>
      </c>
      <c r="F526" s="273" t="s">
        <v>182</v>
      </c>
      <c r="G526" s="271"/>
      <c r="H526" s="274">
        <v>503.67500000000001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AT526" s="280" t="s">
        <v>177</v>
      </c>
      <c r="AU526" s="280" t="s">
        <v>79</v>
      </c>
      <c r="AV526" s="14" t="s">
        <v>89</v>
      </c>
      <c r="AW526" s="14" t="s">
        <v>35</v>
      </c>
      <c r="AX526" s="14" t="s">
        <v>75</v>
      </c>
      <c r="AY526" s="280" t="s">
        <v>169</v>
      </c>
    </row>
    <row r="527" s="1" customFormat="1" ht="16.5" customHeight="1">
      <c r="B527" s="47"/>
      <c r="C527" s="236" t="s">
        <v>582</v>
      </c>
      <c r="D527" s="236" t="s">
        <v>172</v>
      </c>
      <c r="E527" s="237" t="s">
        <v>583</v>
      </c>
      <c r="F527" s="238" t="s">
        <v>584</v>
      </c>
      <c r="G527" s="239" t="s">
        <v>235</v>
      </c>
      <c r="H527" s="240">
        <v>16.852</v>
      </c>
      <c r="I527" s="241"/>
      <c r="J527" s="242">
        <f>ROUND(I527*H527,2)</f>
        <v>0</v>
      </c>
      <c r="K527" s="238" t="s">
        <v>21</v>
      </c>
      <c r="L527" s="73"/>
      <c r="M527" s="243" t="s">
        <v>21</v>
      </c>
      <c r="N527" s="244" t="s">
        <v>42</v>
      </c>
      <c r="O527" s="48"/>
      <c r="P527" s="245">
        <f>O527*H527</f>
        <v>0</v>
      </c>
      <c r="Q527" s="245">
        <v>1.05515684</v>
      </c>
      <c r="R527" s="245">
        <f>Q527*H527</f>
        <v>17.781503067679999</v>
      </c>
      <c r="S527" s="245">
        <v>0</v>
      </c>
      <c r="T527" s="246">
        <f>S527*H527</f>
        <v>0</v>
      </c>
      <c r="AR527" s="25" t="s">
        <v>89</v>
      </c>
      <c r="AT527" s="25" t="s">
        <v>172</v>
      </c>
      <c r="AU527" s="25" t="s">
        <v>79</v>
      </c>
      <c r="AY527" s="25" t="s">
        <v>169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25" t="s">
        <v>75</v>
      </c>
      <c r="BK527" s="247">
        <f>ROUND(I527*H527,2)</f>
        <v>0</v>
      </c>
      <c r="BL527" s="25" t="s">
        <v>89</v>
      </c>
      <c r="BM527" s="25" t="s">
        <v>585</v>
      </c>
    </row>
    <row r="528" s="12" customFormat="1">
      <c r="B528" s="248"/>
      <c r="C528" s="249"/>
      <c r="D528" s="250" t="s">
        <v>177</v>
      </c>
      <c r="E528" s="251" t="s">
        <v>21</v>
      </c>
      <c r="F528" s="252" t="s">
        <v>586</v>
      </c>
      <c r="G528" s="249"/>
      <c r="H528" s="253">
        <v>16.852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177</v>
      </c>
      <c r="AU528" s="259" t="s">
        <v>79</v>
      </c>
      <c r="AV528" s="12" t="s">
        <v>79</v>
      </c>
      <c r="AW528" s="12" t="s">
        <v>35</v>
      </c>
      <c r="AX528" s="12" t="s">
        <v>71</v>
      </c>
      <c r="AY528" s="259" t="s">
        <v>169</v>
      </c>
    </row>
    <row r="529" s="14" customFormat="1">
      <c r="B529" s="270"/>
      <c r="C529" s="271"/>
      <c r="D529" s="250" t="s">
        <v>177</v>
      </c>
      <c r="E529" s="272" t="s">
        <v>21</v>
      </c>
      <c r="F529" s="273" t="s">
        <v>182</v>
      </c>
      <c r="G529" s="271"/>
      <c r="H529" s="274">
        <v>16.852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AT529" s="280" t="s">
        <v>177</v>
      </c>
      <c r="AU529" s="280" t="s">
        <v>79</v>
      </c>
      <c r="AV529" s="14" t="s">
        <v>89</v>
      </c>
      <c r="AW529" s="14" t="s">
        <v>35</v>
      </c>
      <c r="AX529" s="14" t="s">
        <v>75</v>
      </c>
      <c r="AY529" s="280" t="s">
        <v>169</v>
      </c>
    </row>
    <row r="530" s="1" customFormat="1" ht="16.5" customHeight="1">
      <c r="B530" s="47"/>
      <c r="C530" s="236" t="s">
        <v>587</v>
      </c>
      <c r="D530" s="236" t="s">
        <v>172</v>
      </c>
      <c r="E530" s="237" t="s">
        <v>588</v>
      </c>
      <c r="F530" s="238" t="s">
        <v>589</v>
      </c>
      <c r="G530" s="239" t="s">
        <v>235</v>
      </c>
      <c r="H530" s="240">
        <v>3.0030000000000001</v>
      </c>
      <c r="I530" s="241"/>
      <c r="J530" s="242">
        <f>ROUND(I530*H530,2)</f>
        <v>0</v>
      </c>
      <c r="K530" s="238" t="s">
        <v>21</v>
      </c>
      <c r="L530" s="73"/>
      <c r="M530" s="243" t="s">
        <v>21</v>
      </c>
      <c r="N530" s="244" t="s">
        <v>42</v>
      </c>
      <c r="O530" s="48"/>
      <c r="P530" s="245">
        <f>O530*H530</f>
        <v>0</v>
      </c>
      <c r="Q530" s="245">
        <v>0</v>
      </c>
      <c r="R530" s="245">
        <f>Q530*H530</f>
        <v>0</v>
      </c>
      <c r="S530" s="245">
        <v>0</v>
      </c>
      <c r="T530" s="246">
        <f>S530*H530</f>
        <v>0</v>
      </c>
      <c r="AR530" s="25" t="s">
        <v>89</v>
      </c>
      <c r="AT530" s="25" t="s">
        <v>172</v>
      </c>
      <c r="AU530" s="25" t="s">
        <v>79</v>
      </c>
      <c r="AY530" s="25" t="s">
        <v>169</v>
      </c>
      <c r="BE530" s="247">
        <f>IF(N530="základní",J530,0)</f>
        <v>0</v>
      </c>
      <c r="BF530" s="247">
        <f>IF(N530="snížená",J530,0)</f>
        <v>0</v>
      </c>
      <c r="BG530" s="247">
        <f>IF(N530="zákl. přenesená",J530,0)</f>
        <v>0</v>
      </c>
      <c r="BH530" s="247">
        <f>IF(N530="sníž. přenesená",J530,0)</f>
        <v>0</v>
      </c>
      <c r="BI530" s="247">
        <f>IF(N530="nulová",J530,0)</f>
        <v>0</v>
      </c>
      <c r="BJ530" s="25" t="s">
        <v>75</v>
      </c>
      <c r="BK530" s="247">
        <f>ROUND(I530*H530,2)</f>
        <v>0</v>
      </c>
      <c r="BL530" s="25" t="s">
        <v>89</v>
      </c>
      <c r="BM530" s="25" t="s">
        <v>590</v>
      </c>
    </row>
    <row r="531" s="12" customFormat="1">
      <c r="B531" s="248"/>
      <c r="C531" s="249"/>
      <c r="D531" s="250" t="s">
        <v>177</v>
      </c>
      <c r="E531" s="251" t="s">
        <v>21</v>
      </c>
      <c r="F531" s="252" t="s">
        <v>591</v>
      </c>
      <c r="G531" s="249"/>
      <c r="H531" s="253">
        <v>0.79100000000000004</v>
      </c>
      <c r="I531" s="254"/>
      <c r="J531" s="249"/>
      <c r="K531" s="249"/>
      <c r="L531" s="255"/>
      <c r="M531" s="256"/>
      <c r="N531" s="257"/>
      <c r="O531" s="257"/>
      <c r="P531" s="257"/>
      <c r="Q531" s="257"/>
      <c r="R531" s="257"/>
      <c r="S531" s="257"/>
      <c r="T531" s="258"/>
      <c r="AT531" s="259" t="s">
        <v>177</v>
      </c>
      <c r="AU531" s="259" t="s">
        <v>79</v>
      </c>
      <c r="AV531" s="12" t="s">
        <v>79</v>
      </c>
      <c r="AW531" s="12" t="s">
        <v>35</v>
      </c>
      <c r="AX531" s="12" t="s">
        <v>71</v>
      </c>
      <c r="AY531" s="259" t="s">
        <v>169</v>
      </c>
    </row>
    <row r="532" s="13" customFormat="1">
      <c r="B532" s="260"/>
      <c r="C532" s="261"/>
      <c r="D532" s="250" t="s">
        <v>177</v>
      </c>
      <c r="E532" s="262" t="s">
        <v>21</v>
      </c>
      <c r="F532" s="263" t="s">
        <v>592</v>
      </c>
      <c r="G532" s="261"/>
      <c r="H532" s="262" t="s">
        <v>21</v>
      </c>
      <c r="I532" s="264"/>
      <c r="J532" s="261"/>
      <c r="K532" s="261"/>
      <c r="L532" s="265"/>
      <c r="M532" s="266"/>
      <c r="N532" s="267"/>
      <c r="O532" s="267"/>
      <c r="P532" s="267"/>
      <c r="Q532" s="267"/>
      <c r="R532" s="267"/>
      <c r="S532" s="267"/>
      <c r="T532" s="268"/>
      <c r="AT532" s="269" t="s">
        <v>177</v>
      </c>
      <c r="AU532" s="269" t="s">
        <v>79</v>
      </c>
      <c r="AV532" s="13" t="s">
        <v>75</v>
      </c>
      <c r="AW532" s="13" t="s">
        <v>35</v>
      </c>
      <c r="AX532" s="13" t="s">
        <v>71</v>
      </c>
      <c r="AY532" s="269" t="s">
        <v>169</v>
      </c>
    </row>
    <row r="533" s="12" customFormat="1">
      <c r="B533" s="248"/>
      <c r="C533" s="249"/>
      <c r="D533" s="250" t="s">
        <v>177</v>
      </c>
      <c r="E533" s="251" t="s">
        <v>21</v>
      </c>
      <c r="F533" s="252" t="s">
        <v>593</v>
      </c>
      <c r="G533" s="249"/>
      <c r="H533" s="253">
        <v>1.3480000000000001</v>
      </c>
      <c r="I533" s="254"/>
      <c r="J533" s="249"/>
      <c r="K533" s="249"/>
      <c r="L533" s="255"/>
      <c r="M533" s="256"/>
      <c r="N533" s="257"/>
      <c r="O533" s="257"/>
      <c r="P533" s="257"/>
      <c r="Q533" s="257"/>
      <c r="R533" s="257"/>
      <c r="S533" s="257"/>
      <c r="T533" s="258"/>
      <c r="AT533" s="259" t="s">
        <v>177</v>
      </c>
      <c r="AU533" s="259" t="s">
        <v>79</v>
      </c>
      <c r="AV533" s="12" t="s">
        <v>79</v>
      </c>
      <c r="AW533" s="12" t="s">
        <v>35</v>
      </c>
      <c r="AX533" s="12" t="s">
        <v>71</v>
      </c>
      <c r="AY533" s="259" t="s">
        <v>169</v>
      </c>
    </row>
    <row r="534" s="13" customFormat="1">
      <c r="B534" s="260"/>
      <c r="C534" s="261"/>
      <c r="D534" s="250" t="s">
        <v>177</v>
      </c>
      <c r="E534" s="262" t="s">
        <v>21</v>
      </c>
      <c r="F534" s="263" t="s">
        <v>594</v>
      </c>
      <c r="G534" s="261"/>
      <c r="H534" s="262" t="s">
        <v>21</v>
      </c>
      <c r="I534" s="264"/>
      <c r="J534" s="261"/>
      <c r="K534" s="261"/>
      <c r="L534" s="265"/>
      <c r="M534" s="266"/>
      <c r="N534" s="267"/>
      <c r="O534" s="267"/>
      <c r="P534" s="267"/>
      <c r="Q534" s="267"/>
      <c r="R534" s="267"/>
      <c r="S534" s="267"/>
      <c r="T534" s="268"/>
      <c r="AT534" s="269" t="s">
        <v>177</v>
      </c>
      <c r="AU534" s="269" t="s">
        <v>79</v>
      </c>
      <c r="AV534" s="13" t="s">
        <v>75</v>
      </c>
      <c r="AW534" s="13" t="s">
        <v>35</v>
      </c>
      <c r="AX534" s="13" t="s">
        <v>71</v>
      </c>
      <c r="AY534" s="269" t="s">
        <v>169</v>
      </c>
    </row>
    <row r="535" s="12" customFormat="1">
      <c r="B535" s="248"/>
      <c r="C535" s="249"/>
      <c r="D535" s="250" t="s">
        <v>177</v>
      </c>
      <c r="E535" s="251" t="s">
        <v>21</v>
      </c>
      <c r="F535" s="252" t="s">
        <v>595</v>
      </c>
      <c r="G535" s="249"/>
      <c r="H535" s="253">
        <v>0.86399999999999999</v>
      </c>
      <c r="I535" s="254"/>
      <c r="J535" s="249"/>
      <c r="K535" s="249"/>
      <c r="L535" s="255"/>
      <c r="M535" s="256"/>
      <c r="N535" s="257"/>
      <c r="O535" s="257"/>
      <c r="P535" s="257"/>
      <c r="Q535" s="257"/>
      <c r="R535" s="257"/>
      <c r="S535" s="257"/>
      <c r="T535" s="258"/>
      <c r="AT535" s="259" t="s">
        <v>177</v>
      </c>
      <c r="AU535" s="259" t="s">
        <v>79</v>
      </c>
      <c r="AV535" s="12" t="s">
        <v>79</v>
      </c>
      <c r="AW535" s="12" t="s">
        <v>35</v>
      </c>
      <c r="AX535" s="12" t="s">
        <v>71</v>
      </c>
      <c r="AY535" s="259" t="s">
        <v>169</v>
      </c>
    </row>
    <row r="536" s="13" customFormat="1">
      <c r="B536" s="260"/>
      <c r="C536" s="261"/>
      <c r="D536" s="250" t="s">
        <v>177</v>
      </c>
      <c r="E536" s="262" t="s">
        <v>21</v>
      </c>
      <c r="F536" s="263" t="s">
        <v>596</v>
      </c>
      <c r="G536" s="261"/>
      <c r="H536" s="262" t="s">
        <v>21</v>
      </c>
      <c r="I536" s="264"/>
      <c r="J536" s="261"/>
      <c r="K536" s="261"/>
      <c r="L536" s="265"/>
      <c r="M536" s="266"/>
      <c r="N536" s="267"/>
      <c r="O536" s="267"/>
      <c r="P536" s="267"/>
      <c r="Q536" s="267"/>
      <c r="R536" s="267"/>
      <c r="S536" s="267"/>
      <c r="T536" s="268"/>
      <c r="AT536" s="269" t="s">
        <v>177</v>
      </c>
      <c r="AU536" s="269" t="s">
        <v>79</v>
      </c>
      <c r="AV536" s="13" t="s">
        <v>75</v>
      </c>
      <c r="AW536" s="13" t="s">
        <v>35</v>
      </c>
      <c r="AX536" s="13" t="s">
        <v>71</v>
      </c>
      <c r="AY536" s="269" t="s">
        <v>169</v>
      </c>
    </row>
    <row r="537" s="14" customFormat="1">
      <c r="B537" s="270"/>
      <c r="C537" s="271"/>
      <c r="D537" s="250" t="s">
        <v>177</v>
      </c>
      <c r="E537" s="272" t="s">
        <v>21</v>
      </c>
      <c r="F537" s="273" t="s">
        <v>182</v>
      </c>
      <c r="G537" s="271"/>
      <c r="H537" s="274">
        <v>3.0030000000000001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AT537" s="280" t="s">
        <v>177</v>
      </c>
      <c r="AU537" s="280" t="s">
        <v>79</v>
      </c>
      <c r="AV537" s="14" t="s">
        <v>89</v>
      </c>
      <c r="AW537" s="14" t="s">
        <v>35</v>
      </c>
      <c r="AX537" s="14" t="s">
        <v>75</v>
      </c>
      <c r="AY537" s="280" t="s">
        <v>169</v>
      </c>
    </row>
    <row r="538" s="1" customFormat="1" ht="16.5" customHeight="1">
      <c r="B538" s="47"/>
      <c r="C538" s="236" t="s">
        <v>597</v>
      </c>
      <c r="D538" s="236" t="s">
        <v>172</v>
      </c>
      <c r="E538" s="237" t="s">
        <v>598</v>
      </c>
      <c r="F538" s="238" t="s">
        <v>599</v>
      </c>
      <c r="G538" s="239" t="s">
        <v>190</v>
      </c>
      <c r="H538" s="240">
        <v>14.906000000000001</v>
      </c>
      <c r="I538" s="241"/>
      <c r="J538" s="242">
        <f>ROUND(I538*H538,2)</f>
        <v>0</v>
      </c>
      <c r="K538" s="238" t="s">
        <v>21</v>
      </c>
      <c r="L538" s="73"/>
      <c r="M538" s="243" t="s">
        <v>21</v>
      </c>
      <c r="N538" s="244" t="s">
        <v>42</v>
      </c>
      <c r="O538" s="48"/>
      <c r="P538" s="245">
        <f>O538*H538</f>
        <v>0</v>
      </c>
      <c r="Q538" s="245">
        <v>0</v>
      </c>
      <c r="R538" s="245">
        <f>Q538*H538</f>
        <v>0</v>
      </c>
      <c r="S538" s="245">
        <v>0</v>
      </c>
      <c r="T538" s="246">
        <f>S538*H538</f>
        <v>0</v>
      </c>
      <c r="AR538" s="25" t="s">
        <v>89</v>
      </c>
      <c r="AT538" s="25" t="s">
        <v>172</v>
      </c>
      <c r="AU538" s="25" t="s">
        <v>79</v>
      </c>
      <c r="AY538" s="25" t="s">
        <v>169</v>
      </c>
      <c r="BE538" s="247">
        <f>IF(N538="základní",J538,0)</f>
        <v>0</v>
      </c>
      <c r="BF538" s="247">
        <f>IF(N538="snížená",J538,0)</f>
        <v>0</v>
      </c>
      <c r="BG538" s="247">
        <f>IF(N538="zákl. přenesená",J538,0)</f>
        <v>0</v>
      </c>
      <c r="BH538" s="247">
        <f>IF(N538="sníž. přenesená",J538,0)</f>
        <v>0</v>
      </c>
      <c r="BI538" s="247">
        <f>IF(N538="nulová",J538,0)</f>
        <v>0</v>
      </c>
      <c r="BJ538" s="25" t="s">
        <v>75</v>
      </c>
      <c r="BK538" s="247">
        <f>ROUND(I538*H538,2)</f>
        <v>0</v>
      </c>
      <c r="BL538" s="25" t="s">
        <v>89</v>
      </c>
      <c r="BM538" s="25" t="s">
        <v>600</v>
      </c>
    </row>
    <row r="539" s="12" customFormat="1">
      <c r="B539" s="248"/>
      <c r="C539" s="249"/>
      <c r="D539" s="250" t="s">
        <v>177</v>
      </c>
      <c r="E539" s="251" t="s">
        <v>21</v>
      </c>
      <c r="F539" s="252" t="s">
        <v>601</v>
      </c>
      <c r="G539" s="249"/>
      <c r="H539" s="253">
        <v>14.906000000000001</v>
      </c>
      <c r="I539" s="254"/>
      <c r="J539" s="249"/>
      <c r="K539" s="249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177</v>
      </c>
      <c r="AU539" s="259" t="s">
        <v>79</v>
      </c>
      <c r="AV539" s="12" t="s">
        <v>79</v>
      </c>
      <c r="AW539" s="12" t="s">
        <v>35</v>
      </c>
      <c r="AX539" s="12" t="s">
        <v>71</v>
      </c>
      <c r="AY539" s="259" t="s">
        <v>169</v>
      </c>
    </row>
    <row r="540" s="13" customFormat="1">
      <c r="B540" s="260"/>
      <c r="C540" s="261"/>
      <c r="D540" s="250" t="s">
        <v>177</v>
      </c>
      <c r="E540" s="262" t="s">
        <v>21</v>
      </c>
      <c r="F540" s="263" t="s">
        <v>602</v>
      </c>
      <c r="G540" s="261"/>
      <c r="H540" s="262" t="s">
        <v>21</v>
      </c>
      <c r="I540" s="264"/>
      <c r="J540" s="261"/>
      <c r="K540" s="261"/>
      <c r="L540" s="265"/>
      <c r="M540" s="266"/>
      <c r="N540" s="267"/>
      <c r="O540" s="267"/>
      <c r="P540" s="267"/>
      <c r="Q540" s="267"/>
      <c r="R540" s="267"/>
      <c r="S540" s="267"/>
      <c r="T540" s="268"/>
      <c r="AT540" s="269" t="s">
        <v>177</v>
      </c>
      <c r="AU540" s="269" t="s">
        <v>79</v>
      </c>
      <c r="AV540" s="13" t="s">
        <v>75</v>
      </c>
      <c r="AW540" s="13" t="s">
        <v>35</v>
      </c>
      <c r="AX540" s="13" t="s">
        <v>71</v>
      </c>
      <c r="AY540" s="269" t="s">
        <v>169</v>
      </c>
    </row>
    <row r="541" s="14" customFormat="1">
      <c r="B541" s="270"/>
      <c r="C541" s="271"/>
      <c r="D541" s="250" t="s">
        <v>177</v>
      </c>
      <c r="E541" s="272" t="s">
        <v>21</v>
      </c>
      <c r="F541" s="273" t="s">
        <v>182</v>
      </c>
      <c r="G541" s="271"/>
      <c r="H541" s="274">
        <v>14.906000000000001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AT541" s="280" t="s">
        <v>177</v>
      </c>
      <c r="AU541" s="280" t="s">
        <v>79</v>
      </c>
      <c r="AV541" s="14" t="s">
        <v>89</v>
      </c>
      <c r="AW541" s="14" t="s">
        <v>35</v>
      </c>
      <c r="AX541" s="14" t="s">
        <v>75</v>
      </c>
      <c r="AY541" s="280" t="s">
        <v>169</v>
      </c>
    </row>
    <row r="542" s="1" customFormat="1" ht="16.5" customHeight="1">
      <c r="B542" s="47"/>
      <c r="C542" s="236" t="s">
        <v>603</v>
      </c>
      <c r="D542" s="236" t="s">
        <v>172</v>
      </c>
      <c r="E542" s="237" t="s">
        <v>604</v>
      </c>
      <c r="F542" s="238" t="s">
        <v>605</v>
      </c>
      <c r="G542" s="239" t="s">
        <v>175</v>
      </c>
      <c r="H542" s="240">
        <v>181.54300000000001</v>
      </c>
      <c r="I542" s="241"/>
      <c r="J542" s="242">
        <f>ROUND(I542*H542,2)</f>
        <v>0</v>
      </c>
      <c r="K542" s="238" t="s">
        <v>21</v>
      </c>
      <c r="L542" s="73"/>
      <c r="M542" s="243" t="s">
        <v>21</v>
      </c>
      <c r="N542" s="244" t="s">
        <v>42</v>
      </c>
      <c r="O542" s="48"/>
      <c r="P542" s="245">
        <f>O542*H542</f>
        <v>0</v>
      </c>
      <c r="Q542" s="245">
        <v>0.00077260000000000002</v>
      </c>
      <c r="R542" s="245">
        <f>Q542*H542</f>
        <v>0.1402601218</v>
      </c>
      <c r="S542" s="245">
        <v>0</v>
      </c>
      <c r="T542" s="246">
        <f>S542*H542</f>
        <v>0</v>
      </c>
      <c r="AR542" s="25" t="s">
        <v>89</v>
      </c>
      <c r="AT542" s="25" t="s">
        <v>172</v>
      </c>
      <c r="AU542" s="25" t="s">
        <v>79</v>
      </c>
      <c r="AY542" s="25" t="s">
        <v>169</v>
      </c>
      <c r="BE542" s="247">
        <f>IF(N542="základní",J542,0)</f>
        <v>0</v>
      </c>
      <c r="BF542" s="247">
        <f>IF(N542="snížená",J542,0)</f>
        <v>0</v>
      </c>
      <c r="BG542" s="247">
        <f>IF(N542="zákl. přenesená",J542,0)</f>
        <v>0</v>
      </c>
      <c r="BH542" s="247">
        <f>IF(N542="sníž. přenesená",J542,0)</f>
        <v>0</v>
      </c>
      <c r="BI542" s="247">
        <f>IF(N542="nulová",J542,0)</f>
        <v>0</v>
      </c>
      <c r="BJ542" s="25" t="s">
        <v>75</v>
      </c>
      <c r="BK542" s="247">
        <f>ROUND(I542*H542,2)</f>
        <v>0</v>
      </c>
      <c r="BL542" s="25" t="s">
        <v>89</v>
      </c>
      <c r="BM542" s="25" t="s">
        <v>606</v>
      </c>
    </row>
    <row r="543" s="12" customFormat="1">
      <c r="B543" s="248"/>
      <c r="C543" s="249"/>
      <c r="D543" s="250" t="s">
        <v>177</v>
      </c>
      <c r="E543" s="251" t="s">
        <v>21</v>
      </c>
      <c r="F543" s="252" t="s">
        <v>607</v>
      </c>
      <c r="G543" s="249"/>
      <c r="H543" s="253">
        <v>181.54300000000001</v>
      </c>
      <c r="I543" s="254"/>
      <c r="J543" s="249"/>
      <c r="K543" s="249"/>
      <c r="L543" s="255"/>
      <c r="M543" s="256"/>
      <c r="N543" s="257"/>
      <c r="O543" s="257"/>
      <c r="P543" s="257"/>
      <c r="Q543" s="257"/>
      <c r="R543" s="257"/>
      <c r="S543" s="257"/>
      <c r="T543" s="258"/>
      <c r="AT543" s="259" t="s">
        <v>177</v>
      </c>
      <c r="AU543" s="259" t="s">
        <v>79</v>
      </c>
      <c r="AV543" s="12" t="s">
        <v>79</v>
      </c>
      <c r="AW543" s="12" t="s">
        <v>35</v>
      </c>
      <c r="AX543" s="12" t="s">
        <v>71</v>
      </c>
      <c r="AY543" s="259" t="s">
        <v>169</v>
      </c>
    </row>
    <row r="544" s="13" customFormat="1">
      <c r="B544" s="260"/>
      <c r="C544" s="261"/>
      <c r="D544" s="250" t="s">
        <v>177</v>
      </c>
      <c r="E544" s="262" t="s">
        <v>21</v>
      </c>
      <c r="F544" s="263" t="s">
        <v>602</v>
      </c>
      <c r="G544" s="261"/>
      <c r="H544" s="262" t="s">
        <v>21</v>
      </c>
      <c r="I544" s="264"/>
      <c r="J544" s="261"/>
      <c r="K544" s="261"/>
      <c r="L544" s="265"/>
      <c r="M544" s="266"/>
      <c r="N544" s="267"/>
      <c r="O544" s="267"/>
      <c r="P544" s="267"/>
      <c r="Q544" s="267"/>
      <c r="R544" s="267"/>
      <c r="S544" s="267"/>
      <c r="T544" s="268"/>
      <c r="AT544" s="269" t="s">
        <v>177</v>
      </c>
      <c r="AU544" s="269" t="s">
        <v>79</v>
      </c>
      <c r="AV544" s="13" t="s">
        <v>75</v>
      </c>
      <c r="AW544" s="13" t="s">
        <v>35</v>
      </c>
      <c r="AX544" s="13" t="s">
        <v>71</v>
      </c>
      <c r="AY544" s="269" t="s">
        <v>169</v>
      </c>
    </row>
    <row r="545" s="14" customFormat="1">
      <c r="B545" s="270"/>
      <c r="C545" s="271"/>
      <c r="D545" s="250" t="s">
        <v>177</v>
      </c>
      <c r="E545" s="272" t="s">
        <v>21</v>
      </c>
      <c r="F545" s="273" t="s">
        <v>182</v>
      </c>
      <c r="G545" s="271"/>
      <c r="H545" s="274">
        <v>181.54300000000001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AT545" s="280" t="s">
        <v>177</v>
      </c>
      <c r="AU545" s="280" t="s">
        <v>79</v>
      </c>
      <c r="AV545" s="14" t="s">
        <v>89</v>
      </c>
      <c r="AW545" s="14" t="s">
        <v>35</v>
      </c>
      <c r="AX545" s="14" t="s">
        <v>75</v>
      </c>
      <c r="AY545" s="280" t="s">
        <v>169</v>
      </c>
    </row>
    <row r="546" s="1" customFormat="1" ht="16.5" customHeight="1">
      <c r="B546" s="47"/>
      <c r="C546" s="236" t="s">
        <v>608</v>
      </c>
      <c r="D546" s="236" t="s">
        <v>172</v>
      </c>
      <c r="E546" s="237" t="s">
        <v>609</v>
      </c>
      <c r="F546" s="238" t="s">
        <v>610</v>
      </c>
      <c r="G546" s="239" t="s">
        <v>175</v>
      </c>
      <c r="H546" s="240">
        <v>181.54300000000001</v>
      </c>
      <c r="I546" s="241"/>
      <c r="J546" s="242">
        <f>ROUND(I546*H546,2)</f>
        <v>0</v>
      </c>
      <c r="K546" s="238" t="s">
        <v>21</v>
      </c>
      <c r="L546" s="73"/>
      <c r="M546" s="243" t="s">
        <v>21</v>
      </c>
      <c r="N546" s="244" t="s">
        <v>42</v>
      </c>
      <c r="O546" s="48"/>
      <c r="P546" s="245">
        <f>O546*H546</f>
        <v>0</v>
      </c>
      <c r="Q546" s="245">
        <v>0</v>
      </c>
      <c r="R546" s="245">
        <f>Q546*H546</f>
        <v>0</v>
      </c>
      <c r="S546" s="245">
        <v>0</v>
      </c>
      <c r="T546" s="246">
        <f>S546*H546</f>
        <v>0</v>
      </c>
      <c r="AR546" s="25" t="s">
        <v>89</v>
      </c>
      <c r="AT546" s="25" t="s">
        <v>172</v>
      </c>
      <c r="AU546" s="25" t="s">
        <v>79</v>
      </c>
      <c r="AY546" s="25" t="s">
        <v>169</v>
      </c>
      <c r="BE546" s="247">
        <f>IF(N546="základní",J546,0)</f>
        <v>0</v>
      </c>
      <c r="BF546" s="247">
        <f>IF(N546="snížená",J546,0)</f>
        <v>0</v>
      </c>
      <c r="BG546" s="247">
        <f>IF(N546="zákl. přenesená",J546,0)</f>
        <v>0</v>
      </c>
      <c r="BH546" s="247">
        <f>IF(N546="sníž. přenesená",J546,0)</f>
        <v>0</v>
      </c>
      <c r="BI546" s="247">
        <f>IF(N546="nulová",J546,0)</f>
        <v>0</v>
      </c>
      <c r="BJ546" s="25" t="s">
        <v>75</v>
      </c>
      <c r="BK546" s="247">
        <f>ROUND(I546*H546,2)</f>
        <v>0</v>
      </c>
      <c r="BL546" s="25" t="s">
        <v>89</v>
      </c>
      <c r="BM546" s="25" t="s">
        <v>611</v>
      </c>
    </row>
    <row r="547" s="12" customFormat="1">
      <c r="B547" s="248"/>
      <c r="C547" s="249"/>
      <c r="D547" s="250" t="s">
        <v>177</v>
      </c>
      <c r="E547" s="251" t="s">
        <v>21</v>
      </c>
      <c r="F547" s="252" t="s">
        <v>607</v>
      </c>
      <c r="G547" s="249"/>
      <c r="H547" s="253">
        <v>181.54300000000001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177</v>
      </c>
      <c r="AU547" s="259" t="s">
        <v>79</v>
      </c>
      <c r="AV547" s="12" t="s">
        <v>79</v>
      </c>
      <c r="AW547" s="12" t="s">
        <v>35</v>
      </c>
      <c r="AX547" s="12" t="s">
        <v>71</v>
      </c>
      <c r="AY547" s="259" t="s">
        <v>169</v>
      </c>
    </row>
    <row r="548" s="13" customFormat="1">
      <c r="B548" s="260"/>
      <c r="C548" s="261"/>
      <c r="D548" s="250" t="s">
        <v>177</v>
      </c>
      <c r="E548" s="262" t="s">
        <v>21</v>
      </c>
      <c r="F548" s="263" t="s">
        <v>602</v>
      </c>
      <c r="G548" s="261"/>
      <c r="H548" s="262" t="s">
        <v>21</v>
      </c>
      <c r="I548" s="264"/>
      <c r="J548" s="261"/>
      <c r="K548" s="261"/>
      <c r="L548" s="265"/>
      <c r="M548" s="266"/>
      <c r="N548" s="267"/>
      <c r="O548" s="267"/>
      <c r="P548" s="267"/>
      <c r="Q548" s="267"/>
      <c r="R548" s="267"/>
      <c r="S548" s="267"/>
      <c r="T548" s="268"/>
      <c r="AT548" s="269" t="s">
        <v>177</v>
      </c>
      <c r="AU548" s="269" t="s">
        <v>79</v>
      </c>
      <c r="AV548" s="13" t="s">
        <v>75</v>
      </c>
      <c r="AW548" s="13" t="s">
        <v>35</v>
      </c>
      <c r="AX548" s="13" t="s">
        <v>71</v>
      </c>
      <c r="AY548" s="269" t="s">
        <v>169</v>
      </c>
    </row>
    <row r="549" s="14" customFormat="1">
      <c r="B549" s="270"/>
      <c r="C549" s="271"/>
      <c r="D549" s="250" t="s">
        <v>177</v>
      </c>
      <c r="E549" s="272" t="s">
        <v>21</v>
      </c>
      <c r="F549" s="273" t="s">
        <v>182</v>
      </c>
      <c r="G549" s="271"/>
      <c r="H549" s="274">
        <v>181.54300000000001</v>
      </c>
      <c r="I549" s="275"/>
      <c r="J549" s="271"/>
      <c r="K549" s="271"/>
      <c r="L549" s="276"/>
      <c r="M549" s="277"/>
      <c r="N549" s="278"/>
      <c r="O549" s="278"/>
      <c r="P549" s="278"/>
      <c r="Q549" s="278"/>
      <c r="R549" s="278"/>
      <c r="S549" s="278"/>
      <c r="T549" s="279"/>
      <c r="AT549" s="280" t="s">
        <v>177</v>
      </c>
      <c r="AU549" s="280" t="s">
        <v>79</v>
      </c>
      <c r="AV549" s="14" t="s">
        <v>89</v>
      </c>
      <c r="AW549" s="14" t="s">
        <v>35</v>
      </c>
      <c r="AX549" s="14" t="s">
        <v>75</v>
      </c>
      <c r="AY549" s="280" t="s">
        <v>169</v>
      </c>
    </row>
    <row r="550" s="1" customFormat="1" ht="16.5" customHeight="1">
      <c r="B550" s="47"/>
      <c r="C550" s="236" t="s">
        <v>612</v>
      </c>
      <c r="D550" s="236" t="s">
        <v>172</v>
      </c>
      <c r="E550" s="237" t="s">
        <v>613</v>
      </c>
      <c r="F550" s="238" t="s">
        <v>614</v>
      </c>
      <c r="G550" s="239" t="s">
        <v>175</v>
      </c>
      <c r="H550" s="240">
        <v>181.54300000000001</v>
      </c>
      <c r="I550" s="241"/>
      <c r="J550" s="242">
        <f>ROUND(I550*H550,2)</f>
        <v>0</v>
      </c>
      <c r="K550" s="238" t="s">
        <v>21</v>
      </c>
      <c r="L550" s="73"/>
      <c r="M550" s="243" t="s">
        <v>21</v>
      </c>
      <c r="N550" s="244" t="s">
        <v>42</v>
      </c>
      <c r="O550" s="48"/>
      <c r="P550" s="245">
        <f>O550*H550</f>
        <v>0</v>
      </c>
      <c r="Q550" s="245">
        <v>0.0081990799999999992</v>
      </c>
      <c r="R550" s="245">
        <f>Q550*H550</f>
        <v>1.4884855804399999</v>
      </c>
      <c r="S550" s="245">
        <v>0</v>
      </c>
      <c r="T550" s="246">
        <f>S550*H550</f>
        <v>0</v>
      </c>
      <c r="AR550" s="25" t="s">
        <v>89</v>
      </c>
      <c r="AT550" s="25" t="s">
        <v>172</v>
      </c>
      <c r="AU550" s="25" t="s">
        <v>79</v>
      </c>
      <c r="AY550" s="25" t="s">
        <v>169</v>
      </c>
      <c r="BE550" s="247">
        <f>IF(N550="základní",J550,0)</f>
        <v>0</v>
      </c>
      <c r="BF550" s="247">
        <f>IF(N550="snížená",J550,0)</f>
        <v>0</v>
      </c>
      <c r="BG550" s="247">
        <f>IF(N550="zákl. přenesená",J550,0)</f>
        <v>0</v>
      </c>
      <c r="BH550" s="247">
        <f>IF(N550="sníž. přenesená",J550,0)</f>
        <v>0</v>
      </c>
      <c r="BI550" s="247">
        <f>IF(N550="nulová",J550,0)</f>
        <v>0</v>
      </c>
      <c r="BJ550" s="25" t="s">
        <v>75</v>
      </c>
      <c r="BK550" s="247">
        <f>ROUND(I550*H550,2)</f>
        <v>0</v>
      </c>
      <c r="BL550" s="25" t="s">
        <v>89</v>
      </c>
      <c r="BM550" s="25" t="s">
        <v>615</v>
      </c>
    </row>
    <row r="551" s="12" customFormat="1">
      <c r="B551" s="248"/>
      <c r="C551" s="249"/>
      <c r="D551" s="250" t="s">
        <v>177</v>
      </c>
      <c r="E551" s="251" t="s">
        <v>21</v>
      </c>
      <c r="F551" s="252" t="s">
        <v>607</v>
      </c>
      <c r="G551" s="249"/>
      <c r="H551" s="253">
        <v>181.54300000000001</v>
      </c>
      <c r="I551" s="254"/>
      <c r="J551" s="249"/>
      <c r="K551" s="249"/>
      <c r="L551" s="255"/>
      <c r="M551" s="256"/>
      <c r="N551" s="257"/>
      <c r="O551" s="257"/>
      <c r="P551" s="257"/>
      <c r="Q551" s="257"/>
      <c r="R551" s="257"/>
      <c r="S551" s="257"/>
      <c r="T551" s="258"/>
      <c r="AT551" s="259" t="s">
        <v>177</v>
      </c>
      <c r="AU551" s="259" t="s">
        <v>79</v>
      </c>
      <c r="AV551" s="12" t="s">
        <v>79</v>
      </c>
      <c r="AW551" s="12" t="s">
        <v>35</v>
      </c>
      <c r="AX551" s="12" t="s">
        <v>71</v>
      </c>
      <c r="AY551" s="259" t="s">
        <v>169</v>
      </c>
    </row>
    <row r="552" s="13" customFormat="1">
      <c r="B552" s="260"/>
      <c r="C552" s="261"/>
      <c r="D552" s="250" t="s">
        <v>177</v>
      </c>
      <c r="E552" s="262" t="s">
        <v>21</v>
      </c>
      <c r="F552" s="263" t="s">
        <v>602</v>
      </c>
      <c r="G552" s="261"/>
      <c r="H552" s="262" t="s">
        <v>21</v>
      </c>
      <c r="I552" s="264"/>
      <c r="J552" s="261"/>
      <c r="K552" s="261"/>
      <c r="L552" s="265"/>
      <c r="M552" s="266"/>
      <c r="N552" s="267"/>
      <c r="O552" s="267"/>
      <c r="P552" s="267"/>
      <c r="Q552" s="267"/>
      <c r="R552" s="267"/>
      <c r="S552" s="267"/>
      <c r="T552" s="268"/>
      <c r="AT552" s="269" t="s">
        <v>177</v>
      </c>
      <c r="AU552" s="269" t="s">
        <v>79</v>
      </c>
      <c r="AV552" s="13" t="s">
        <v>75</v>
      </c>
      <c r="AW552" s="13" t="s">
        <v>35</v>
      </c>
      <c r="AX552" s="13" t="s">
        <v>71</v>
      </c>
      <c r="AY552" s="269" t="s">
        <v>169</v>
      </c>
    </row>
    <row r="553" s="14" customFormat="1">
      <c r="B553" s="270"/>
      <c r="C553" s="271"/>
      <c r="D553" s="250" t="s">
        <v>177</v>
      </c>
      <c r="E553" s="272" t="s">
        <v>21</v>
      </c>
      <c r="F553" s="273" t="s">
        <v>182</v>
      </c>
      <c r="G553" s="271"/>
      <c r="H553" s="274">
        <v>181.54300000000001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AT553" s="280" t="s">
        <v>177</v>
      </c>
      <c r="AU553" s="280" t="s">
        <v>79</v>
      </c>
      <c r="AV553" s="14" t="s">
        <v>89</v>
      </c>
      <c r="AW553" s="14" t="s">
        <v>35</v>
      </c>
      <c r="AX553" s="14" t="s">
        <v>75</v>
      </c>
      <c r="AY553" s="280" t="s">
        <v>169</v>
      </c>
    </row>
    <row r="554" s="1" customFormat="1" ht="16.5" customHeight="1">
      <c r="B554" s="47"/>
      <c r="C554" s="236" t="s">
        <v>616</v>
      </c>
      <c r="D554" s="236" t="s">
        <v>172</v>
      </c>
      <c r="E554" s="237" t="s">
        <v>617</v>
      </c>
      <c r="F554" s="238" t="s">
        <v>618</v>
      </c>
      <c r="G554" s="239" t="s">
        <v>175</v>
      </c>
      <c r="H554" s="240">
        <v>181.54300000000001</v>
      </c>
      <c r="I554" s="241"/>
      <c r="J554" s="242">
        <f>ROUND(I554*H554,2)</f>
        <v>0</v>
      </c>
      <c r="K554" s="238" t="s">
        <v>21</v>
      </c>
      <c r="L554" s="73"/>
      <c r="M554" s="243" t="s">
        <v>21</v>
      </c>
      <c r="N554" s="244" t="s">
        <v>42</v>
      </c>
      <c r="O554" s="48"/>
      <c r="P554" s="245">
        <f>O554*H554</f>
        <v>0</v>
      </c>
      <c r="Q554" s="245">
        <v>0</v>
      </c>
      <c r="R554" s="245">
        <f>Q554*H554</f>
        <v>0</v>
      </c>
      <c r="S554" s="245">
        <v>0</v>
      </c>
      <c r="T554" s="246">
        <f>S554*H554</f>
        <v>0</v>
      </c>
      <c r="AR554" s="25" t="s">
        <v>89</v>
      </c>
      <c r="AT554" s="25" t="s">
        <v>172</v>
      </c>
      <c r="AU554" s="25" t="s">
        <v>79</v>
      </c>
      <c r="AY554" s="25" t="s">
        <v>169</v>
      </c>
      <c r="BE554" s="247">
        <f>IF(N554="základní",J554,0)</f>
        <v>0</v>
      </c>
      <c r="BF554" s="247">
        <f>IF(N554="snížená",J554,0)</f>
        <v>0</v>
      </c>
      <c r="BG554" s="247">
        <f>IF(N554="zákl. přenesená",J554,0)</f>
        <v>0</v>
      </c>
      <c r="BH554" s="247">
        <f>IF(N554="sníž. přenesená",J554,0)</f>
        <v>0</v>
      </c>
      <c r="BI554" s="247">
        <f>IF(N554="nulová",J554,0)</f>
        <v>0</v>
      </c>
      <c r="BJ554" s="25" t="s">
        <v>75</v>
      </c>
      <c r="BK554" s="247">
        <f>ROUND(I554*H554,2)</f>
        <v>0</v>
      </c>
      <c r="BL554" s="25" t="s">
        <v>89</v>
      </c>
      <c r="BM554" s="25" t="s">
        <v>619</v>
      </c>
    </row>
    <row r="555" s="12" customFormat="1">
      <c r="B555" s="248"/>
      <c r="C555" s="249"/>
      <c r="D555" s="250" t="s">
        <v>177</v>
      </c>
      <c r="E555" s="251" t="s">
        <v>21</v>
      </c>
      <c r="F555" s="252" t="s">
        <v>607</v>
      </c>
      <c r="G555" s="249"/>
      <c r="H555" s="253">
        <v>181.54300000000001</v>
      </c>
      <c r="I555" s="254"/>
      <c r="J555" s="249"/>
      <c r="K555" s="249"/>
      <c r="L555" s="255"/>
      <c r="M555" s="256"/>
      <c r="N555" s="257"/>
      <c r="O555" s="257"/>
      <c r="P555" s="257"/>
      <c r="Q555" s="257"/>
      <c r="R555" s="257"/>
      <c r="S555" s="257"/>
      <c r="T555" s="258"/>
      <c r="AT555" s="259" t="s">
        <v>177</v>
      </c>
      <c r="AU555" s="259" t="s">
        <v>79</v>
      </c>
      <c r="AV555" s="12" t="s">
        <v>79</v>
      </c>
      <c r="AW555" s="12" t="s">
        <v>35</v>
      </c>
      <c r="AX555" s="12" t="s">
        <v>71</v>
      </c>
      <c r="AY555" s="259" t="s">
        <v>169</v>
      </c>
    </row>
    <row r="556" s="13" customFormat="1">
      <c r="B556" s="260"/>
      <c r="C556" s="261"/>
      <c r="D556" s="250" t="s">
        <v>177</v>
      </c>
      <c r="E556" s="262" t="s">
        <v>21</v>
      </c>
      <c r="F556" s="263" t="s">
        <v>602</v>
      </c>
      <c r="G556" s="261"/>
      <c r="H556" s="262" t="s">
        <v>21</v>
      </c>
      <c r="I556" s="264"/>
      <c r="J556" s="261"/>
      <c r="K556" s="261"/>
      <c r="L556" s="265"/>
      <c r="M556" s="266"/>
      <c r="N556" s="267"/>
      <c r="O556" s="267"/>
      <c r="P556" s="267"/>
      <c r="Q556" s="267"/>
      <c r="R556" s="267"/>
      <c r="S556" s="267"/>
      <c r="T556" s="268"/>
      <c r="AT556" s="269" t="s">
        <v>177</v>
      </c>
      <c r="AU556" s="269" t="s">
        <v>79</v>
      </c>
      <c r="AV556" s="13" t="s">
        <v>75</v>
      </c>
      <c r="AW556" s="13" t="s">
        <v>35</v>
      </c>
      <c r="AX556" s="13" t="s">
        <v>71</v>
      </c>
      <c r="AY556" s="269" t="s">
        <v>169</v>
      </c>
    </row>
    <row r="557" s="14" customFormat="1">
      <c r="B557" s="270"/>
      <c r="C557" s="271"/>
      <c r="D557" s="250" t="s">
        <v>177</v>
      </c>
      <c r="E557" s="272" t="s">
        <v>21</v>
      </c>
      <c r="F557" s="273" t="s">
        <v>182</v>
      </c>
      <c r="G557" s="271"/>
      <c r="H557" s="274">
        <v>181.54300000000001</v>
      </c>
      <c r="I557" s="275"/>
      <c r="J557" s="271"/>
      <c r="K557" s="271"/>
      <c r="L557" s="276"/>
      <c r="M557" s="277"/>
      <c r="N557" s="278"/>
      <c r="O557" s="278"/>
      <c r="P557" s="278"/>
      <c r="Q557" s="278"/>
      <c r="R557" s="278"/>
      <c r="S557" s="278"/>
      <c r="T557" s="279"/>
      <c r="AT557" s="280" t="s">
        <v>177</v>
      </c>
      <c r="AU557" s="280" t="s">
        <v>79</v>
      </c>
      <c r="AV557" s="14" t="s">
        <v>89</v>
      </c>
      <c r="AW557" s="14" t="s">
        <v>35</v>
      </c>
      <c r="AX557" s="14" t="s">
        <v>75</v>
      </c>
      <c r="AY557" s="280" t="s">
        <v>169</v>
      </c>
    </row>
    <row r="558" s="1" customFormat="1" ht="25.5" customHeight="1">
      <c r="B558" s="47"/>
      <c r="C558" s="236" t="s">
        <v>620</v>
      </c>
      <c r="D558" s="236" t="s">
        <v>172</v>
      </c>
      <c r="E558" s="237" t="s">
        <v>621</v>
      </c>
      <c r="F558" s="238" t="s">
        <v>622</v>
      </c>
      <c r="G558" s="239" t="s">
        <v>235</v>
      </c>
      <c r="H558" s="240">
        <v>2.6400000000000001</v>
      </c>
      <c r="I558" s="241"/>
      <c r="J558" s="242">
        <f>ROUND(I558*H558,2)</f>
        <v>0</v>
      </c>
      <c r="K558" s="238" t="s">
        <v>21</v>
      </c>
      <c r="L558" s="73"/>
      <c r="M558" s="243" t="s">
        <v>21</v>
      </c>
      <c r="N558" s="244" t="s">
        <v>42</v>
      </c>
      <c r="O558" s="48"/>
      <c r="P558" s="245">
        <f>O558*H558</f>
        <v>0</v>
      </c>
      <c r="Q558" s="245">
        <v>1.05463738</v>
      </c>
      <c r="R558" s="245">
        <f>Q558*H558</f>
        <v>2.7842426832</v>
      </c>
      <c r="S558" s="245">
        <v>0</v>
      </c>
      <c r="T558" s="246">
        <f>S558*H558</f>
        <v>0</v>
      </c>
      <c r="AR558" s="25" t="s">
        <v>89</v>
      </c>
      <c r="AT558" s="25" t="s">
        <v>172</v>
      </c>
      <c r="AU558" s="25" t="s">
        <v>79</v>
      </c>
      <c r="AY558" s="25" t="s">
        <v>169</v>
      </c>
      <c r="BE558" s="247">
        <f>IF(N558="základní",J558,0)</f>
        <v>0</v>
      </c>
      <c r="BF558" s="247">
        <f>IF(N558="snížená",J558,0)</f>
        <v>0</v>
      </c>
      <c r="BG558" s="247">
        <f>IF(N558="zákl. přenesená",J558,0)</f>
        <v>0</v>
      </c>
      <c r="BH558" s="247">
        <f>IF(N558="sníž. přenesená",J558,0)</f>
        <v>0</v>
      </c>
      <c r="BI558" s="247">
        <f>IF(N558="nulová",J558,0)</f>
        <v>0</v>
      </c>
      <c r="BJ558" s="25" t="s">
        <v>75</v>
      </c>
      <c r="BK558" s="247">
        <f>ROUND(I558*H558,2)</f>
        <v>0</v>
      </c>
      <c r="BL558" s="25" t="s">
        <v>89</v>
      </c>
      <c r="BM558" s="25" t="s">
        <v>623</v>
      </c>
    </row>
    <row r="559" s="12" customFormat="1">
      <c r="B559" s="248"/>
      <c r="C559" s="249"/>
      <c r="D559" s="250" t="s">
        <v>177</v>
      </c>
      <c r="E559" s="251" t="s">
        <v>21</v>
      </c>
      <c r="F559" s="252" t="s">
        <v>624</v>
      </c>
      <c r="G559" s="249"/>
      <c r="H559" s="253">
        <v>1.863</v>
      </c>
      <c r="I559" s="254"/>
      <c r="J559" s="249"/>
      <c r="K559" s="249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177</v>
      </c>
      <c r="AU559" s="259" t="s">
        <v>79</v>
      </c>
      <c r="AV559" s="12" t="s">
        <v>79</v>
      </c>
      <c r="AW559" s="12" t="s">
        <v>35</v>
      </c>
      <c r="AX559" s="12" t="s">
        <v>71</v>
      </c>
      <c r="AY559" s="259" t="s">
        <v>169</v>
      </c>
    </row>
    <row r="560" s="13" customFormat="1">
      <c r="B560" s="260"/>
      <c r="C560" s="261"/>
      <c r="D560" s="250" t="s">
        <v>177</v>
      </c>
      <c r="E560" s="262" t="s">
        <v>21</v>
      </c>
      <c r="F560" s="263" t="s">
        <v>625</v>
      </c>
      <c r="G560" s="261"/>
      <c r="H560" s="262" t="s">
        <v>21</v>
      </c>
      <c r="I560" s="264"/>
      <c r="J560" s="261"/>
      <c r="K560" s="261"/>
      <c r="L560" s="265"/>
      <c r="M560" s="266"/>
      <c r="N560" s="267"/>
      <c r="O560" s="267"/>
      <c r="P560" s="267"/>
      <c r="Q560" s="267"/>
      <c r="R560" s="267"/>
      <c r="S560" s="267"/>
      <c r="T560" s="268"/>
      <c r="AT560" s="269" t="s">
        <v>177</v>
      </c>
      <c r="AU560" s="269" t="s">
        <v>79</v>
      </c>
      <c r="AV560" s="13" t="s">
        <v>75</v>
      </c>
      <c r="AW560" s="13" t="s">
        <v>35</v>
      </c>
      <c r="AX560" s="13" t="s">
        <v>71</v>
      </c>
      <c r="AY560" s="269" t="s">
        <v>169</v>
      </c>
    </row>
    <row r="561" s="12" customFormat="1">
      <c r="B561" s="248"/>
      <c r="C561" s="249"/>
      <c r="D561" s="250" t="s">
        <v>177</v>
      </c>
      <c r="E561" s="251" t="s">
        <v>21</v>
      </c>
      <c r="F561" s="252" t="s">
        <v>410</v>
      </c>
      <c r="G561" s="249"/>
      <c r="H561" s="253">
        <v>0.66800000000000004</v>
      </c>
      <c r="I561" s="254"/>
      <c r="J561" s="249"/>
      <c r="K561" s="249"/>
      <c r="L561" s="255"/>
      <c r="M561" s="256"/>
      <c r="N561" s="257"/>
      <c r="O561" s="257"/>
      <c r="P561" s="257"/>
      <c r="Q561" s="257"/>
      <c r="R561" s="257"/>
      <c r="S561" s="257"/>
      <c r="T561" s="258"/>
      <c r="AT561" s="259" t="s">
        <v>177</v>
      </c>
      <c r="AU561" s="259" t="s">
        <v>79</v>
      </c>
      <c r="AV561" s="12" t="s">
        <v>79</v>
      </c>
      <c r="AW561" s="12" t="s">
        <v>35</v>
      </c>
      <c r="AX561" s="12" t="s">
        <v>71</v>
      </c>
      <c r="AY561" s="259" t="s">
        <v>169</v>
      </c>
    </row>
    <row r="562" s="13" customFormat="1">
      <c r="B562" s="260"/>
      <c r="C562" s="261"/>
      <c r="D562" s="250" t="s">
        <v>177</v>
      </c>
      <c r="E562" s="262" t="s">
        <v>21</v>
      </c>
      <c r="F562" s="263" t="s">
        <v>626</v>
      </c>
      <c r="G562" s="261"/>
      <c r="H562" s="262" t="s">
        <v>21</v>
      </c>
      <c r="I562" s="264"/>
      <c r="J562" s="261"/>
      <c r="K562" s="261"/>
      <c r="L562" s="265"/>
      <c r="M562" s="266"/>
      <c r="N562" s="267"/>
      <c r="O562" s="267"/>
      <c r="P562" s="267"/>
      <c r="Q562" s="267"/>
      <c r="R562" s="267"/>
      <c r="S562" s="267"/>
      <c r="T562" s="268"/>
      <c r="AT562" s="269" t="s">
        <v>177</v>
      </c>
      <c r="AU562" s="269" t="s">
        <v>79</v>
      </c>
      <c r="AV562" s="13" t="s">
        <v>75</v>
      </c>
      <c r="AW562" s="13" t="s">
        <v>35</v>
      </c>
      <c r="AX562" s="13" t="s">
        <v>71</v>
      </c>
      <c r="AY562" s="269" t="s">
        <v>169</v>
      </c>
    </row>
    <row r="563" s="12" customFormat="1">
      <c r="B563" s="248"/>
      <c r="C563" s="249"/>
      <c r="D563" s="250" t="s">
        <v>177</v>
      </c>
      <c r="E563" s="251" t="s">
        <v>21</v>
      </c>
      <c r="F563" s="252" t="s">
        <v>627</v>
      </c>
      <c r="G563" s="249"/>
      <c r="H563" s="253">
        <v>0.109</v>
      </c>
      <c r="I563" s="254"/>
      <c r="J563" s="249"/>
      <c r="K563" s="249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177</v>
      </c>
      <c r="AU563" s="259" t="s">
        <v>79</v>
      </c>
      <c r="AV563" s="12" t="s">
        <v>79</v>
      </c>
      <c r="AW563" s="12" t="s">
        <v>35</v>
      </c>
      <c r="AX563" s="12" t="s">
        <v>71</v>
      </c>
      <c r="AY563" s="259" t="s">
        <v>169</v>
      </c>
    </row>
    <row r="564" s="13" customFormat="1">
      <c r="B564" s="260"/>
      <c r="C564" s="261"/>
      <c r="D564" s="250" t="s">
        <v>177</v>
      </c>
      <c r="E564" s="262" t="s">
        <v>21</v>
      </c>
      <c r="F564" s="263" t="s">
        <v>628</v>
      </c>
      <c r="G564" s="261"/>
      <c r="H564" s="262" t="s">
        <v>21</v>
      </c>
      <c r="I564" s="264"/>
      <c r="J564" s="261"/>
      <c r="K564" s="261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177</v>
      </c>
      <c r="AU564" s="269" t="s">
        <v>79</v>
      </c>
      <c r="AV564" s="13" t="s">
        <v>75</v>
      </c>
      <c r="AW564" s="13" t="s">
        <v>35</v>
      </c>
      <c r="AX564" s="13" t="s">
        <v>71</v>
      </c>
      <c r="AY564" s="269" t="s">
        <v>169</v>
      </c>
    </row>
    <row r="565" s="14" customFormat="1">
      <c r="B565" s="270"/>
      <c r="C565" s="271"/>
      <c r="D565" s="250" t="s">
        <v>177</v>
      </c>
      <c r="E565" s="272" t="s">
        <v>21</v>
      </c>
      <c r="F565" s="273" t="s">
        <v>182</v>
      </c>
      <c r="G565" s="271"/>
      <c r="H565" s="274">
        <v>2.6400000000000001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AT565" s="280" t="s">
        <v>177</v>
      </c>
      <c r="AU565" s="280" t="s">
        <v>79</v>
      </c>
      <c r="AV565" s="14" t="s">
        <v>89</v>
      </c>
      <c r="AW565" s="14" t="s">
        <v>35</v>
      </c>
      <c r="AX565" s="14" t="s">
        <v>75</v>
      </c>
      <c r="AY565" s="280" t="s">
        <v>169</v>
      </c>
    </row>
    <row r="566" s="1" customFormat="1" ht="16.5" customHeight="1">
      <c r="B566" s="47"/>
      <c r="C566" s="236" t="s">
        <v>629</v>
      </c>
      <c r="D566" s="236" t="s">
        <v>172</v>
      </c>
      <c r="E566" s="237" t="s">
        <v>630</v>
      </c>
      <c r="F566" s="238" t="s">
        <v>631</v>
      </c>
      <c r="G566" s="239" t="s">
        <v>235</v>
      </c>
      <c r="H566" s="240">
        <v>14.648999999999999</v>
      </c>
      <c r="I566" s="241"/>
      <c r="J566" s="242">
        <f>ROUND(I566*H566,2)</f>
        <v>0</v>
      </c>
      <c r="K566" s="238" t="s">
        <v>21</v>
      </c>
      <c r="L566" s="73"/>
      <c r="M566" s="243" t="s">
        <v>21</v>
      </c>
      <c r="N566" s="244" t="s">
        <v>42</v>
      </c>
      <c r="O566" s="48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AR566" s="25" t="s">
        <v>89</v>
      </c>
      <c r="AT566" s="25" t="s">
        <v>172</v>
      </c>
      <c r="AU566" s="25" t="s">
        <v>79</v>
      </c>
      <c r="AY566" s="25" t="s">
        <v>169</v>
      </c>
      <c r="BE566" s="247">
        <f>IF(N566="základní",J566,0)</f>
        <v>0</v>
      </c>
      <c r="BF566" s="247">
        <f>IF(N566="snížená",J566,0)</f>
        <v>0</v>
      </c>
      <c r="BG566" s="247">
        <f>IF(N566="zákl. přenesená",J566,0)</f>
        <v>0</v>
      </c>
      <c r="BH566" s="247">
        <f>IF(N566="sníž. přenesená",J566,0)</f>
        <v>0</v>
      </c>
      <c r="BI566" s="247">
        <f>IF(N566="nulová",J566,0)</f>
        <v>0</v>
      </c>
      <c r="BJ566" s="25" t="s">
        <v>75</v>
      </c>
      <c r="BK566" s="247">
        <f>ROUND(I566*H566,2)</f>
        <v>0</v>
      </c>
      <c r="BL566" s="25" t="s">
        <v>89</v>
      </c>
      <c r="BM566" s="25" t="s">
        <v>632</v>
      </c>
    </row>
    <row r="567" s="12" customFormat="1">
      <c r="B567" s="248"/>
      <c r="C567" s="249"/>
      <c r="D567" s="250" t="s">
        <v>177</v>
      </c>
      <c r="E567" s="251" t="s">
        <v>21</v>
      </c>
      <c r="F567" s="252" t="s">
        <v>633</v>
      </c>
      <c r="G567" s="249"/>
      <c r="H567" s="253">
        <v>11.01</v>
      </c>
      <c r="I567" s="254"/>
      <c r="J567" s="249"/>
      <c r="K567" s="249"/>
      <c r="L567" s="255"/>
      <c r="M567" s="256"/>
      <c r="N567" s="257"/>
      <c r="O567" s="257"/>
      <c r="P567" s="257"/>
      <c r="Q567" s="257"/>
      <c r="R567" s="257"/>
      <c r="S567" s="257"/>
      <c r="T567" s="258"/>
      <c r="AT567" s="259" t="s">
        <v>177</v>
      </c>
      <c r="AU567" s="259" t="s">
        <v>79</v>
      </c>
      <c r="AV567" s="12" t="s">
        <v>79</v>
      </c>
      <c r="AW567" s="12" t="s">
        <v>35</v>
      </c>
      <c r="AX567" s="12" t="s">
        <v>71</v>
      </c>
      <c r="AY567" s="259" t="s">
        <v>169</v>
      </c>
    </row>
    <row r="568" s="13" customFormat="1">
      <c r="B568" s="260"/>
      <c r="C568" s="261"/>
      <c r="D568" s="250" t="s">
        <v>177</v>
      </c>
      <c r="E568" s="262" t="s">
        <v>21</v>
      </c>
      <c r="F568" s="263" t="s">
        <v>625</v>
      </c>
      <c r="G568" s="261"/>
      <c r="H568" s="262" t="s">
        <v>21</v>
      </c>
      <c r="I568" s="264"/>
      <c r="J568" s="261"/>
      <c r="K568" s="261"/>
      <c r="L568" s="265"/>
      <c r="M568" s="266"/>
      <c r="N568" s="267"/>
      <c r="O568" s="267"/>
      <c r="P568" s="267"/>
      <c r="Q568" s="267"/>
      <c r="R568" s="267"/>
      <c r="S568" s="267"/>
      <c r="T568" s="268"/>
      <c r="AT568" s="269" t="s">
        <v>177</v>
      </c>
      <c r="AU568" s="269" t="s">
        <v>79</v>
      </c>
      <c r="AV568" s="13" t="s">
        <v>75</v>
      </c>
      <c r="AW568" s="13" t="s">
        <v>35</v>
      </c>
      <c r="AX568" s="13" t="s">
        <v>71</v>
      </c>
      <c r="AY568" s="269" t="s">
        <v>169</v>
      </c>
    </row>
    <row r="569" s="12" customFormat="1">
      <c r="B569" s="248"/>
      <c r="C569" s="249"/>
      <c r="D569" s="250" t="s">
        <v>177</v>
      </c>
      <c r="E569" s="251" t="s">
        <v>21</v>
      </c>
      <c r="F569" s="252" t="s">
        <v>634</v>
      </c>
      <c r="G569" s="249"/>
      <c r="H569" s="253">
        <v>3.1280000000000001</v>
      </c>
      <c r="I569" s="254"/>
      <c r="J569" s="249"/>
      <c r="K569" s="249"/>
      <c r="L569" s="255"/>
      <c r="M569" s="256"/>
      <c r="N569" s="257"/>
      <c r="O569" s="257"/>
      <c r="P569" s="257"/>
      <c r="Q569" s="257"/>
      <c r="R569" s="257"/>
      <c r="S569" s="257"/>
      <c r="T569" s="258"/>
      <c r="AT569" s="259" t="s">
        <v>177</v>
      </c>
      <c r="AU569" s="259" t="s">
        <v>79</v>
      </c>
      <c r="AV569" s="12" t="s">
        <v>79</v>
      </c>
      <c r="AW569" s="12" t="s">
        <v>35</v>
      </c>
      <c r="AX569" s="12" t="s">
        <v>71</v>
      </c>
      <c r="AY569" s="259" t="s">
        <v>169</v>
      </c>
    </row>
    <row r="570" s="13" customFormat="1">
      <c r="B570" s="260"/>
      <c r="C570" s="261"/>
      <c r="D570" s="250" t="s">
        <v>177</v>
      </c>
      <c r="E570" s="262" t="s">
        <v>21</v>
      </c>
      <c r="F570" s="263" t="s">
        <v>626</v>
      </c>
      <c r="G570" s="261"/>
      <c r="H570" s="262" t="s">
        <v>21</v>
      </c>
      <c r="I570" s="264"/>
      <c r="J570" s="261"/>
      <c r="K570" s="261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177</v>
      </c>
      <c r="AU570" s="269" t="s">
        <v>79</v>
      </c>
      <c r="AV570" s="13" t="s">
        <v>75</v>
      </c>
      <c r="AW570" s="13" t="s">
        <v>35</v>
      </c>
      <c r="AX570" s="13" t="s">
        <v>71</v>
      </c>
      <c r="AY570" s="269" t="s">
        <v>169</v>
      </c>
    </row>
    <row r="571" s="12" customFormat="1">
      <c r="B571" s="248"/>
      <c r="C571" s="249"/>
      <c r="D571" s="250" t="s">
        <v>177</v>
      </c>
      <c r="E571" s="251" t="s">
        <v>21</v>
      </c>
      <c r="F571" s="252" t="s">
        <v>635</v>
      </c>
      <c r="G571" s="249"/>
      <c r="H571" s="253">
        <v>0.51100000000000001</v>
      </c>
      <c r="I571" s="254"/>
      <c r="J571" s="249"/>
      <c r="K571" s="249"/>
      <c r="L571" s="255"/>
      <c r="M571" s="256"/>
      <c r="N571" s="257"/>
      <c r="O571" s="257"/>
      <c r="P571" s="257"/>
      <c r="Q571" s="257"/>
      <c r="R571" s="257"/>
      <c r="S571" s="257"/>
      <c r="T571" s="258"/>
      <c r="AT571" s="259" t="s">
        <v>177</v>
      </c>
      <c r="AU571" s="259" t="s">
        <v>79</v>
      </c>
      <c r="AV571" s="12" t="s">
        <v>79</v>
      </c>
      <c r="AW571" s="12" t="s">
        <v>35</v>
      </c>
      <c r="AX571" s="12" t="s">
        <v>71</v>
      </c>
      <c r="AY571" s="259" t="s">
        <v>169</v>
      </c>
    </row>
    <row r="572" s="13" customFormat="1">
      <c r="B572" s="260"/>
      <c r="C572" s="261"/>
      <c r="D572" s="250" t="s">
        <v>177</v>
      </c>
      <c r="E572" s="262" t="s">
        <v>21</v>
      </c>
      <c r="F572" s="263" t="s">
        <v>628</v>
      </c>
      <c r="G572" s="261"/>
      <c r="H572" s="262" t="s">
        <v>21</v>
      </c>
      <c r="I572" s="264"/>
      <c r="J572" s="261"/>
      <c r="K572" s="261"/>
      <c r="L572" s="265"/>
      <c r="M572" s="266"/>
      <c r="N572" s="267"/>
      <c r="O572" s="267"/>
      <c r="P572" s="267"/>
      <c r="Q572" s="267"/>
      <c r="R572" s="267"/>
      <c r="S572" s="267"/>
      <c r="T572" s="268"/>
      <c r="AT572" s="269" t="s">
        <v>177</v>
      </c>
      <c r="AU572" s="269" t="s">
        <v>79</v>
      </c>
      <c r="AV572" s="13" t="s">
        <v>75</v>
      </c>
      <c r="AW572" s="13" t="s">
        <v>35</v>
      </c>
      <c r="AX572" s="13" t="s">
        <v>71</v>
      </c>
      <c r="AY572" s="269" t="s">
        <v>169</v>
      </c>
    </row>
    <row r="573" s="14" customFormat="1">
      <c r="B573" s="270"/>
      <c r="C573" s="271"/>
      <c r="D573" s="250" t="s">
        <v>177</v>
      </c>
      <c r="E573" s="272" t="s">
        <v>21</v>
      </c>
      <c r="F573" s="273" t="s">
        <v>182</v>
      </c>
      <c r="G573" s="271"/>
      <c r="H573" s="274">
        <v>14.648999999999999</v>
      </c>
      <c r="I573" s="275"/>
      <c r="J573" s="271"/>
      <c r="K573" s="271"/>
      <c r="L573" s="276"/>
      <c r="M573" s="277"/>
      <c r="N573" s="278"/>
      <c r="O573" s="278"/>
      <c r="P573" s="278"/>
      <c r="Q573" s="278"/>
      <c r="R573" s="278"/>
      <c r="S573" s="278"/>
      <c r="T573" s="279"/>
      <c r="AT573" s="280" t="s">
        <v>177</v>
      </c>
      <c r="AU573" s="280" t="s">
        <v>79</v>
      </c>
      <c r="AV573" s="14" t="s">
        <v>89</v>
      </c>
      <c r="AW573" s="14" t="s">
        <v>35</v>
      </c>
      <c r="AX573" s="14" t="s">
        <v>75</v>
      </c>
      <c r="AY573" s="280" t="s">
        <v>169</v>
      </c>
    </row>
    <row r="574" s="1" customFormat="1" ht="25.5" customHeight="1">
      <c r="B574" s="47"/>
      <c r="C574" s="236" t="s">
        <v>636</v>
      </c>
      <c r="D574" s="236" t="s">
        <v>172</v>
      </c>
      <c r="E574" s="237" t="s">
        <v>637</v>
      </c>
      <c r="F574" s="238" t="s">
        <v>638</v>
      </c>
      <c r="G574" s="239" t="s">
        <v>235</v>
      </c>
      <c r="H574" s="240">
        <v>0.46800000000000003</v>
      </c>
      <c r="I574" s="241"/>
      <c r="J574" s="242">
        <f>ROUND(I574*H574,2)</f>
        <v>0</v>
      </c>
      <c r="K574" s="238" t="s">
        <v>21</v>
      </c>
      <c r="L574" s="73"/>
      <c r="M574" s="243" t="s">
        <v>21</v>
      </c>
      <c r="N574" s="244" t="s">
        <v>42</v>
      </c>
      <c r="O574" s="48"/>
      <c r="P574" s="245">
        <f>O574*H574</f>
        <v>0</v>
      </c>
      <c r="Q574" s="245">
        <v>0.017094000000000002</v>
      </c>
      <c r="R574" s="245">
        <f>Q574*H574</f>
        <v>0.0079999920000000009</v>
      </c>
      <c r="S574" s="245">
        <v>0</v>
      </c>
      <c r="T574" s="246">
        <f>S574*H574</f>
        <v>0</v>
      </c>
      <c r="AR574" s="25" t="s">
        <v>89</v>
      </c>
      <c r="AT574" s="25" t="s">
        <v>172</v>
      </c>
      <c r="AU574" s="25" t="s">
        <v>79</v>
      </c>
      <c r="AY574" s="25" t="s">
        <v>169</v>
      </c>
      <c r="BE574" s="247">
        <f>IF(N574="základní",J574,0)</f>
        <v>0</v>
      </c>
      <c r="BF574" s="247">
        <f>IF(N574="snížená",J574,0)</f>
        <v>0</v>
      </c>
      <c r="BG574" s="247">
        <f>IF(N574="zákl. přenesená",J574,0)</f>
        <v>0</v>
      </c>
      <c r="BH574" s="247">
        <f>IF(N574="sníž. přenesená",J574,0)</f>
        <v>0</v>
      </c>
      <c r="BI574" s="247">
        <f>IF(N574="nulová",J574,0)</f>
        <v>0</v>
      </c>
      <c r="BJ574" s="25" t="s">
        <v>75</v>
      </c>
      <c r="BK574" s="247">
        <f>ROUND(I574*H574,2)</f>
        <v>0</v>
      </c>
      <c r="BL574" s="25" t="s">
        <v>89</v>
      </c>
      <c r="BM574" s="25" t="s">
        <v>639</v>
      </c>
    </row>
    <row r="575" s="12" customFormat="1">
      <c r="B575" s="248"/>
      <c r="C575" s="249"/>
      <c r="D575" s="250" t="s">
        <v>177</v>
      </c>
      <c r="E575" s="251" t="s">
        <v>21</v>
      </c>
      <c r="F575" s="252" t="s">
        <v>640</v>
      </c>
      <c r="G575" s="249"/>
      <c r="H575" s="253">
        <v>0.22800000000000001</v>
      </c>
      <c r="I575" s="254"/>
      <c r="J575" s="249"/>
      <c r="K575" s="249"/>
      <c r="L575" s="255"/>
      <c r="M575" s="256"/>
      <c r="N575" s="257"/>
      <c r="O575" s="257"/>
      <c r="P575" s="257"/>
      <c r="Q575" s="257"/>
      <c r="R575" s="257"/>
      <c r="S575" s="257"/>
      <c r="T575" s="258"/>
      <c r="AT575" s="259" t="s">
        <v>177</v>
      </c>
      <c r="AU575" s="259" t="s">
        <v>79</v>
      </c>
      <c r="AV575" s="12" t="s">
        <v>79</v>
      </c>
      <c r="AW575" s="12" t="s">
        <v>35</v>
      </c>
      <c r="AX575" s="12" t="s">
        <v>71</v>
      </c>
      <c r="AY575" s="259" t="s">
        <v>169</v>
      </c>
    </row>
    <row r="576" s="13" customFormat="1">
      <c r="B576" s="260"/>
      <c r="C576" s="261"/>
      <c r="D576" s="250" t="s">
        <v>177</v>
      </c>
      <c r="E576" s="262" t="s">
        <v>21</v>
      </c>
      <c r="F576" s="263" t="s">
        <v>641</v>
      </c>
      <c r="G576" s="261"/>
      <c r="H576" s="262" t="s">
        <v>21</v>
      </c>
      <c r="I576" s="264"/>
      <c r="J576" s="261"/>
      <c r="K576" s="261"/>
      <c r="L576" s="265"/>
      <c r="M576" s="266"/>
      <c r="N576" s="267"/>
      <c r="O576" s="267"/>
      <c r="P576" s="267"/>
      <c r="Q576" s="267"/>
      <c r="R576" s="267"/>
      <c r="S576" s="267"/>
      <c r="T576" s="268"/>
      <c r="AT576" s="269" t="s">
        <v>177</v>
      </c>
      <c r="AU576" s="269" t="s">
        <v>79</v>
      </c>
      <c r="AV576" s="13" t="s">
        <v>75</v>
      </c>
      <c r="AW576" s="13" t="s">
        <v>35</v>
      </c>
      <c r="AX576" s="13" t="s">
        <v>71</v>
      </c>
      <c r="AY576" s="269" t="s">
        <v>169</v>
      </c>
    </row>
    <row r="577" s="12" customFormat="1">
      <c r="B577" s="248"/>
      <c r="C577" s="249"/>
      <c r="D577" s="250" t="s">
        <v>177</v>
      </c>
      <c r="E577" s="251" t="s">
        <v>21</v>
      </c>
      <c r="F577" s="252" t="s">
        <v>642</v>
      </c>
      <c r="G577" s="249"/>
      <c r="H577" s="253">
        <v>0.070999999999999994</v>
      </c>
      <c r="I577" s="254"/>
      <c r="J577" s="249"/>
      <c r="K577" s="249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177</v>
      </c>
      <c r="AU577" s="259" t="s">
        <v>79</v>
      </c>
      <c r="AV577" s="12" t="s">
        <v>79</v>
      </c>
      <c r="AW577" s="12" t="s">
        <v>35</v>
      </c>
      <c r="AX577" s="12" t="s">
        <v>71</v>
      </c>
      <c r="AY577" s="259" t="s">
        <v>169</v>
      </c>
    </row>
    <row r="578" s="13" customFormat="1">
      <c r="B578" s="260"/>
      <c r="C578" s="261"/>
      <c r="D578" s="250" t="s">
        <v>177</v>
      </c>
      <c r="E578" s="262" t="s">
        <v>21</v>
      </c>
      <c r="F578" s="263" t="s">
        <v>643</v>
      </c>
      <c r="G578" s="261"/>
      <c r="H578" s="262" t="s">
        <v>21</v>
      </c>
      <c r="I578" s="264"/>
      <c r="J578" s="261"/>
      <c r="K578" s="261"/>
      <c r="L578" s="265"/>
      <c r="M578" s="266"/>
      <c r="N578" s="267"/>
      <c r="O578" s="267"/>
      <c r="P578" s="267"/>
      <c r="Q578" s="267"/>
      <c r="R578" s="267"/>
      <c r="S578" s="267"/>
      <c r="T578" s="268"/>
      <c r="AT578" s="269" t="s">
        <v>177</v>
      </c>
      <c r="AU578" s="269" t="s">
        <v>79</v>
      </c>
      <c r="AV578" s="13" t="s">
        <v>75</v>
      </c>
      <c r="AW578" s="13" t="s">
        <v>35</v>
      </c>
      <c r="AX578" s="13" t="s">
        <v>71</v>
      </c>
      <c r="AY578" s="269" t="s">
        <v>169</v>
      </c>
    </row>
    <row r="579" s="12" customFormat="1">
      <c r="B579" s="248"/>
      <c r="C579" s="249"/>
      <c r="D579" s="250" t="s">
        <v>177</v>
      </c>
      <c r="E579" s="251" t="s">
        <v>21</v>
      </c>
      <c r="F579" s="252" t="s">
        <v>644</v>
      </c>
      <c r="G579" s="249"/>
      <c r="H579" s="253">
        <v>0.058000000000000003</v>
      </c>
      <c r="I579" s="254"/>
      <c r="J579" s="249"/>
      <c r="K579" s="249"/>
      <c r="L579" s="255"/>
      <c r="M579" s="256"/>
      <c r="N579" s="257"/>
      <c r="O579" s="257"/>
      <c r="P579" s="257"/>
      <c r="Q579" s="257"/>
      <c r="R579" s="257"/>
      <c r="S579" s="257"/>
      <c r="T579" s="258"/>
      <c r="AT579" s="259" t="s">
        <v>177</v>
      </c>
      <c r="AU579" s="259" t="s">
        <v>79</v>
      </c>
      <c r="AV579" s="12" t="s">
        <v>79</v>
      </c>
      <c r="AW579" s="12" t="s">
        <v>35</v>
      </c>
      <c r="AX579" s="12" t="s">
        <v>71</v>
      </c>
      <c r="AY579" s="259" t="s">
        <v>169</v>
      </c>
    </row>
    <row r="580" s="13" customFormat="1">
      <c r="B580" s="260"/>
      <c r="C580" s="261"/>
      <c r="D580" s="250" t="s">
        <v>177</v>
      </c>
      <c r="E580" s="262" t="s">
        <v>21</v>
      </c>
      <c r="F580" s="263" t="s">
        <v>645</v>
      </c>
      <c r="G580" s="261"/>
      <c r="H580" s="262" t="s">
        <v>21</v>
      </c>
      <c r="I580" s="264"/>
      <c r="J580" s="261"/>
      <c r="K580" s="261"/>
      <c r="L580" s="265"/>
      <c r="M580" s="266"/>
      <c r="N580" s="267"/>
      <c r="O580" s="267"/>
      <c r="P580" s="267"/>
      <c r="Q580" s="267"/>
      <c r="R580" s="267"/>
      <c r="S580" s="267"/>
      <c r="T580" s="268"/>
      <c r="AT580" s="269" t="s">
        <v>177</v>
      </c>
      <c r="AU580" s="269" t="s">
        <v>79</v>
      </c>
      <c r="AV580" s="13" t="s">
        <v>75</v>
      </c>
      <c r="AW580" s="13" t="s">
        <v>35</v>
      </c>
      <c r="AX580" s="13" t="s">
        <v>71</v>
      </c>
      <c r="AY580" s="269" t="s">
        <v>169</v>
      </c>
    </row>
    <row r="581" s="12" customFormat="1">
      <c r="B581" s="248"/>
      <c r="C581" s="249"/>
      <c r="D581" s="250" t="s">
        <v>177</v>
      </c>
      <c r="E581" s="251" t="s">
        <v>21</v>
      </c>
      <c r="F581" s="252" t="s">
        <v>646</v>
      </c>
      <c r="G581" s="249"/>
      <c r="H581" s="253">
        <v>0.016</v>
      </c>
      <c r="I581" s="254"/>
      <c r="J581" s="249"/>
      <c r="K581" s="249"/>
      <c r="L581" s="255"/>
      <c r="M581" s="256"/>
      <c r="N581" s="257"/>
      <c r="O581" s="257"/>
      <c r="P581" s="257"/>
      <c r="Q581" s="257"/>
      <c r="R581" s="257"/>
      <c r="S581" s="257"/>
      <c r="T581" s="258"/>
      <c r="AT581" s="259" t="s">
        <v>177</v>
      </c>
      <c r="AU581" s="259" t="s">
        <v>79</v>
      </c>
      <c r="AV581" s="12" t="s">
        <v>79</v>
      </c>
      <c r="AW581" s="12" t="s">
        <v>35</v>
      </c>
      <c r="AX581" s="12" t="s">
        <v>71</v>
      </c>
      <c r="AY581" s="259" t="s">
        <v>169</v>
      </c>
    </row>
    <row r="582" s="13" customFormat="1">
      <c r="B582" s="260"/>
      <c r="C582" s="261"/>
      <c r="D582" s="250" t="s">
        <v>177</v>
      </c>
      <c r="E582" s="262" t="s">
        <v>21</v>
      </c>
      <c r="F582" s="263" t="s">
        <v>647</v>
      </c>
      <c r="G582" s="261"/>
      <c r="H582" s="262" t="s">
        <v>21</v>
      </c>
      <c r="I582" s="264"/>
      <c r="J582" s="261"/>
      <c r="K582" s="261"/>
      <c r="L582" s="265"/>
      <c r="M582" s="266"/>
      <c r="N582" s="267"/>
      <c r="O582" s="267"/>
      <c r="P582" s="267"/>
      <c r="Q582" s="267"/>
      <c r="R582" s="267"/>
      <c r="S582" s="267"/>
      <c r="T582" s="268"/>
      <c r="AT582" s="269" t="s">
        <v>177</v>
      </c>
      <c r="AU582" s="269" t="s">
        <v>79</v>
      </c>
      <c r="AV582" s="13" t="s">
        <v>75</v>
      </c>
      <c r="AW582" s="13" t="s">
        <v>35</v>
      </c>
      <c r="AX582" s="13" t="s">
        <v>71</v>
      </c>
      <c r="AY582" s="269" t="s">
        <v>169</v>
      </c>
    </row>
    <row r="583" s="12" customFormat="1">
      <c r="B583" s="248"/>
      <c r="C583" s="249"/>
      <c r="D583" s="250" t="s">
        <v>177</v>
      </c>
      <c r="E583" s="251" t="s">
        <v>21</v>
      </c>
      <c r="F583" s="252" t="s">
        <v>648</v>
      </c>
      <c r="G583" s="249"/>
      <c r="H583" s="253">
        <v>0.01</v>
      </c>
      <c r="I583" s="254"/>
      <c r="J583" s="249"/>
      <c r="K583" s="249"/>
      <c r="L583" s="255"/>
      <c r="M583" s="256"/>
      <c r="N583" s="257"/>
      <c r="O583" s="257"/>
      <c r="P583" s="257"/>
      <c r="Q583" s="257"/>
      <c r="R583" s="257"/>
      <c r="S583" s="257"/>
      <c r="T583" s="258"/>
      <c r="AT583" s="259" t="s">
        <v>177</v>
      </c>
      <c r="AU583" s="259" t="s">
        <v>79</v>
      </c>
      <c r="AV583" s="12" t="s">
        <v>79</v>
      </c>
      <c r="AW583" s="12" t="s">
        <v>35</v>
      </c>
      <c r="AX583" s="12" t="s">
        <v>71</v>
      </c>
      <c r="AY583" s="259" t="s">
        <v>169</v>
      </c>
    </row>
    <row r="584" s="13" customFormat="1">
      <c r="B584" s="260"/>
      <c r="C584" s="261"/>
      <c r="D584" s="250" t="s">
        <v>177</v>
      </c>
      <c r="E584" s="262" t="s">
        <v>21</v>
      </c>
      <c r="F584" s="263" t="s">
        <v>649</v>
      </c>
      <c r="G584" s="261"/>
      <c r="H584" s="262" t="s">
        <v>21</v>
      </c>
      <c r="I584" s="264"/>
      <c r="J584" s="261"/>
      <c r="K584" s="261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177</v>
      </c>
      <c r="AU584" s="269" t="s">
        <v>79</v>
      </c>
      <c r="AV584" s="13" t="s">
        <v>75</v>
      </c>
      <c r="AW584" s="13" t="s">
        <v>35</v>
      </c>
      <c r="AX584" s="13" t="s">
        <v>71</v>
      </c>
      <c r="AY584" s="269" t="s">
        <v>169</v>
      </c>
    </row>
    <row r="585" s="12" customFormat="1">
      <c r="B585" s="248"/>
      <c r="C585" s="249"/>
      <c r="D585" s="250" t="s">
        <v>177</v>
      </c>
      <c r="E585" s="251" t="s">
        <v>21</v>
      </c>
      <c r="F585" s="252" t="s">
        <v>650</v>
      </c>
      <c r="G585" s="249"/>
      <c r="H585" s="253">
        <v>0.029000000000000001</v>
      </c>
      <c r="I585" s="254"/>
      <c r="J585" s="249"/>
      <c r="K585" s="249"/>
      <c r="L585" s="255"/>
      <c r="M585" s="256"/>
      <c r="N585" s="257"/>
      <c r="O585" s="257"/>
      <c r="P585" s="257"/>
      <c r="Q585" s="257"/>
      <c r="R585" s="257"/>
      <c r="S585" s="257"/>
      <c r="T585" s="258"/>
      <c r="AT585" s="259" t="s">
        <v>177</v>
      </c>
      <c r="AU585" s="259" t="s">
        <v>79</v>
      </c>
      <c r="AV585" s="12" t="s">
        <v>79</v>
      </c>
      <c r="AW585" s="12" t="s">
        <v>35</v>
      </c>
      <c r="AX585" s="12" t="s">
        <v>71</v>
      </c>
      <c r="AY585" s="259" t="s">
        <v>169</v>
      </c>
    </row>
    <row r="586" s="13" customFormat="1">
      <c r="B586" s="260"/>
      <c r="C586" s="261"/>
      <c r="D586" s="250" t="s">
        <v>177</v>
      </c>
      <c r="E586" s="262" t="s">
        <v>21</v>
      </c>
      <c r="F586" s="263" t="s">
        <v>651</v>
      </c>
      <c r="G586" s="261"/>
      <c r="H586" s="262" t="s">
        <v>21</v>
      </c>
      <c r="I586" s="264"/>
      <c r="J586" s="261"/>
      <c r="K586" s="261"/>
      <c r="L586" s="265"/>
      <c r="M586" s="266"/>
      <c r="N586" s="267"/>
      <c r="O586" s="267"/>
      <c r="P586" s="267"/>
      <c r="Q586" s="267"/>
      <c r="R586" s="267"/>
      <c r="S586" s="267"/>
      <c r="T586" s="268"/>
      <c r="AT586" s="269" t="s">
        <v>177</v>
      </c>
      <c r="AU586" s="269" t="s">
        <v>79</v>
      </c>
      <c r="AV586" s="13" t="s">
        <v>75</v>
      </c>
      <c r="AW586" s="13" t="s">
        <v>35</v>
      </c>
      <c r="AX586" s="13" t="s">
        <v>71</v>
      </c>
      <c r="AY586" s="269" t="s">
        <v>169</v>
      </c>
    </row>
    <row r="587" s="12" customFormat="1">
      <c r="B587" s="248"/>
      <c r="C587" s="249"/>
      <c r="D587" s="250" t="s">
        <v>177</v>
      </c>
      <c r="E587" s="251" t="s">
        <v>21</v>
      </c>
      <c r="F587" s="252" t="s">
        <v>652</v>
      </c>
      <c r="G587" s="249"/>
      <c r="H587" s="253">
        <v>0.056000000000000001</v>
      </c>
      <c r="I587" s="254"/>
      <c r="J587" s="249"/>
      <c r="K587" s="249"/>
      <c r="L587" s="255"/>
      <c r="M587" s="256"/>
      <c r="N587" s="257"/>
      <c r="O587" s="257"/>
      <c r="P587" s="257"/>
      <c r="Q587" s="257"/>
      <c r="R587" s="257"/>
      <c r="S587" s="257"/>
      <c r="T587" s="258"/>
      <c r="AT587" s="259" t="s">
        <v>177</v>
      </c>
      <c r="AU587" s="259" t="s">
        <v>79</v>
      </c>
      <c r="AV587" s="12" t="s">
        <v>79</v>
      </c>
      <c r="AW587" s="12" t="s">
        <v>35</v>
      </c>
      <c r="AX587" s="12" t="s">
        <v>71</v>
      </c>
      <c r="AY587" s="259" t="s">
        <v>169</v>
      </c>
    </row>
    <row r="588" s="13" customFormat="1">
      <c r="B588" s="260"/>
      <c r="C588" s="261"/>
      <c r="D588" s="250" t="s">
        <v>177</v>
      </c>
      <c r="E588" s="262" t="s">
        <v>21</v>
      </c>
      <c r="F588" s="263" t="s">
        <v>653</v>
      </c>
      <c r="G588" s="261"/>
      <c r="H588" s="262" t="s">
        <v>21</v>
      </c>
      <c r="I588" s="264"/>
      <c r="J588" s="261"/>
      <c r="K588" s="261"/>
      <c r="L588" s="265"/>
      <c r="M588" s="266"/>
      <c r="N588" s="267"/>
      <c r="O588" s="267"/>
      <c r="P588" s="267"/>
      <c r="Q588" s="267"/>
      <c r="R588" s="267"/>
      <c r="S588" s="267"/>
      <c r="T588" s="268"/>
      <c r="AT588" s="269" t="s">
        <v>177</v>
      </c>
      <c r="AU588" s="269" t="s">
        <v>79</v>
      </c>
      <c r="AV588" s="13" t="s">
        <v>75</v>
      </c>
      <c r="AW588" s="13" t="s">
        <v>35</v>
      </c>
      <c r="AX588" s="13" t="s">
        <v>71</v>
      </c>
      <c r="AY588" s="269" t="s">
        <v>169</v>
      </c>
    </row>
    <row r="589" s="14" customFormat="1">
      <c r="B589" s="270"/>
      <c r="C589" s="271"/>
      <c r="D589" s="250" t="s">
        <v>177</v>
      </c>
      <c r="E589" s="272" t="s">
        <v>21</v>
      </c>
      <c r="F589" s="273" t="s">
        <v>182</v>
      </c>
      <c r="G589" s="271"/>
      <c r="H589" s="274">
        <v>0.46800000000000003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AT589" s="280" t="s">
        <v>177</v>
      </c>
      <c r="AU589" s="280" t="s">
        <v>79</v>
      </c>
      <c r="AV589" s="14" t="s">
        <v>89</v>
      </c>
      <c r="AW589" s="14" t="s">
        <v>35</v>
      </c>
      <c r="AX589" s="14" t="s">
        <v>75</v>
      </c>
      <c r="AY589" s="280" t="s">
        <v>169</v>
      </c>
    </row>
    <row r="590" s="1" customFormat="1" ht="16.5" customHeight="1">
      <c r="B590" s="47"/>
      <c r="C590" s="236" t="s">
        <v>654</v>
      </c>
      <c r="D590" s="236" t="s">
        <v>172</v>
      </c>
      <c r="E590" s="237" t="s">
        <v>655</v>
      </c>
      <c r="F590" s="238" t="s">
        <v>656</v>
      </c>
      <c r="G590" s="239" t="s">
        <v>235</v>
      </c>
      <c r="H590" s="240">
        <v>0.119</v>
      </c>
      <c r="I590" s="241"/>
      <c r="J590" s="242">
        <f>ROUND(I590*H590,2)</f>
        <v>0</v>
      </c>
      <c r="K590" s="238" t="s">
        <v>21</v>
      </c>
      <c r="L590" s="73"/>
      <c r="M590" s="243" t="s">
        <v>21</v>
      </c>
      <c r="N590" s="244" t="s">
        <v>42</v>
      </c>
      <c r="O590" s="48"/>
      <c r="P590" s="245">
        <f>O590*H590</f>
        <v>0</v>
      </c>
      <c r="Q590" s="245">
        <v>0</v>
      </c>
      <c r="R590" s="245">
        <f>Q590*H590</f>
        <v>0</v>
      </c>
      <c r="S590" s="245">
        <v>0</v>
      </c>
      <c r="T590" s="246">
        <f>S590*H590</f>
        <v>0</v>
      </c>
      <c r="AR590" s="25" t="s">
        <v>89</v>
      </c>
      <c r="AT590" s="25" t="s">
        <v>172</v>
      </c>
      <c r="AU590" s="25" t="s">
        <v>79</v>
      </c>
      <c r="AY590" s="25" t="s">
        <v>169</v>
      </c>
      <c r="BE590" s="247">
        <f>IF(N590="základní",J590,0)</f>
        <v>0</v>
      </c>
      <c r="BF590" s="247">
        <f>IF(N590="snížená",J590,0)</f>
        <v>0</v>
      </c>
      <c r="BG590" s="247">
        <f>IF(N590="zákl. přenesená",J590,0)</f>
        <v>0</v>
      </c>
      <c r="BH590" s="247">
        <f>IF(N590="sníž. přenesená",J590,0)</f>
        <v>0</v>
      </c>
      <c r="BI590" s="247">
        <f>IF(N590="nulová",J590,0)</f>
        <v>0</v>
      </c>
      <c r="BJ590" s="25" t="s">
        <v>75</v>
      </c>
      <c r="BK590" s="247">
        <f>ROUND(I590*H590,2)</f>
        <v>0</v>
      </c>
      <c r="BL590" s="25" t="s">
        <v>89</v>
      </c>
      <c r="BM590" s="25" t="s">
        <v>657</v>
      </c>
    </row>
    <row r="591" s="12" customFormat="1">
      <c r="B591" s="248"/>
      <c r="C591" s="249"/>
      <c r="D591" s="250" t="s">
        <v>177</v>
      </c>
      <c r="E591" s="251" t="s">
        <v>21</v>
      </c>
      <c r="F591" s="252" t="s">
        <v>644</v>
      </c>
      <c r="G591" s="249"/>
      <c r="H591" s="253">
        <v>0.058000000000000003</v>
      </c>
      <c r="I591" s="254"/>
      <c r="J591" s="249"/>
      <c r="K591" s="249"/>
      <c r="L591" s="255"/>
      <c r="M591" s="256"/>
      <c r="N591" s="257"/>
      <c r="O591" s="257"/>
      <c r="P591" s="257"/>
      <c r="Q591" s="257"/>
      <c r="R591" s="257"/>
      <c r="S591" s="257"/>
      <c r="T591" s="258"/>
      <c r="AT591" s="259" t="s">
        <v>177</v>
      </c>
      <c r="AU591" s="259" t="s">
        <v>79</v>
      </c>
      <c r="AV591" s="12" t="s">
        <v>79</v>
      </c>
      <c r="AW591" s="12" t="s">
        <v>35</v>
      </c>
      <c r="AX591" s="12" t="s">
        <v>71</v>
      </c>
      <c r="AY591" s="259" t="s">
        <v>169</v>
      </c>
    </row>
    <row r="592" s="13" customFormat="1">
      <c r="B592" s="260"/>
      <c r="C592" s="261"/>
      <c r="D592" s="250" t="s">
        <v>177</v>
      </c>
      <c r="E592" s="262" t="s">
        <v>21</v>
      </c>
      <c r="F592" s="263" t="s">
        <v>645</v>
      </c>
      <c r="G592" s="261"/>
      <c r="H592" s="262" t="s">
        <v>21</v>
      </c>
      <c r="I592" s="264"/>
      <c r="J592" s="261"/>
      <c r="K592" s="261"/>
      <c r="L592" s="265"/>
      <c r="M592" s="266"/>
      <c r="N592" s="267"/>
      <c r="O592" s="267"/>
      <c r="P592" s="267"/>
      <c r="Q592" s="267"/>
      <c r="R592" s="267"/>
      <c r="S592" s="267"/>
      <c r="T592" s="268"/>
      <c r="AT592" s="269" t="s">
        <v>177</v>
      </c>
      <c r="AU592" s="269" t="s">
        <v>79</v>
      </c>
      <c r="AV592" s="13" t="s">
        <v>75</v>
      </c>
      <c r="AW592" s="13" t="s">
        <v>35</v>
      </c>
      <c r="AX592" s="13" t="s">
        <v>71</v>
      </c>
      <c r="AY592" s="269" t="s">
        <v>169</v>
      </c>
    </row>
    <row r="593" s="12" customFormat="1">
      <c r="B593" s="248"/>
      <c r="C593" s="249"/>
      <c r="D593" s="250" t="s">
        <v>177</v>
      </c>
      <c r="E593" s="251" t="s">
        <v>21</v>
      </c>
      <c r="F593" s="252" t="s">
        <v>646</v>
      </c>
      <c r="G593" s="249"/>
      <c r="H593" s="253">
        <v>0.016</v>
      </c>
      <c r="I593" s="254"/>
      <c r="J593" s="249"/>
      <c r="K593" s="249"/>
      <c r="L593" s="255"/>
      <c r="M593" s="256"/>
      <c r="N593" s="257"/>
      <c r="O593" s="257"/>
      <c r="P593" s="257"/>
      <c r="Q593" s="257"/>
      <c r="R593" s="257"/>
      <c r="S593" s="257"/>
      <c r="T593" s="258"/>
      <c r="AT593" s="259" t="s">
        <v>177</v>
      </c>
      <c r="AU593" s="259" t="s">
        <v>79</v>
      </c>
      <c r="AV593" s="12" t="s">
        <v>79</v>
      </c>
      <c r="AW593" s="12" t="s">
        <v>35</v>
      </c>
      <c r="AX593" s="12" t="s">
        <v>71</v>
      </c>
      <c r="AY593" s="259" t="s">
        <v>169</v>
      </c>
    </row>
    <row r="594" s="13" customFormat="1">
      <c r="B594" s="260"/>
      <c r="C594" s="261"/>
      <c r="D594" s="250" t="s">
        <v>177</v>
      </c>
      <c r="E594" s="262" t="s">
        <v>21</v>
      </c>
      <c r="F594" s="263" t="s">
        <v>647</v>
      </c>
      <c r="G594" s="261"/>
      <c r="H594" s="262" t="s">
        <v>21</v>
      </c>
      <c r="I594" s="264"/>
      <c r="J594" s="261"/>
      <c r="K594" s="261"/>
      <c r="L594" s="265"/>
      <c r="M594" s="266"/>
      <c r="N594" s="267"/>
      <c r="O594" s="267"/>
      <c r="P594" s="267"/>
      <c r="Q594" s="267"/>
      <c r="R594" s="267"/>
      <c r="S594" s="267"/>
      <c r="T594" s="268"/>
      <c r="AT594" s="269" t="s">
        <v>177</v>
      </c>
      <c r="AU594" s="269" t="s">
        <v>79</v>
      </c>
      <c r="AV594" s="13" t="s">
        <v>75</v>
      </c>
      <c r="AW594" s="13" t="s">
        <v>35</v>
      </c>
      <c r="AX594" s="13" t="s">
        <v>71</v>
      </c>
      <c r="AY594" s="269" t="s">
        <v>169</v>
      </c>
    </row>
    <row r="595" s="12" customFormat="1">
      <c r="B595" s="248"/>
      <c r="C595" s="249"/>
      <c r="D595" s="250" t="s">
        <v>177</v>
      </c>
      <c r="E595" s="251" t="s">
        <v>21</v>
      </c>
      <c r="F595" s="252" t="s">
        <v>648</v>
      </c>
      <c r="G595" s="249"/>
      <c r="H595" s="253">
        <v>0.01</v>
      </c>
      <c r="I595" s="254"/>
      <c r="J595" s="249"/>
      <c r="K595" s="249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177</v>
      </c>
      <c r="AU595" s="259" t="s">
        <v>79</v>
      </c>
      <c r="AV595" s="12" t="s">
        <v>79</v>
      </c>
      <c r="AW595" s="12" t="s">
        <v>35</v>
      </c>
      <c r="AX595" s="12" t="s">
        <v>71</v>
      </c>
      <c r="AY595" s="259" t="s">
        <v>169</v>
      </c>
    </row>
    <row r="596" s="13" customFormat="1">
      <c r="B596" s="260"/>
      <c r="C596" s="261"/>
      <c r="D596" s="250" t="s">
        <v>177</v>
      </c>
      <c r="E596" s="262" t="s">
        <v>21</v>
      </c>
      <c r="F596" s="263" t="s">
        <v>649</v>
      </c>
      <c r="G596" s="261"/>
      <c r="H596" s="262" t="s">
        <v>21</v>
      </c>
      <c r="I596" s="264"/>
      <c r="J596" s="261"/>
      <c r="K596" s="261"/>
      <c r="L596" s="265"/>
      <c r="M596" s="266"/>
      <c r="N596" s="267"/>
      <c r="O596" s="267"/>
      <c r="P596" s="267"/>
      <c r="Q596" s="267"/>
      <c r="R596" s="267"/>
      <c r="S596" s="267"/>
      <c r="T596" s="268"/>
      <c r="AT596" s="269" t="s">
        <v>177</v>
      </c>
      <c r="AU596" s="269" t="s">
        <v>79</v>
      </c>
      <c r="AV596" s="13" t="s">
        <v>75</v>
      </c>
      <c r="AW596" s="13" t="s">
        <v>35</v>
      </c>
      <c r="AX596" s="13" t="s">
        <v>71</v>
      </c>
      <c r="AY596" s="269" t="s">
        <v>169</v>
      </c>
    </row>
    <row r="597" s="12" customFormat="1">
      <c r="B597" s="248"/>
      <c r="C597" s="249"/>
      <c r="D597" s="250" t="s">
        <v>177</v>
      </c>
      <c r="E597" s="251" t="s">
        <v>21</v>
      </c>
      <c r="F597" s="252" t="s">
        <v>650</v>
      </c>
      <c r="G597" s="249"/>
      <c r="H597" s="253">
        <v>0.029000000000000001</v>
      </c>
      <c r="I597" s="254"/>
      <c r="J597" s="249"/>
      <c r="K597" s="249"/>
      <c r="L597" s="255"/>
      <c r="M597" s="256"/>
      <c r="N597" s="257"/>
      <c r="O597" s="257"/>
      <c r="P597" s="257"/>
      <c r="Q597" s="257"/>
      <c r="R597" s="257"/>
      <c r="S597" s="257"/>
      <c r="T597" s="258"/>
      <c r="AT597" s="259" t="s">
        <v>177</v>
      </c>
      <c r="AU597" s="259" t="s">
        <v>79</v>
      </c>
      <c r="AV597" s="12" t="s">
        <v>79</v>
      </c>
      <c r="AW597" s="12" t="s">
        <v>35</v>
      </c>
      <c r="AX597" s="12" t="s">
        <v>71</v>
      </c>
      <c r="AY597" s="259" t="s">
        <v>169</v>
      </c>
    </row>
    <row r="598" s="13" customFormat="1">
      <c r="B598" s="260"/>
      <c r="C598" s="261"/>
      <c r="D598" s="250" t="s">
        <v>177</v>
      </c>
      <c r="E598" s="262" t="s">
        <v>21</v>
      </c>
      <c r="F598" s="263" t="s">
        <v>651</v>
      </c>
      <c r="G598" s="261"/>
      <c r="H598" s="262" t="s">
        <v>21</v>
      </c>
      <c r="I598" s="264"/>
      <c r="J598" s="261"/>
      <c r="K598" s="261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177</v>
      </c>
      <c r="AU598" s="269" t="s">
        <v>79</v>
      </c>
      <c r="AV598" s="13" t="s">
        <v>75</v>
      </c>
      <c r="AW598" s="13" t="s">
        <v>35</v>
      </c>
      <c r="AX598" s="13" t="s">
        <v>71</v>
      </c>
      <c r="AY598" s="269" t="s">
        <v>169</v>
      </c>
    </row>
    <row r="599" s="14" customFormat="1">
      <c r="B599" s="270"/>
      <c r="C599" s="271"/>
      <c r="D599" s="250" t="s">
        <v>177</v>
      </c>
      <c r="E599" s="272" t="s">
        <v>21</v>
      </c>
      <c r="F599" s="273" t="s">
        <v>182</v>
      </c>
      <c r="G599" s="271"/>
      <c r="H599" s="274">
        <v>0.113</v>
      </c>
      <c r="I599" s="275"/>
      <c r="J599" s="271"/>
      <c r="K599" s="271"/>
      <c r="L599" s="276"/>
      <c r="M599" s="277"/>
      <c r="N599" s="278"/>
      <c r="O599" s="278"/>
      <c r="P599" s="278"/>
      <c r="Q599" s="278"/>
      <c r="R599" s="278"/>
      <c r="S599" s="278"/>
      <c r="T599" s="279"/>
      <c r="AT599" s="280" t="s">
        <v>177</v>
      </c>
      <c r="AU599" s="280" t="s">
        <v>79</v>
      </c>
      <c r="AV599" s="14" t="s">
        <v>89</v>
      </c>
      <c r="AW599" s="14" t="s">
        <v>35</v>
      </c>
      <c r="AX599" s="14" t="s">
        <v>75</v>
      </c>
      <c r="AY599" s="280" t="s">
        <v>169</v>
      </c>
    </row>
    <row r="600" s="12" customFormat="1">
      <c r="B600" s="248"/>
      <c r="C600" s="249"/>
      <c r="D600" s="250" t="s">
        <v>177</v>
      </c>
      <c r="E600" s="249"/>
      <c r="F600" s="252" t="s">
        <v>658</v>
      </c>
      <c r="G600" s="249"/>
      <c r="H600" s="253">
        <v>0.119</v>
      </c>
      <c r="I600" s="254"/>
      <c r="J600" s="249"/>
      <c r="K600" s="249"/>
      <c r="L600" s="255"/>
      <c r="M600" s="256"/>
      <c r="N600" s="257"/>
      <c r="O600" s="257"/>
      <c r="P600" s="257"/>
      <c r="Q600" s="257"/>
      <c r="R600" s="257"/>
      <c r="S600" s="257"/>
      <c r="T600" s="258"/>
      <c r="AT600" s="259" t="s">
        <v>177</v>
      </c>
      <c r="AU600" s="259" t="s">
        <v>79</v>
      </c>
      <c r="AV600" s="12" t="s">
        <v>79</v>
      </c>
      <c r="AW600" s="12" t="s">
        <v>6</v>
      </c>
      <c r="AX600" s="12" t="s">
        <v>75</v>
      </c>
      <c r="AY600" s="259" t="s">
        <v>169</v>
      </c>
    </row>
    <row r="601" s="1" customFormat="1" ht="16.5" customHeight="1">
      <c r="B601" s="47"/>
      <c r="C601" s="236" t="s">
        <v>659</v>
      </c>
      <c r="D601" s="236" t="s">
        <v>172</v>
      </c>
      <c r="E601" s="237" t="s">
        <v>660</v>
      </c>
      <c r="F601" s="238" t="s">
        <v>661</v>
      </c>
      <c r="G601" s="239" t="s">
        <v>235</v>
      </c>
      <c r="H601" s="240">
        <v>0.23899999999999999</v>
      </c>
      <c r="I601" s="241"/>
      <c r="J601" s="242">
        <f>ROUND(I601*H601,2)</f>
        <v>0</v>
      </c>
      <c r="K601" s="238" t="s">
        <v>21</v>
      </c>
      <c r="L601" s="73"/>
      <c r="M601" s="243" t="s">
        <v>21</v>
      </c>
      <c r="N601" s="244" t="s">
        <v>42</v>
      </c>
      <c r="O601" s="48"/>
      <c r="P601" s="245">
        <f>O601*H601</f>
        <v>0</v>
      </c>
      <c r="Q601" s="245">
        <v>0</v>
      </c>
      <c r="R601" s="245">
        <f>Q601*H601</f>
        <v>0</v>
      </c>
      <c r="S601" s="245">
        <v>0</v>
      </c>
      <c r="T601" s="246">
        <f>S601*H601</f>
        <v>0</v>
      </c>
      <c r="AR601" s="25" t="s">
        <v>89</v>
      </c>
      <c r="AT601" s="25" t="s">
        <v>172</v>
      </c>
      <c r="AU601" s="25" t="s">
        <v>79</v>
      </c>
      <c r="AY601" s="25" t="s">
        <v>169</v>
      </c>
      <c r="BE601" s="247">
        <f>IF(N601="základní",J601,0)</f>
        <v>0</v>
      </c>
      <c r="BF601" s="247">
        <f>IF(N601="snížená",J601,0)</f>
        <v>0</v>
      </c>
      <c r="BG601" s="247">
        <f>IF(N601="zákl. přenesená",J601,0)</f>
        <v>0</v>
      </c>
      <c r="BH601" s="247">
        <f>IF(N601="sníž. přenesená",J601,0)</f>
        <v>0</v>
      </c>
      <c r="BI601" s="247">
        <f>IF(N601="nulová",J601,0)</f>
        <v>0</v>
      </c>
      <c r="BJ601" s="25" t="s">
        <v>75</v>
      </c>
      <c r="BK601" s="247">
        <f>ROUND(I601*H601,2)</f>
        <v>0</v>
      </c>
      <c r="BL601" s="25" t="s">
        <v>89</v>
      </c>
      <c r="BM601" s="25" t="s">
        <v>662</v>
      </c>
    </row>
    <row r="602" s="12" customFormat="1">
      <c r="B602" s="248"/>
      <c r="C602" s="249"/>
      <c r="D602" s="250" t="s">
        <v>177</v>
      </c>
      <c r="E602" s="251" t="s">
        <v>21</v>
      </c>
      <c r="F602" s="252" t="s">
        <v>640</v>
      </c>
      <c r="G602" s="249"/>
      <c r="H602" s="253">
        <v>0.22800000000000001</v>
      </c>
      <c r="I602" s="254"/>
      <c r="J602" s="249"/>
      <c r="K602" s="249"/>
      <c r="L602" s="255"/>
      <c r="M602" s="256"/>
      <c r="N602" s="257"/>
      <c r="O602" s="257"/>
      <c r="P602" s="257"/>
      <c r="Q602" s="257"/>
      <c r="R602" s="257"/>
      <c r="S602" s="257"/>
      <c r="T602" s="258"/>
      <c r="AT602" s="259" t="s">
        <v>177</v>
      </c>
      <c r="AU602" s="259" t="s">
        <v>79</v>
      </c>
      <c r="AV602" s="12" t="s">
        <v>79</v>
      </c>
      <c r="AW602" s="12" t="s">
        <v>35</v>
      </c>
      <c r="AX602" s="12" t="s">
        <v>71</v>
      </c>
      <c r="AY602" s="259" t="s">
        <v>169</v>
      </c>
    </row>
    <row r="603" s="13" customFormat="1">
      <c r="B603" s="260"/>
      <c r="C603" s="261"/>
      <c r="D603" s="250" t="s">
        <v>177</v>
      </c>
      <c r="E603" s="262" t="s">
        <v>21</v>
      </c>
      <c r="F603" s="263" t="s">
        <v>641</v>
      </c>
      <c r="G603" s="261"/>
      <c r="H603" s="262" t="s">
        <v>21</v>
      </c>
      <c r="I603" s="264"/>
      <c r="J603" s="261"/>
      <c r="K603" s="261"/>
      <c r="L603" s="265"/>
      <c r="M603" s="266"/>
      <c r="N603" s="267"/>
      <c r="O603" s="267"/>
      <c r="P603" s="267"/>
      <c r="Q603" s="267"/>
      <c r="R603" s="267"/>
      <c r="S603" s="267"/>
      <c r="T603" s="268"/>
      <c r="AT603" s="269" t="s">
        <v>177</v>
      </c>
      <c r="AU603" s="269" t="s">
        <v>79</v>
      </c>
      <c r="AV603" s="13" t="s">
        <v>75</v>
      </c>
      <c r="AW603" s="13" t="s">
        <v>35</v>
      </c>
      <c r="AX603" s="13" t="s">
        <v>71</v>
      </c>
      <c r="AY603" s="269" t="s">
        <v>169</v>
      </c>
    </row>
    <row r="604" s="14" customFormat="1">
      <c r="B604" s="270"/>
      <c r="C604" s="271"/>
      <c r="D604" s="250" t="s">
        <v>177</v>
      </c>
      <c r="E604" s="272" t="s">
        <v>21</v>
      </c>
      <c r="F604" s="273" t="s">
        <v>182</v>
      </c>
      <c r="G604" s="271"/>
      <c r="H604" s="274">
        <v>0.22800000000000001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AT604" s="280" t="s">
        <v>177</v>
      </c>
      <c r="AU604" s="280" t="s">
        <v>79</v>
      </c>
      <c r="AV604" s="14" t="s">
        <v>89</v>
      </c>
      <c r="AW604" s="14" t="s">
        <v>35</v>
      </c>
      <c r="AX604" s="14" t="s">
        <v>75</v>
      </c>
      <c r="AY604" s="280" t="s">
        <v>169</v>
      </c>
    </row>
    <row r="605" s="12" customFormat="1">
      <c r="B605" s="248"/>
      <c r="C605" s="249"/>
      <c r="D605" s="250" t="s">
        <v>177</v>
      </c>
      <c r="E605" s="249"/>
      <c r="F605" s="252" t="s">
        <v>663</v>
      </c>
      <c r="G605" s="249"/>
      <c r="H605" s="253">
        <v>0.23899999999999999</v>
      </c>
      <c r="I605" s="254"/>
      <c r="J605" s="249"/>
      <c r="K605" s="249"/>
      <c r="L605" s="255"/>
      <c r="M605" s="256"/>
      <c r="N605" s="257"/>
      <c r="O605" s="257"/>
      <c r="P605" s="257"/>
      <c r="Q605" s="257"/>
      <c r="R605" s="257"/>
      <c r="S605" s="257"/>
      <c r="T605" s="258"/>
      <c r="AT605" s="259" t="s">
        <v>177</v>
      </c>
      <c r="AU605" s="259" t="s">
        <v>79</v>
      </c>
      <c r="AV605" s="12" t="s">
        <v>79</v>
      </c>
      <c r="AW605" s="12" t="s">
        <v>6</v>
      </c>
      <c r="AX605" s="12" t="s">
        <v>75</v>
      </c>
      <c r="AY605" s="259" t="s">
        <v>169</v>
      </c>
    </row>
    <row r="606" s="1" customFormat="1" ht="16.5" customHeight="1">
      <c r="B606" s="47"/>
      <c r="C606" s="236" t="s">
        <v>664</v>
      </c>
      <c r="D606" s="236" t="s">
        <v>172</v>
      </c>
      <c r="E606" s="237" t="s">
        <v>665</v>
      </c>
      <c r="F606" s="238" t="s">
        <v>666</v>
      </c>
      <c r="G606" s="239" t="s">
        <v>235</v>
      </c>
      <c r="H606" s="240">
        <v>0.074999999999999997</v>
      </c>
      <c r="I606" s="241"/>
      <c r="J606" s="242">
        <f>ROUND(I606*H606,2)</f>
        <v>0</v>
      </c>
      <c r="K606" s="238" t="s">
        <v>21</v>
      </c>
      <c r="L606" s="73"/>
      <c r="M606" s="243" t="s">
        <v>21</v>
      </c>
      <c r="N606" s="244" t="s">
        <v>42</v>
      </c>
      <c r="O606" s="48"/>
      <c r="P606" s="245">
        <f>O606*H606</f>
        <v>0</v>
      </c>
      <c r="Q606" s="245">
        <v>0</v>
      </c>
      <c r="R606" s="245">
        <f>Q606*H606</f>
        <v>0</v>
      </c>
      <c r="S606" s="245">
        <v>0</v>
      </c>
      <c r="T606" s="246">
        <f>S606*H606</f>
        <v>0</v>
      </c>
      <c r="AR606" s="25" t="s">
        <v>89</v>
      </c>
      <c r="AT606" s="25" t="s">
        <v>172</v>
      </c>
      <c r="AU606" s="25" t="s">
        <v>79</v>
      </c>
      <c r="AY606" s="25" t="s">
        <v>169</v>
      </c>
      <c r="BE606" s="247">
        <f>IF(N606="základní",J606,0)</f>
        <v>0</v>
      </c>
      <c r="BF606" s="247">
        <f>IF(N606="snížená",J606,0)</f>
        <v>0</v>
      </c>
      <c r="BG606" s="247">
        <f>IF(N606="zákl. přenesená",J606,0)</f>
        <v>0</v>
      </c>
      <c r="BH606" s="247">
        <f>IF(N606="sníž. přenesená",J606,0)</f>
        <v>0</v>
      </c>
      <c r="BI606" s="247">
        <f>IF(N606="nulová",J606,0)</f>
        <v>0</v>
      </c>
      <c r="BJ606" s="25" t="s">
        <v>75</v>
      </c>
      <c r="BK606" s="247">
        <f>ROUND(I606*H606,2)</f>
        <v>0</v>
      </c>
      <c r="BL606" s="25" t="s">
        <v>89</v>
      </c>
      <c r="BM606" s="25" t="s">
        <v>667</v>
      </c>
    </row>
    <row r="607" s="12" customFormat="1">
      <c r="B607" s="248"/>
      <c r="C607" s="249"/>
      <c r="D607" s="250" t="s">
        <v>177</v>
      </c>
      <c r="E607" s="251" t="s">
        <v>21</v>
      </c>
      <c r="F607" s="252" t="s">
        <v>642</v>
      </c>
      <c r="G607" s="249"/>
      <c r="H607" s="253">
        <v>0.070999999999999994</v>
      </c>
      <c r="I607" s="254"/>
      <c r="J607" s="249"/>
      <c r="K607" s="249"/>
      <c r="L607" s="255"/>
      <c r="M607" s="256"/>
      <c r="N607" s="257"/>
      <c r="O607" s="257"/>
      <c r="P607" s="257"/>
      <c r="Q607" s="257"/>
      <c r="R607" s="257"/>
      <c r="S607" s="257"/>
      <c r="T607" s="258"/>
      <c r="AT607" s="259" t="s">
        <v>177</v>
      </c>
      <c r="AU607" s="259" t="s">
        <v>79</v>
      </c>
      <c r="AV607" s="12" t="s">
        <v>79</v>
      </c>
      <c r="AW607" s="12" t="s">
        <v>35</v>
      </c>
      <c r="AX607" s="12" t="s">
        <v>71</v>
      </c>
      <c r="AY607" s="259" t="s">
        <v>169</v>
      </c>
    </row>
    <row r="608" s="13" customFormat="1">
      <c r="B608" s="260"/>
      <c r="C608" s="261"/>
      <c r="D608" s="250" t="s">
        <v>177</v>
      </c>
      <c r="E608" s="262" t="s">
        <v>21</v>
      </c>
      <c r="F608" s="263" t="s">
        <v>643</v>
      </c>
      <c r="G608" s="261"/>
      <c r="H608" s="262" t="s">
        <v>21</v>
      </c>
      <c r="I608" s="264"/>
      <c r="J608" s="261"/>
      <c r="K608" s="261"/>
      <c r="L608" s="265"/>
      <c r="M608" s="266"/>
      <c r="N608" s="267"/>
      <c r="O608" s="267"/>
      <c r="P608" s="267"/>
      <c r="Q608" s="267"/>
      <c r="R608" s="267"/>
      <c r="S608" s="267"/>
      <c r="T608" s="268"/>
      <c r="AT608" s="269" t="s">
        <v>177</v>
      </c>
      <c r="AU608" s="269" t="s">
        <v>79</v>
      </c>
      <c r="AV608" s="13" t="s">
        <v>75</v>
      </c>
      <c r="AW608" s="13" t="s">
        <v>35</v>
      </c>
      <c r="AX608" s="13" t="s">
        <v>71</v>
      </c>
      <c r="AY608" s="269" t="s">
        <v>169</v>
      </c>
    </row>
    <row r="609" s="14" customFormat="1">
      <c r="B609" s="270"/>
      <c r="C609" s="271"/>
      <c r="D609" s="250" t="s">
        <v>177</v>
      </c>
      <c r="E609" s="272" t="s">
        <v>21</v>
      </c>
      <c r="F609" s="273" t="s">
        <v>182</v>
      </c>
      <c r="G609" s="271"/>
      <c r="H609" s="274">
        <v>0.070999999999999994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AT609" s="280" t="s">
        <v>177</v>
      </c>
      <c r="AU609" s="280" t="s">
        <v>79</v>
      </c>
      <c r="AV609" s="14" t="s">
        <v>89</v>
      </c>
      <c r="AW609" s="14" t="s">
        <v>35</v>
      </c>
      <c r="AX609" s="14" t="s">
        <v>75</v>
      </c>
      <c r="AY609" s="280" t="s">
        <v>169</v>
      </c>
    </row>
    <row r="610" s="12" customFormat="1">
      <c r="B610" s="248"/>
      <c r="C610" s="249"/>
      <c r="D610" s="250" t="s">
        <v>177</v>
      </c>
      <c r="E610" s="249"/>
      <c r="F610" s="252" t="s">
        <v>668</v>
      </c>
      <c r="G610" s="249"/>
      <c r="H610" s="253">
        <v>0.074999999999999997</v>
      </c>
      <c r="I610" s="254"/>
      <c r="J610" s="249"/>
      <c r="K610" s="249"/>
      <c r="L610" s="255"/>
      <c r="M610" s="256"/>
      <c r="N610" s="257"/>
      <c r="O610" s="257"/>
      <c r="P610" s="257"/>
      <c r="Q610" s="257"/>
      <c r="R610" s="257"/>
      <c r="S610" s="257"/>
      <c r="T610" s="258"/>
      <c r="AT610" s="259" t="s">
        <v>177</v>
      </c>
      <c r="AU610" s="259" t="s">
        <v>79</v>
      </c>
      <c r="AV610" s="12" t="s">
        <v>79</v>
      </c>
      <c r="AW610" s="12" t="s">
        <v>6</v>
      </c>
      <c r="AX610" s="12" t="s">
        <v>75</v>
      </c>
      <c r="AY610" s="259" t="s">
        <v>169</v>
      </c>
    </row>
    <row r="611" s="1" customFormat="1" ht="16.5" customHeight="1">
      <c r="B611" s="47"/>
      <c r="C611" s="236" t="s">
        <v>669</v>
      </c>
      <c r="D611" s="236" t="s">
        <v>172</v>
      </c>
      <c r="E611" s="237" t="s">
        <v>670</v>
      </c>
      <c r="F611" s="238" t="s">
        <v>671</v>
      </c>
      <c r="G611" s="239" t="s">
        <v>235</v>
      </c>
      <c r="H611" s="240">
        <v>0.058999999999999997</v>
      </c>
      <c r="I611" s="241"/>
      <c r="J611" s="242">
        <f>ROUND(I611*H611,2)</f>
        <v>0</v>
      </c>
      <c r="K611" s="238" t="s">
        <v>21</v>
      </c>
      <c r="L611" s="73"/>
      <c r="M611" s="243" t="s">
        <v>21</v>
      </c>
      <c r="N611" s="244" t="s">
        <v>42</v>
      </c>
      <c r="O611" s="48"/>
      <c r="P611" s="245">
        <f>O611*H611</f>
        <v>0</v>
      </c>
      <c r="Q611" s="245">
        <v>0</v>
      </c>
      <c r="R611" s="245">
        <f>Q611*H611</f>
        <v>0</v>
      </c>
      <c r="S611" s="245">
        <v>0</v>
      </c>
      <c r="T611" s="246">
        <f>S611*H611</f>
        <v>0</v>
      </c>
      <c r="AR611" s="25" t="s">
        <v>89</v>
      </c>
      <c r="AT611" s="25" t="s">
        <v>172</v>
      </c>
      <c r="AU611" s="25" t="s">
        <v>79</v>
      </c>
      <c r="AY611" s="25" t="s">
        <v>169</v>
      </c>
      <c r="BE611" s="247">
        <f>IF(N611="základní",J611,0)</f>
        <v>0</v>
      </c>
      <c r="BF611" s="247">
        <f>IF(N611="snížená",J611,0)</f>
        <v>0</v>
      </c>
      <c r="BG611" s="247">
        <f>IF(N611="zákl. přenesená",J611,0)</f>
        <v>0</v>
      </c>
      <c r="BH611" s="247">
        <f>IF(N611="sníž. přenesená",J611,0)</f>
        <v>0</v>
      </c>
      <c r="BI611" s="247">
        <f>IF(N611="nulová",J611,0)</f>
        <v>0</v>
      </c>
      <c r="BJ611" s="25" t="s">
        <v>75</v>
      </c>
      <c r="BK611" s="247">
        <f>ROUND(I611*H611,2)</f>
        <v>0</v>
      </c>
      <c r="BL611" s="25" t="s">
        <v>89</v>
      </c>
      <c r="BM611" s="25" t="s">
        <v>672</v>
      </c>
    </row>
    <row r="612" s="12" customFormat="1">
      <c r="B612" s="248"/>
      <c r="C612" s="249"/>
      <c r="D612" s="250" t="s">
        <v>177</v>
      </c>
      <c r="E612" s="251" t="s">
        <v>21</v>
      </c>
      <c r="F612" s="252" t="s">
        <v>652</v>
      </c>
      <c r="G612" s="249"/>
      <c r="H612" s="253">
        <v>0.056000000000000001</v>
      </c>
      <c r="I612" s="254"/>
      <c r="J612" s="249"/>
      <c r="K612" s="249"/>
      <c r="L612" s="255"/>
      <c r="M612" s="256"/>
      <c r="N612" s="257"/>
      <c r="O612" s="257"/>
      <c r="P612" s="257"/>
      <c r="Q612" s="257"/>
      <c r="R612" s="257"/>
      <c r="S612" s="257"/>
      <c r="T612" s="258"/>
      <c r="AT612" s="259" t="s">
        <v>177</v>
      </c>
      <c r="AU612" s="259" t="s">
        <v>79</v>
      </c>
      <c r="AV612" s="12" t="s">
        <v>79</v>
      </c>
      <c r="AW612" s="12" t="s">
        <v>35</v>
      </c>
      <c r="AX612" s="12" t="s">
        <v>71</v>
      </c>
      <c r="AY612" s="259" t="s">
        <v>169</v>
      </c>
    </row>
    <row r="613" s="13" customFormat="1">
      <c r="B613" s="260"/>
      <c r="C613" s="261"/>
      <c r="D613" s="250" t="s">
        <v>177</v>
      </c>
      <c r="E613" s="262" t="s">
        <v>21</v>
      </c>
      <c r="F613" s="263" t="s">
        <v>653</v>
      </c>
      <c r="G613" s="261"/>
      <c r="H613" s="262" t="s">
        <v>21</v>
      </c>
      <c r="I613" s="264"/>
      <c r="J613" s="261"/>
      <c r="K613" s="261"/>
      <c r="L613" s="265"/>
      <c r="M613" s="266"/>
      <c r="N613" s="267"/>
      <c r="O613" s="267"/>
      <c r="P613" s="267"/>
      <c r="Q613" s="267"/>
      <c r="R613" s="267"/>
      <c r="S613" s="267"/>
      <c r="T613" s="268"/>
      <c r="AT613" s="269" t="s">
        <v>177</v>
      </c>
      <c r="AU613" s="269" t="s">
        <v>79</v>
      </c>
      <c r="AV613" s="13" t="s">
        <v>75</v>
      </c>
      <c r="AW613" s="13" t="s">
        <v>35</v>
      </c>
      <c r="AX613" s="13" t="s">
        <v>71</v>
      </c>
      <c r="AY613" s="269" t="s">
        <v>169</v>
      </c>
    </row>
    <row r="614" s="14" customFormat="1">
      <c r="B614" s="270"/>
      <c r="C614" s="271"/>
      <c r="D614" s="250" t="s">
        <v>177</v>
      </c>
      <c r="E614" s="272" t="s">
        <v>21</v>
      </c>
      <c r="F614" s="273" t="s">
        <v>182</v>
      </c>
      <c r="G614" s="271"/>
      <c r="H614" s="274">
        <v>0.056000000000000001</v>
      </c>
      <c r="I614" s="275"/>
      <c r="J614" s="271"/>
      <c r="K614" s="271"/>
      <c r="L614" s="276"/>
      <c r="M614" s="277"/>
      <c r="N614" s="278"/>
      <c r="O614" s="278"/>
      <c r="P614" s="278"/>
      <c r="Q614" s="278"/>
      <c r="R614" s="278"/>
      <c r="S614" s="278"/>
      <c r="T614" s="279"/>
      <c r="AT614" s="280" t="s">
        <v>177</v>
      </c>
      <c r="AU614" s="280" t="s">
        <v>79</v>
      </c>
      <c r="AV614" s="14" t="s">
        <v>89</v>
      </c>
      <c r="AW614" s="14" t="s">
        <v>35</v>
      </c>
      <c r="AX614" s="14" t="s">
        <v>75</v>
      </c>
      <c r="AY614" s="280" t="s">
        <v>169</v>
      </c>
    </row>
    <row r="615" s="12" customFormat="1">
      <c r="B615" s="248"/>
      <c r="C615" s="249"/>
      <c r="D615" s="250" t="s">
        <v>177</v>
      </c>
      <c r="E615" s="249"/>
      <c r="F615" s="252" t="s">
        <v>673</v>
      </c>
      <c r="G615" s="249"/>
      <c r="H615" s="253">
        <v>0.058999999999999997</v>
      </c>
      <c r="I615" s="254"/>
      <c r="J615" s="249"/>
      <c r="K615" s="249"/>
      <c r="L615" s="255"/>
      <c r="M615" s="256"/>
      <c r="N615" s="257"/>
      <c r="O615" s="257"/>
      <c r="P615" s="257"/>
      <c r="Q615" s="257"/>
      <c r="R615" s="257"/>
      <c r="S615" s="257"/>
      <c r="T615" s="258"/>
      <c r="AT615" s="259" t="s">
        <v>177</v>
      </c>
      <c r="AU615" s="259" t="s">
        <v>79</v>
      </c>
      <c r="AV615" s="12" t="s">
        <v>79</v>
      </c>
      <c r="AW615" s="12" t="s">
        <v>6</v>
      </c>
      <c r="AX615" s="12" t="s">
        <v>75</v>
      </c>
      <c r="AY615" s="259" t="s">
        <v>169</v>
      </c>
    </row>
    <row r="616" s="1" customFormat="1" ht="25.5" customHeight="1">
      <c r="B616" s="47"/>
      <c r="C616" s="236" t="s">
        <v>674</v>
      </c>
      <c r="D616" s="236" t="s">
        <v>172</v>
      </c>
      <c r="E616" s="237" t="s">
        <v>675</v>
      </c>
      <c r="F616" s="238" t="s">
        <v>676</v>
      </c>
      <c r="G616" s="239" t="s">
        <v>190</v>
      </c>
      <c r="H616" s="240">
        <v>11.135999999999999</v>
      </c>
      <c r="I616" s="241"/>
      <c r="J616" s="242">
        <f>ROUND(I616*H616,2)</f>
        <v>0</v>
      </c>
      <c r="K616" s="238" t="s">
        <v>21</v>
      </c>
      <c r="L616" s="73"/>
      <c r="M616" s="243" t="s">
        <v>21</v>
      </c>
      <c r="N616" s="244" t="s">
        <v>42</v>
      </c>
      <c r="O616" s="48"/>
      <c r="P616" s="245">
        <f>O616*H616</f>
        <v>0</v>
      </c>
      <c r="Q616" s="245">
        <v>2.2000000000000002</v>
      </c>
      <c r="R616" s="245">
        <f>Q616*H616</f>
        <v>24.499200000000002</v>
      </c>
      <c r="S616" s="245">
        <v>0</v>
      </c>
      <c r="T616" s="246">
        <f>S616*H616</f>
        <v>0</v>
      </c>
      <c r="AR616" s="25" t="s">
        <v>89</v>
      </c>
      <c r="AT616" s="25" t="s">
        <v>172</v>
      </c>
      <c r="AU616" s="25" t="s">
        <v>79</v>
      </c>
      <c r="AY616" s="25" t="s">
        <v>169</v>
      </c>
      <c r="BE616" s="247">
        <f>IF(N616="základní",J616,0)</f>
        <v>0</v>
      </c>
      <c r="BF616" s="247">
        <f>IF(N616="snížená",J616,0)</f>
        <v>0</v>
      </c>
      <c r="BG616" s="247">
        <f>IF(N616="zákl. přenesená",J616,0)</f>
        <v>0</v>
      </c>
      <c r="BH616" s="247">
        <f>IF(N616="sníž. přenesená",J616,0)</f>
        <v>0</v>
      </c>
      <c r="BI616" s="247">
        <f>IF(N616="nulová",J616,0)</f>
        <v>0</v>
      </c>
      <c r="BJ616" s="25" t="s">
        <v>75</v>
      </c>
      <c r="BK616" s="247">
        <f>ROUND(I616*H616,2)</f>
        <v>0</v>
      </c>
      <c r="BL616" s="25" t="s">
        <v>89</v>
      </c>
      <c r="BM616" s="25" t="s">
        <v>677</v>
      </c>
    </row>
    <row r="617" s="12" customFormat="1">
      <c r="B617" s="248"/>
      <c r="C617" s="249"/>
      <c r="D617" s="250" t="s">
        <v>177</v>
      </c>
      <c r="E617" s="251" t="s">
        <v>21</v>
      </c>
      <c r="F617" s="252" t="s">
        <v>678</v>
      </c>
      <c r="G617" s="249"/>
      <c r="H617" s="253">
        <v>11.135999999999999</v>
      </c>
      <c r="I617" s="254"/>
      <c r="J617" s="249"/>
      <c r="K617" s="249"/>
      <c r="L617" s="255"/>
      <c r="M617" s="256"/>
      <c r="N617" s="257"/>
      <c r="O617" s="257"/>
      <c r="P617" s="257"/>
      <c r="Q617" s="257"/>
      <c r="R617" s="257"/>
      <c r="S617" s="257"/>
      <c r="T617" s="258"/>
      <c r="AT617" s="259" t="s">
        <v>177</v>
      </c>
      <c r="AU617" s="259" t="s">
        <v>79</v>
      </c>
      <c r="AV617" s="12" t="s">
        <v>79</v>
      </c>
      <c r="AW617" s="12" t="s">
        <v>35</v>
      </c>
      <c r="AX617" s="12" t="s">
        <v>71</v>
      </c>
      <c r="AY617" s="259" t="s">
        <v>169</v>
      </c>
    </row>
    <row r="618" s="14" customFormat="1">
      <c r="B618" s="270"/>
      <c r="C618" s="271"/>
      <c r="D618" s="250" t="s">
        <v>177</v>
      </c>
      <c r="E618" s="272" t="s">
        <v>21</v>
      </c>
      <c r="F618" s="273" t="s">
        <v>182</v>
      </c>
      <c r="G618" s="271"/>
      <c r="H618" s="274">
        <v>11.135999999999999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AT618" s="280" t="s">
        <v>177</v>
      </c>
      <c r="AU618" s="280" t="s">
        <v>79</v>
      </c>
      <c r="AV618" s="14" t="s">
        <v>89</v>
      </c>
      <c r="AW618" s="14" t="s">
        <v>35</v>
      </c>
      <c r="AX618" s="14" t="s">
        <v>75</v>
      </c>
      <c r="AY618" s="280" t="s">
        <v>169</v>
      </c>
    </row>
    <row r="619" s="1" customFormat="1" ht="25.5" customHeight="1">
      <c r="B619" s="47"/>
      <c r="C619" s="236" t="s">
        <v>679</v>
      </c>
      <c r="D619" s="236" t="s">
        <v>172</v>
      </c>
      <c r="E619" s="237" t="s">
        <v>680</v>
      </c>
      <c r="F619" s="238" t="s">
        <v>681</v>
      </c>
      <c r="G619" s="239" t="s">
        <v>190</v>
      </c>
      <c r="H619" s="240">
        <v>2.044</v>
      </c>
      <c r="I619" s="241"/>
      <c r="J619" s="242">
        <f>ROUND(I619*H619,2)</f>
        <v>0</v>
      </c>
      <c r="K619" s="238" t="s">
        <v>21</v>
      </c>
      <c r="L619" s="73"/>
      <c r="M619" s="243" t="s">
        <v>21</v>
      </c>
      <c r="N619" s="244" t="s">
        <v>42</v>
      </c>
      <c r="O619" s="48"/>
      <c r="P619" s="245">
        <f>O619*H619</f>
        <v>0</v>
      </c>
      <c r="Q619" s="245">
        <v>2.2000000000000002</v>
      </c>
      <c r="R619" s="245">
        <f>Q619*H619</f>
        <v>4.4968000000000004</v>
      </c>
      <c r="S619" s="245">
        <v>0</v>
      </c>
      <c r="T619" s="246">
        <f>S619*H619</f>
        <v>0</v>
      </c>
      <c r="AR619" s="25" t="s">
        <v>89</v>
      </c>
      <c r="AT619" s="25" t="s">
        <v>172</v>
      </c>
      <c r="AU619" s="25" t="s">
        <v>79</v>
      </c>
      <c r="AY619" s="25" t="s">
        <v>169</v>
      </c>
      <c r="BE619" s="247">
        <f>IF(N619="základní",J619,0)</f>
        <v>0</v>
      </c>
      <c r="BF619" s="247">
        <f>IF(N619="snížená",J619,0)</f>
        <v>0</v>
      </c>
      <c r="BG619" s="247">
        <f>IF(N619="zákl. přenesená",J619,0)</f>
        <v>0</v>
      </c>
      <c r="BH619" s="247">
        <f>IF(N619="sníž. přenesená",J619,0)</f>
        <v>0</v>
      </c>
      <c r="BI619" s="247">
        <f>IF(N619="nulová",J619,0)</f>
        <v>0</v>
      </c>
      <c r="BJ619" s="25" t="s">
        <v>75</v>
      </c>
      <c r="BK619" s="247">
        <f>ROUND(I619*H619,2)</f>
        <v>0</v>
      </c>
      <c r="BL619" s="25" t="s">
        <v>89</v>
      </c>
      <c r="BM619" s="25" t="s">
        <v>682</v>
      </c>
    </row>
    <row r="620" s="12" customFormat="1">
      <c r="B620" s="248"/>
      <c r="C620" s="249"/>
      <c r="D620" s="250" t="s">
        <v>177</v>
      </c>
      <c r="E620" s="251" t="s">
        <v>21</v>
      </c>
      <c r="F620" s="252" t="s">
        <v>683</v>
      </c>
      <c r="G620" s="249"/>
      <c r="H620" s="253">
        <v>2.044</v>
      </c>
      <c r="I620" s="254"/>
      <c r="J620" s="249"/>
      <c r="K620" s="249"/>
      <c r="L620" s="255"/>
      <c r="M620" s="256"/>
      <c r="N620" s="257"/>
      <c r="O620" s="257"/>
      <c r="P620" s="257"/>
      <c r="Q620" s="257"/>
      <c r="R620" s="257"/>
      <c r="S620" s="257"/>
      <c r="T620" s="258"/>
      <c r="AT620" s="259" t="s">
        <v>177</v>
      </c>
      <c r="AU620" s="259" t="s">
        <v>79</v>
      </c>
      <c r="AV620" s="12" t="s">
        <v>79</v>
      </c>
      <c r="AW620" s="12" t="s">
        <v>35</v>
      </c>
      <c r="AX620" s="12" t="s">
        <v>71</v>
      </c>
      <c r="AY620" s="259" t="s">
        <v>169</v>
      </c>
    </row>
    <row r="621" s="14" customFormat="1">
      <c r="B621" s="270"/>
      <c r="C621" s="271"/>
      <c r="D621" s="250" t="s">
        <v>177</v>
      </c>
      <c r="E621" s="272" t="s">
        <v>21</v>
      </c>
      <c r="F621" s="273" t="s">
        <v>182</v>
      </c>
      <c r="G621" s="271"/>
      <c r="H621" s="274">
        <v>2.044</v>
      </c>
      <c r="I621" s="275"/>
      <c r="J621" s="271"/>
      <c r="K621" s="271"/>
      <c r="L621" s="276"/>
      <c r="M621" s="277"/>
      <c r="N621" s="278"/>
      <c r="O621" s="278"/>
      <c r="P621" s="278"/>
      <c r="Q621" s="278"/>
      <c r="R621" s="278"/>
      <c r="S621" s="278"/>
      <c r="T621" s="279"/>
      <c r="AT621" s="280" t="s">
        <v>177</v>
      </c>
      <c r="AU621" s="280" t="s">
        <v>79</v>
      </c>
      <c r="AV621" s="14" t="s">
        <v>89</v>
      </c>
      <c r="AW621" s="14" t="s">
        <v>35</v>
      </c>
      <c r="AX621" s="14" t="s">
        <v>75</v>
      </c>
      <c r="AY621" s="280" t="s">
        <v>169</v>
      </c>
    </row>
    <row r="622" s="1" customFormat="1" ht="25.5" customHeight="1">
      <c r="B622" s="47"/>
      <c r="C622" s="236" t="s">
        <v>684</v>
      </c>
      <c r="D622" s="236" t="s">
        <v>172</v>
      </c>
      <c r="E622" s="237" t="s">
        <v>685</v>
      </c>
      <c r="F622" s="238" t="s">
        <v>686</v>
      </c>
      <c r="G622" s="239" t="s">
        <v>190</v>
      </c>
      <c r="H622" s="240">
        <v>1.022</v>
      </c>
      <c r="I622" s="241"/>
      <c r="J622" s="242">
        <f>ROUND(I622*H622,2)</f>
        <v>0</v>
      </c>
      <c r="K622" s="238" t="s">
        <v>21</v>
      </c>
      <c r="L622" s="73"/>
      <c r="M622" s="243" t="s">
        <v>21</v>
      </c>
      <c r="N622" s="244" t="s">
        <v>42</v>
      </c>
      <c r="O622" s="48"/>
      <c r="P622" s="245">
        <f>O622*H622</f>
        <v>0</v>
      </c>
      <c r="Q622" s="245">
        <v>2.2000000000000002</v>
      </c>
      <c r="R622" s="245">
        <f>Q622*H622</f>
        <v>2.2484000000000002</v>
      </c>
      <c r="S622" s="245">
        <v>0</v>
      </c>
      <c r="T622" s="246">
        <f>S622*H622</f>
        <v>0</v>
      </c>
      <c r="AR622" s="25" t="s">
        <v>89</v>
      </c>
      <c r="AT622" s="25" t="s">
        <v>172</v>
      </c>
      <c r="AU622" s="25" t="s">
        <v>79</v>
      </c>
      <c r="AY622" s="25" t="s">
        <v>169</v>
      </c>
      <c r="BE622" s="247">
        <f>IF(N622="základní",J622,0)</f>
        <v>0</v>
      </c>
      <c r="BF622" s="247">
        <f>IF(N622="snížená",J622,0)</f>
        <v>0</v>
      </c>
      <c r="BG622" s="247">
        <f>IF(N622="zákl. přenesená",J622,0)</f>
        <v>0</v>
      </c>
      <c r="BH622" s="247">
        <f>IF(N622="sníž. přenesená",J622,0)</f>
        <v>0</v>
      </c>
      <c r="BI622" s="247">
        <f>IF(N622="nulová",J622,0)</f>
        <v>0</v>
      </c>
      <c r="BJ622" s="25" t="s">
        <v>75</v>
      </c>
      <c r="BK622" s="247">
        <f>ROUND(I622*H622,2)</f>
        <v>0</v>
      </c>
      <c r="BL622" s="25" t="s">
        <v>89</v>
      </c>
      <c r="BM622" s="25" t="s">
        <v>687</v>
      </c>
    </row>
    <row r="623" s="12" customFormat="1">
      <c r="B623" s="248"/>
      <c r="C623" s="249"/>
      <c r="D623" s="250" t="s">
        <v>177</v>
      </c>
      <c r="E623" s="251" t="s">
        <v>21</v>
      </c>
      <c r="F623" s="252" t="s">
        <v>688</v>
      </c>
      <c r="G623" s="249"/>
      <c r="H623" s="253">
        <v>1.022</v>
      </c>
      <c r="I623" s="254"/>
      <c r="J623" s="249"/>
      <c r="K623" s="249"/>
      <c r="L623" s="255"/>
      <c r="M623" s="256"/>
      <c r="N623" s="257"/>
      <c r="O623" s="257"/>
      <c r="P623" s="257"/>
      <c r="Q623" s="257"/>
      <c r="R623" s="257"/>
      <c r="S623" s="257"/>
      <c r="T623" s="258"/>
      <c r="AT623" s="259" t="s">
        <v>177</v>
      </c>
      <c r="AU623" s="259" t="s">
        <v>79</v>
      </c>
      <c r="AV623" s="12" t="s">
        <v>79</v>
      </c>
      <c r="AW623" s="12" t="s">
        <v>35</v>
      </c>
      <c r="AX623" s="12" t="s">
        <v>71</v>
      </c>
      <c r="AY623" s="259" t="s">
        <v>169</v>
      </c>
    </row>
    <row r="624" s="14" customFormat="1">
      <c r="B624" s="270"/>
      <c r="C624" s="271"/>
      <c r="D624" s="250" t="s">
        <v>177</v>
      </c>
      <c r="E624" s="272" t="s">
        <v>21</v>
      </c>
      <c r="F624" s="273" t="s">
        <v>182</v>
      </c>
      <c r="G624" s="271"/>
      <c r="H624" s="274">
        <v>1.022</v>
      </c>
      <c r="I624" s="275"/>
      <c r="J624" s="271"/>
      <c r="K624" s="271"/>
      <c r="L624" s="276"/>
      <c r="M624" s="277"/>
      <c r="N624" s="278"/>
      <c r="O624" s="278"/>
      <c r="P624" s="278"/>
      <c r="Q624" s="278"/>
      <c r="R624" s="278"/>
      <c r="S624" s="278"/>
      <c r="T624" s="279"/>
      <c r="AT624" s="280" t="s">
        <v>177</v>
      </c>
      <c r="AU624" s="280" t="s">
        <v>79</v>
      </c>
      <c r="AV624" s="14" t="s">
        <v>89</v>
      </c>
      <c r="AW624" s="14" t="s">
        <v>35</v>
      </c>
      <c r="AX624" s="14" t="s">
        <v>75</v>
      </c>
      <c r="AY624" s="280" t="s">
        <v>169</v>
      </c>
    </row>
    <row r="625" s="1" customFormat="1" ht="25.5" customHeight="1">
      <c r="B625" s="47"/>
      <c r="C625" s="236" t="s">
        <v>689</v>
      </c>
      <c r="D625" s="236" t="s">
        <v>172</v>
      </c>
      <c r="E625" s="237" t="s">
        <v>690</v>
      </c>
      <c r="F625" s="238" t="s">
        <v>691</v>
      </c>
      <c r="G625" s="239" t="s">
        <v>190</v>
      </c>
      <c r="H625" s="240">
        <v>0.308</v>
      </c>
      <c r="I625" s="241"/>
      <c r="J625" s="242">
        <f>ROUND(I625*H625,2)</f>
        <v>0</v>
      </c>
      <c r="K625" s="238" t="s">
        <v>21</v>
      </c>
      <c r="L625" s="73"/>
      <c r="M625" s="243" t="s">
        <v>21</v>
      </c>
      <c r="N625" s="244" t="s">
        <v>42</v>
      </c>
      <c r="O625" s="48"/>
      <c r="P625" s="245">
        <f>O625*H625</f>
        <v>0</v>
      </c>
      <c r="Q625" s="245">
        <v>2.2000000000000002</v>
      </c>
      <c r="R625" s="245">
        <f>Q625*H625</f>
        <v>0.67760000000000009</v>
      </c>
      <c r="S625" s="245">
        <v>0</v>
      </c>
      <c r="T625" s="246">
        <f>S625*H625</f>
        <v>0</v>
      </c>
      <c r="AR625" s="25" t="s">
        <v>89</v>
      </c>
      <c r="AT625" s="25" t="s">
        <v>172</v>
      </c>
      <c r="AU625" s="25" t="s">
        <v>79</v>
      </c>
      <c r="AY625" s="25" t="s">
        <v>169</v>
      </c>
      <c r="BE625" s="247">
        <f>IF(N625="základní",J625,0)</f>
        <v>0</v>
      </c>
      <c r="BF625" s="247">
        <f>IF(N625="snížená",J625,0)</f>
        <v>0</v>
      </c>
      <c r="BG625" s="247">
        <f>IF(N625="zákl. přenesená",J625,0)</f>
        <v>0</v>
      </c>
      <c r="BH625" s="247">
        <f>IF(N625="sníž. přenesená",J625,0)</f>
        <v>0</v>
      </c>
      <c r="BI625" s="247">
        <f>IF(N625="nulová",J625,0)</f>
        <v>0</v>
      </c>
      <c r="BJ625" s="25" t="s">
        <v>75</v>
      </c>
      <c r="BK625" s="247">
        <f>ROUND(I625*H625,2)</f>
        <v>0</v>
      </c>
      <c r="BL625" s="25" t="s">
        <v>89</v>
      </c>
      <c r="BM625" s="25" t="s">
        <v>692</v>
      </c>
    </row>
    <row r="626" s="12" customFormat="1">
      <c r="B626" s="248"/>
      <c r="C626" s="249"/>
      <c r="D626" s="250" t="s">
        <v>177</v>
      </c>
      <c r="E626" s="251" t="s">
        <v>21</v>
      </c>
      <c r="F626" s="252" t="s">
        <v>693</v>
      </c>
      <c r="G626" s="249"/>
      <c r="H626" s="253">
        <v>0.308</v>
      </c>
      <c r="I626" s="254"/>
      <c r="J626" s="249"/>
      <c r="K626" s="249"/>
      <c r="L626" s="255"/>
      <c r="M626" s="256"/>
      <c r="N626" s="257"/>
      <c r="O626" s="257"/>
      <c r="P626" s="257"/>
      <c r="Q626" s="257"/>
      <c r="R626" s="257"/>
      <c r="S626" s="257"/>
      <c r="T626" s="258"/>
      <c r="AT626" s="259" t="s">
        <v>177</v>
      </c>
      <c r="AU626" s="259" t="s">
        <v>79</v>
      </c>
      <c r="AV626" s="12" t="s">
        <v>79</v>
      </c>
      <c r="AW626" s="12" t="s">
        <v>35</v>
      </c>
      <c r="AX626" s="12" t="s">
        <v>71</v>
      </c>
      <c r="AY626" s="259" t="s">
        <v>169</v>
      </c>
    </row>
    <row r="627" s="14" customFormat="1">
      <c r="B627" s="270"/>
      <c r="C627" s="271"/>
      <c r="D627" s="250" t="s">
        <v>177</v>
      </c>
      <c r="E627" s="272" t="s">
        <v>21</v>
      </c>
      <c r="F627" s="273" t="s">
        <v>182</v>
      </c>
      <c r="G627" s="271"/>
      <c r="H627" s="274">
        <v>0.308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AT627" s="280" t="s">
        <v>177</v>
      </c>
      <c r="AU627" s="280" t="s">
        <v>79</v>
      </c>
      <c r="AV627" s="14" t="s">
        <v>89</v>
      </c>
      <c r="AW627" s="14" t="s">
        <v>35</v>
      </c>
      <c r="AX627" s="14" t="s">
        <v>75</v>
      </c>
      <c r="AY627" s="280" t="s">
        <v>169</v>
      </c>
    </row>
    <row r="628" s="1" customFormat="1" ht="25.5" customHeight="1">
      <c r="B628" s="47"/>
      <c r="C628" s="236" t="s">
        <v>694</v>
      </c>
      <c r="D628" s="236" t="s">
        <v>172</v>
      </c>
      <c r="E628" s="237" t="s">
        <v>695</v>
      </c>
      <c r="F628" s="238" t="s">
        <v>696</v>
      </c>
      <c r="G628" s="239" t="s">
        <v>190</v>
      </c>
      <c r="H628" s="240">
        <v>0.20699999999999999</v>
      </c>
      <c r="I628" s="241"/>
      <c r="J628" s="242">
        <f>ROUND(I628*H628,2)</f>
        <v>0</v>
      </c>
      <c r="K628" s="238" t="s">
        <v>21</v>
      </c>
      <c r="L628" s="73"/>
      <c r="M628" s="243" t="s">
        <v>21</v>
      </c>
      <c r="N628" s="244" t="s">
        <v>42</v>
      </c>
      <c r="O628" s="48"/>
      <c r="P628" s="245">
        <f>O628*H628</f>
        <v>0</v>
      </c>
      <c r="Q628" s="245">
        <v>2.2000000000000002</v>
      </c>
      <c r="R628" s="245">
        <f>Q628*H628</f>
        <v>0.45540000000000003</v>
      </c>
      <c r="S628" s="245">
        <v>0</v>
      </c>
      <c r="T628" s="246">
        <f>S628*H628</f>
        <v>0</v>
      </c>
      <c r="AR628" s="25" t="s">
        <v>89</v>
      </c>
      <c r="AT628" s="25" t="s">
        <v>172</v>
      </c>
      <c r="AU628" s="25" t="s">
        <v>79</v>
      </c>
      <c r="AY628" s="25" t="s">
        <v>169</v>
      </c>
      <c r="BE628" s="247">
        <f>IF(N628="základní",J628,0)</f>
        <v>0</v>
      </c>
      <c r="BF628" s="247">
        <f>IF(N628="snížená",J628,0)</f>
        <v>0</v>
      </c>
      <c r="BG628" s="247">
        <f>IF(N628="zákl. přenesená",J628,0)</f>
        <v>0</v>
      </c>
      <c r="BH628" s="247">
        <f>IF(N628="sníž. přenesená",J628,0)</f>
        <v>0</v>
      </c>
      <c r="BI628" s="247">
        <f>IF(N628="nulová",J628,0)</f>
        <v>0</v>
      </c>
      <c r="BJ628" s="25" t="s">
        <v>75</v>
      </c>
      <c r="BK628" s="247">
        <f>ROUND(I628*H628,2)</f>
        <v>0</v>
      </c>
      <c r="BL628" s="25" t="s">
        <v>89</v>
      </c>
      <c r="BM628" s="25" t="s">
        <v>697</v>
      </c>
    </row>
    <row r="629" s="12" customFormat="1">
      <c r="B629" s="248"/>
      <c r="C629" s="249"/>
      <c r="D629" s="250" t="s">
        <v>177</v>
      </c>
      <c r="E629" s="251" t="s">
        <v>21</v>
      </c>
      <c r="F629" s="252" t="s">
        <v>698</v>
      </c>
      <c r="G629" s="249"/>
      <c r="H629" s="253">
        <v>0.20699999999999999</v>
      </c>
      <c r="I629" s="254"/>
      <c r="J629" s="249"/>
      <c r="K629" s="249"/>
      <c r="L629" s="255"/>
      <c r="M629" s="256"/>
      <c r="N629" s="257"/>
      <c r="O629" s="257"/>
      <c r="P629" s="257"/>
      <c r="Q629" s="257"/>
      <c r="R629" s="257"/>
      <c r="S629" s="257"/>
      <c r="T629" s="258"/>
      <c r="AT629" s="259" t="s">
        <v>177</v>
      </c>
      <c r="AU629" s="259" t="s">
        <v>79</v>
      </c>
      <c r="AV629" s="12" t="s">
        <v>79</v>
      </c>
      <c r="AW629" s="12" t="s">
        <v>35</v>
      </c>
      <c r="AX629" s="12" t="s">
        <v>75</v>
      </c>
      <c r="AY629" s="259" t="s">
        <v>169</v>
      </c>
    </row>
    <row r="630" s="1" customFormat="1" ht="25.5" customHeight="1">
      <c r="B630" s="47"/>
      <c r="C630" s="236" t="s">
        <v>699</v>
      </c>
      <c r="D630" s="236" t="s">
        <v>172</v>
      </c>
      <c r="E630" s="237" t="s">
        <v>700</v>
      </c>
      <c r="F630" s="238" t="s">
        <v>701</v>
      </c>
      <c r="G630" s="239" t="s">
        <v>190</v>
      </c>
      <c r="H630" s="240">
        <v>3.6299999999999999</v>
      </c>
      <c r="I630" s="241"/>
      <c r="J630" s="242">
        <f>ROUND(I630*H630,2)</f>
        <v>0</v>
      </c>
      <c r="K630" s="238" t="s">
        <v>21</v>
      </c>
      <c r="L630" s="73"/>
      <c r="M630" s="243" t="s">
        <v>21</v>
      </c>
      <c r="N630" s="244" t="s">
        <v>42</v>
      </c>
      <c r="O630" s="48"/>
      <c r="P630" s="245">
        <f>O630*H630</f>
        <v>0</v>
      </c>
      <c r="Q630" s="245">
        <v>2.2000000000000002</v>
      </c>
      <c r="R630" s="245">
        <f>Q630*H630</f>
        <v>7.9860000000000007</v>
      </c>
      <c r="S630" s="245">
        <v>0</v>
      </c>
      <c r="T630" s="246">
        <f>S630*H630</f>
        <v>0</v>
      </c>
      <c r="AR630" s="25" t="s">
        <v>89</v>
      </c>
      <c r="AT630" s="25" t="s">
        <v>172</v>
      </c>
      <c r="AU630" s="25" t="s">
        <v>79</v>
      </c>
      <c r="AY630" s="25" t="s">
        <v>169</v>
      </c>
      <c r="BE630" s="247">
        <f>IF(N630="základní",J630,0)</f>
        <v>0</v>
      </c>
      <c r="BF630" s="247">
        <f>IF(N630="snížená",J630,0)</f>
        <v>0</v>
      </c>
      <c r="BG630" s="247">
        <f>IF(N630="zákl. přenesená",J630,0)</f>
        <v>0</v>
      </c>
      <c r="BH630" s="247">
        <f>IF(N630="sníž. přenesená",J630,0)</f>
        <v>0</v>
      </c>
      <c r="BI630" s="247">
        <f>IF(N630="nulová",J630,0)</f>
        <v>0</v>
      </c>
      <c r="BJ630" s="25" t="s">
        <v>75</v>
      </c>
      <c r="BK630" s="247">
        <f>ROUND(I630*H630,2)</f>
        <v>0</v>
      </c>
      <c r="BL630" s="25" t="s">
        <v>89</v>
      </c>
      <c r="BM630" s="25" t="s">
        <v>702</v>
      </c>
    </row>
    <row r="631" s="12" customFormat="1">
      <c r="B631" s="248"/>
      <c r="C631" s="249"/>
      <c r="D631" s="250" t="s">
        <v>177</v>
      </c>
      <c r="E631" s="251" t="s">
        <v>21</v>
      </c>
      <c r="F631" s="252" t="s">
        <v>703</v>
      </c>
      <c r="G631" s="249"/>
      <c r="H631" s="253">
        <v>3.6299999999999999</v>
      </c>
      <c r="I631" s="254"/>
      <c r="J631" s="249"/>
      <c r="K631" s="249"/>
      <c r="L631" s="255"/>
      <c r="M631" s="256"/>
      <c r="N631" s="257"/>
      <c r="O631" s="257"/>
      <c r="P631" s="257"/>
      <c r="Q631" s="257"/>
      <c r="R631" s="257"/>
      <c r="S631" s="257"/>
      <c r="T631" s="258"/>
      <c r="AT631" s="259" t="s">
        <v>177</v>
      </c>
      <c r="AU631" s="259" t="s">
        <v>79</v>
      </c>
      <c r="AV631" s="12" t="s">
        <v>79</v>
      </c>
      <c r="AW631" s="12" t="s">
        <v>35</v>
      </c>
      <c r="AX631" s="12" t="s">
        <v>71</v>
      </c>
      <c r="AY631" s="259" t="s">
        <v>169</v>
      </c>
    </row>
    <row r="632" s="14" customFormat="1">
      <c r="B632" s="270"/>
      <c r="C632" s="271"/>
      <c r="D632" s="250" t="s">
        <v>177</v>
      </c>
      <c r="E632" s="272" t="s">
        <v>21</v>
      </c>
      <c r="F632" s="273" t="s">
        <v>182</v>
      </c>
      <c r="G632" s="271"/>
      <c r="H632" s="274">
        <v>3.6299999999999999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AT632" s="280" t="s">
        <v>177</v>
      </c>
      <c r="AU632" s="280" t="s">
        <v>79</v>
      </c>
      <c r="AV632" s="14" t="s">
        <v>89</v>
      </c>
      <c r="AW632" s="14" t="s">
        <v>35</v>
      </c>
      <c r="AX632" s="14" t="s">
        <v>75</v>
      </c>
      <c r="AY632" s="280" t="s">
        <v>169</v>
      </c>
    </row>
    <row r="633" s="1" customFormat="1" ht="25.5" customHeight="1">
      <c r="B633" s="47"/>
      <c r="C633" s="236" t="s">
        <v>704</v>
      </c>
      <c r="D633" s="236" t="s">
        <v>172</v>
      </c>
      <c r="E633" s="237" t="s">
        <v>705</v>
      </c>
      <c r="F633" s="238" t="s">
        <v>706</v>
      </c>
      <c r="G633" s="239" t="s">
        <v>190</v>
      </c>
      <c r="H633" s="240">
        <v>0.53400000000000003</v>
      </c>
      <c r="I633" s="241"/>
      <c r="J633" s="242">
        <f>ROUND(I633*H633,2)</f>
        <v>0</v>
      </c>
      <c r="K633" s="238" t="s">
        <v>21</v>
      </c>
      <c r="L633" s="73"/>
      <c r="M633" s="243" t="s">
        <v>21</v>
      </c>
      <c r="N633" s="244" t="s">
        <v>42</v>
      </c>
      <c r="O633" s="48"/>
      <c r="P633" s="245">
        <f>O633*H633</f>
        <v>0</v>
      </c>
      <c r="Q633" s="245">
        <v>2.2000000000000002</v>
      </c>
      <c r="R633" s="245">
        <f>Q633*H633</f>
        <v>1.1748000000000001</v>
      </c>
      <c r="S633" s="245">
        <v>0</v>
      </c>
      <c r="T633" s="246">
        <f>S633*H633</f>
        <v>0</v>
      </c>
      <c r="AR633" s="25" t="s">
        <v>89</v>
      </c>
      <c r="AT633" s="25" t="s">
        <v>172</v>
      </c>
      <c r="AU633" s="25" t="s">
        <v>79</v>
      </c>
      <c r="AY633" s="25" t="s">
        <v>169</v>
      </c>
      <c r="BE633" s="247">
        <f>IF(N633="základní",J633,0)</f>
        <v>0</v>
      </c>
      <c r="BF633" s="247">
        <f>IF(N633="snížená",J633,0)</f>
        <v>0</v>
      </c>
      <c r="BG633" s="247">
        <f>IF(N633="zákl. přenesená",J633,0)</f>
        <v>0</v>
      </c>
      <c r="BH633" s="247">
        <f>IF(N633="sníž. přenesená",J633,0)</f>
        <v>0</v>
      </c>
      <c r="BI633" s="247">
        <f>IF(N633="nulová",J633,0)</f>
        <v>0</v>
      </c>
      <c r="BJ633" s="25" t="s">
        <v>75</v>
      </c>
      <c r="BK633" s="247">
        <f>ROUND(I633*H633,2)</f>
        <v>0</v>
      </c>
      <c r="BL633" s="25" t="s">
        <v>89</v>
      </c>
      <c r="BM633" s="25" t="s">
        <v>707</v>
      </c>
    </row>
    <row r="634" s="12" customFormat="1">
      <c r="B634" s="248"/>
      <c r="C634" s="249"/>
      <c r="D634" s="250" t="s">
        <v>177</v>
      </c>
      <c r="E634" s="251" t="s">
        <v>21</v>
      </c>
      <c r="F634" s="252" t="s">
        <v>708</v>
      </c>
      <c r="G634" s="249"/>
      <c r="H634" s="253">
        <v>0.53400000000000003</v>
      </c>
      <c r="I634" s="254"/>
      <c r="J634" s="249"/>
      <c r="K634" s="249"/>
      <c r="L634" s="255"/>
      <c r="M634" s="256"/>
      <c r="N634" s="257"/>
      <c r="O634" s="257"/>
      <c r="P634" s="257"/>
      <c r="Q634" s="257"/>
      <c r="R634" s="257"/>
      <c r="S634" s="257"/>
      <c r="T634" s="258"/>
      <c r="AT634" s="259" t="s">
        <v>177</v>
      </c>
      <c r="AU634" s="259" t="s">
        <v>79</v>
      </c>
      <c r="AV634" s="12" t="s">
        <v>79</v>
      </c>
      <c r="AW634" s="12" t="s">
        <v>35</v>
      </c>
      <c r="AX634" s="12" t="s">
        <v>71</v>
      </c>
      <c r="AY634" s="259" t="s">
        <v>169</v>
      </c>
    </row>
    <row r="635" s="14" customFormat="1">
      <c r="B635" s="270"/>
      <c r="C635" s="271"/>
      <c r="D635" s="250" t="s">
        <v>177</v>
      </c>
      <c r="E635" s="272" t="s">
        <v>21</v>
      </c>
      <c r="F635" s="273" t="s">
        <v>182</v>
      </c>
      <c r="G635" s="271"/>
      <c r="H635" s="274">
        <v>0.53400000000000003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AT635" s="280" t="s">
        <v>177</v>
      </c>
      <c r="AU635" s="280" t="s">
        <v>79</v>
      </c>
      <c r="AV635" s="14" t="s">
        <v>89</v>
      </c>
      <c r="AW635" s="14" t="s">
        <v>35</v>
      </c>
      <c r="AX635" s="14" t="s">
        <v>75</v>
      </c>
      <c r="AY635" s="280" t="s">
        <v>169</v>
      </c>
    </row>
    <row r="636" s="1" customFormat="1" ht="25.5" customHeight="1">
      <c r="B636" s="47"/>
      <c r="C636" s="236" t="s">
        <v>709</v>
      </c>
      <c r="D636" s="236" t="s">
        <v>172</v>
      </c>
      <c r="E636" s="237" t="s">
        <v>710</v>
      </c>
      <c r="F636" s="238" t="s">
        <v>711</v>
      </c>
      <c r="G636" s="239" t="s">
        <v>190</v>
      </c>
      <c r="H636" s="240">
        <v>0.75</v>
      </c>
      <c r="I636" s="241"/>
      <c r="J636" s="242">
        <f>ROUND(I636*H636,2)</f>
        <v>0</v>
      </c>
      <c r="K636" s="238" t="s">
        <v>21</v>
      </c>
      <c r="L636" s="73"/>
      <c r="M636" s="243" t="s">
        <v>21</v>
      </c>
      <c r="N636" s="244" t="s">
        <v>42</v>
      </c>
      <c r="O636" s="48"/>
      <c r="P636" s="245">
        <f>O636*H636</f>
        <v>0</v>
      </c>
      <c r="Q636" s="245">
        <v>2.2000000000000002</v>
      </c>
      <c r="R636" s="245">
        <f>Q636*H636</f>
        <v>1.6500000000000001</v>
      </c>
      <c r="S636" s="245">
        <v>0</v>
      </c>
      <c r="T636" s="246">
        <f>S636*H636</f>
        <v>0</v>
      </c>
      <c r="AR636" s="25" t="s">
        <v>89</v>
      </c>
      <c r="AT636" s="25" t="s">
        <v>172</v>
      </c>
      <c r="AU636" s="25" t="s">
        <v>79</v>
      </c>
      <c r="AY636" s="25" t="s">
        <v>169</v>
      </c>
      <c r="BE636" s="247">
        <f>IF(N636="základní",J636,0)</f>
        <v>0</v>
      </c>
      <c r="BF636" s="247">
        <f>IF(N636="snížená",J636,0)</f>
        <v>0</v>
      </c>
      <c r="BG636" s="247">
        <f>IF(N636="zákl. přenesená",J636,0)</f>
        <v>0</v>
      </c>
      <c r="BH636" s="247">
        <f>IF(N636="sníž. přenesená",J636,0)</f>
        <v>0</v>
      </c>
      <c r="BI636" s="247">
        <f>IF(N636="nulová",J636,0)</f>
        <v>0</v>
      </c>
      <c r="BJ636" s="25" t="s">
        <v>75</v>
      </c>
      <c r="BK636" s="247">
        <f>ROUND(I636*H636,2)</f>
        <v>0</v>
      </c>
      <c r="BL636" s="25" t="s">
        <v>89</v>
      </c>
      <c r="BM636" s="25" t="s">
        <v>712</v>
      </c>
    </row>
    <row r="637" s="12" customFormat="1">
      <c r="B637" s="248"/>
      <c r="C637" s="249"/>
      <c r="D637" s="250" t="s">
        <v>177</v>
      </c>
      <c r="E637" s="251" t="s">
        <v>21</v>
      </c>
      <c r="F637" s="252" t="s">
        <v>713</v>
      </c>
      <c r="G637" s="249"/>
      <c r="H637" s="253">
        <v>0.75</v>
      </c>
      <c r="I637" s="254"/>
      <c r="J637" s="249"/>
      <c r="K637" s="249"/>
      <c r="L637" s="255"/>
      <c r="M637" s="256"/>
      <c r="N637" s="257"/>
      <c r="O637" s="257"/>
      <c r="P637" s="257"/>
      <c r="Q637" s="257"/>
      <c r="R637" s="257"/>
      <c r="S637" s="257"/>
      <c r="T637" s="258"/>
      <c r="AT637" s="259" t="s">
        <v>177</v>
      </c>
      <c r="AU637" s="259" t="s">
        <v>79</v>
      </c>
      <c r="AV637" s="12" t="s">
        <v>79</v>
      </c>
      <c r="AW637" s="12" t="s">
        <v>35</v>
      </c>
      <c r="AX637" s="12" t="s">
        <v>71</v>
      </c>
      <c r="AY637" s="259" t="s">
        <v>169</v>
      </c>
    </row>
    <row r="638" s="14" customFormat="1">
      <c r="B638" s="270"/>
      <c r="C638" s="271"/>
      <c r="D638" s="250" t="s">
        <v>177</v>
      </c>
      <c r="E638" s="272" t="s">
        <v>21</v>
      </c>
      <c r="F638" s="273" t="s">
        <v>182</v>
      </c>
      <c r="G638" s="271"/>
      <c r="H638" s="274">
        <v>0.75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AT638" s="280" t="s">
        <v>177</v>
      </c>
      <c r="AU638" s="280" t="s">
        <v>79</v>
      </c>
      <c r="AV638" s="14" t="s">
        <v>89</v>
      </c>
      <c r="AW638" s="14" t="s">
        <v>35</v>
      </c>
      <c r="AX638" s="14" t="s">
        <v>75</v>
      </c>
      <c r="AY638" s="280" t="s">
        <v>169</v>
      </c>
    </row>
    <row r="639" s="1" customFormat="1" ht="25.5" customHeight="1">
      <c r="B639" s="47"/>
      <c r="C639" s="236" t="s">
        <v>714</v>
      </c>
      <c r="D639" s="236" t="s">
        <v>172</v>
      </c>
      <c r="E639" s="237" t="s">
        <v>715</v>
      </c>
      <c r="F639" s="238" t="s">
        <v>716</v>
      </c>
      <c r="G639" s="239" t="s">
        <v>190</v>
      </c>
      <c r="H639" s="240">
        <v>0.64100000000000001</v>
      </c>
      <c r="I639" s="241"/>
      <c r="J639" s="242">
        <f>ROUND(I639*H639,2)</f>
        <v>0</v>
      </c>
      <c r="K639" s="238" t="s">
        <v>21</v>
      </c>
      <c r="L639" s="73"/>
      <c r="M639" s="243" t="s">
        <v>21</v>
      </c>
      <c r="N639" s="244" t="s">
        <v>42</v>
      </c>
      <c r="O639" s="48"/>
      <c r="P639" s="245">
        <f>O639*H639</f>
        <v>0</v>
      </c>
      <c r="Q639" s="245">
        <v>2.2000000000000002</v>
      </c>
      <c r="R639" s="245">
        <f>Q639*H639</f>
        <v>1.4102000000000001</v>
      </c>
      <c r="S639" s="245">
        <v>0</v>
      </c>
      <c r="T639" s="246">
        <f>S639*H639</f>
        <v>0</v>
      </c>
      <c r="AR639" s="25" t="s">
        <v>89</v>
      </c>
      <c r="AT639" s="25" t="s">
        <v>172</v>
      </c>
      <c r="AU639" s="25" t="s">
        <v>79</v>
      </c>
      <c r="AY639" s="25" t="s">
        <v>169</v>
      </c>
      <c r="BE639" s="247">
        <f>IF(N639="základní",J639,0)</f>
        <v>0</v>
      </c>
      <c r="BF639" s="247">
        <f>IF(N639="snížená",J639,0)</f>
        <v>0</v>
      </c>
      <c r="BG639" s="247">
        <f>IF(N639="zákl. přenesená",J639,0)</f>
        <v>0</v>
      </c>
      <c r="BH639" s="247">
        <f>IF(N639="sníž. přenesená",J639,0)</f>
        <v>0</v>
      </c>
      <c r="BI639" s="247">
        <f>IF(N639="nulová",J639,0)</f>
        <v>0</v>
      </c>
      <c r="BJ639" s="25" t="s">
        <v>75</v>
      </c>
      <c r="BK639" s="247">
        <f>ROUND(I639*H639,2)</f>
        <v>0</v>
      </c>
      <c r="BL639" s="25" t="s">
        <v>89</v>
      </c>
      <c r="BM639" s="25" t="s">
        <v>717</v>
      </c>
    </row>
    <row r="640" s="12" customFormat="1">
      <c r="B640" s="248"/>
      <c r="C640" s="249"/>
      <c r="D640" s="250" t="s">
        <v>177</v>
      </c>
      <c r="E640" s="251" t="s">
        <v>21</v>
      </c>
      <c r="F640" s="252" t="s">
        <v>718</v>
      </c>
      <c r="G640" s="249"/>
      <c r="H640" s="253">
        <v>0.64100000000000001</v>
      </c>
      <c r="I640" s="254"/>
      <c r="J640" s="249"/>
      <c r="K640" s="249"/>
      <c r="L640" s="255"/>
      <c r="M640" s="256"/>
      <c r="N640" s="257"/>
      <c r="O640" s="257"/>
      <c r="P640" s="257"/>
      <c r="Q640" s="257"/>
      <c r="R640" s="257"/>
      <c r="S640" s="257"/>
      <c r="T640" s="258"/>
      <c r="AT640" s="259" t="s">
        <v>177</v>
      </c>
      <c r="AU640" s="259" t="s">
        <v>79</v>
      </c>
      <c r="AV640" s="12" t="s">
        <v>79</v>
      </c>
      <c r="AW640" s="12" t="s">
        <v>35</v>
      </c>
      <c r="AX640" s="12" t="s">
        <v>71</v>
      </c>
      <c r="AY640" s="259" t="s">
        <v>169</v>
      </c>
    </row>
    <row r="641" s="14" customFormat="1">
      <c r="B641" s="270"/>
      <c r="C641" s="271"/>
      <c r="D641" s="250" t="s">
        <v>177</v>
      </c>
      <c r="E641" s="272" t="s">
        <v>21</v>
      </c>
      <c r="F641" s="273" t="s">
        <v>182</v>
      </c>
      <c r="G641" s="271"/>
      <c r="H641" s="274">
        <v>0.64100000000000001</v>
      </c>
      <c r="I641" s="275"/>
      <c r="J641" s="271"/>
      <c r="K641" s="271"/>
      <c r="L641" s="276"/>
      <c r="M641" s="277"/>
      <c r="N641" s="278"/>
      <c r="O641" s="278"/>
      <c r="P641" s="278"/>
      <c r="Q641" s="278"/>
      <c r="R641" s="278"/>
      <c r="S641" s="278"/>
      <c r="T641" s="279"/>
      <c r="AT641" s="280" t="s">
        <v>177</v>
      </c>
      <c r="AU641" s="280" t="s">
        <v>79</v>
      </c>
      <c r="AV641" s="14" t="s">
        <v>89</v>
      </c>
      <c r="AW641" s="14" t="s">
        <v>35</v>
      </c>
      <c r="AX641" s="14" t="s">
        <v>75</v>
      </c>
      <c r="AY641" s="280" t="s">
        <v>169</v>
      </c>
    </row>
    <row r="642" s="11" customFormat="1" ht="29.88" customHeight="1">
      <c r="B642" s="220"/>
      <c r="C642" s="221"/>
      <c r="D642" s="222" t="s">
        <v>70</v>
      </c>
      <c r="E642" s="234" t="s">
        <v>719</v>
      </c>
      <c r="F642" s="234" t="s">
        <v>720</v>
      </c>
      <c r="G642" s="221"/>
      <c r="H642" s="221"/>
      <c r="I642" s="224"/>
      <c r="J642" s="235">
        <f>BK642</f>
        <v>0</v>
      </c>
      <c r="K642" s="221"/>
      <c r="L642" s="226"/>
      <c r="M642" s="227"/>
      <c r="N642" s="228"/>
      <c r="O642" s="228"/>
      <c r="P642" s="229">
        <f>SUM(P643:P1214)</f>
        <v>0</v>
      </c>
      <c r="Q642" s="228"/>
      <c r="R642" s="229">
        <f>SUM(R643:R1214)</f>
        <v>165.42962711899196</v>
      </c>
      <c r="S642" s="228"/>
      <c r="T642" s="230">
        <f>SUM(T643:T1214)</f>
        <v>0</v>
      </c>
      <c r="AR642" s="231" t="s">
        <v>75</v>
      </c>
      <c r="AT642" s="232" t="s">
        <v>70</v>
      </c>
      <c r="AU642" s="232" t="s">
        <v>75</v>
      </c>
      <c r="AY642" s="231" t="s">
        <v>169</v>
      </c>
      <c r="BK642" s="233">
        <f>SUM(BK643:BK1214)</f>
        <v>0</v>
      </c>
    </row>
    <row r="643" s="1" customFormat="1" ht="16.5" customHeight="1">
      <c r="B643" s="47"/>
      <c r="C643" s="236" t="s">
        <v>721</v>
      </c>
      <c r="D643" s="236" t="s">
        <v>172</v>
      </c>
      <c r="E643" s="237" t="s">
        <v>722</v>
      </c>
      <c r="F643" s="238" t="s">
        <v>723</v>
      </c>
      <c r="G643" s="239" t="s">
        <v>175</v>
      </c>
      <c r="H643" s="240">
        <v>1099.6600000000001</v>
      </c>
      <c r="I643" s="241"/>
      <c r="J643" s="242">
        <f>ROUND(I643*H643,2)</f>
        <v>0</v>
      </c>
      <c r="K643" s="238" t="s">
        <v>21</v>
      </c>
      <c r="L643" s="73"/>
      <c r="M643" s="243" t="s">
        <v>21</v>
      </c>
      <c r="N643" s="244" t="s">
        <v>42</v>
      </c>
      <c r="O643" s="48"/>
      <c r="P643" s="245">
        <f>O643*H643</f>
        <v>0</v>
      </c>
      <c r="Q643" s="245">
        <v>0.000263</v>
      </c>
      <c r="R643" s="245">
        <f>Q643*H643</f>
        <v>0.28921057999999999</v>
      </c>
      <c r="S643" s="245">
        <v>0</v>
      </c>
      <c r="T643" s="246">
        <f>S643*H643</f>
        <v>0</v>
      </c>
      <c r="AR643" s="25" t="s">
        <v>89</v>
      </c>
      <c r="AT643" s="25" t="s">
        <v>172</v>
      </c>
      <c r="AU643" s="25" t="s">
        <v>79</v>
      </c>
      <c r="AY643" s="25" t="s">
        <v>169</v>
      </c>
      <c r="BE643" s="247">
        <f>IF(N643="základní",J643,0)</f>
        <v>0</v>
      </c>
      <c r="BF643" s="247">
        <f>IF(N643="snížená",J643,0)</f>
        <v>0</v>
      </c>
      <c r="BG643" s="247">
        <f>IF(N643="zákl. přenesená",J643,0)</f>
        <v>0</v>
      </c>
      <c r="BH643" s="247">
        <f>IF(N643="sníž. přenesená",J643,0)</f>
        <v>0</v>
      </c>
      <c r="BI643" s="247">
        <f>IF(N643="nulová",J643,0)</f>
        <v>0</v>
      </c>
      <c r="BJ643" s="25" t="s">
        <v>75</v>
      </c>
      <c r="BK643" s="247">
        <f>ROUND(I643*H643,2)</f>
        <v>0</v>
      </c>
      <c r="BL643" s="25" t="s">
        <v>89</v>
      </c>
      <c r="BM643" s="25" t="s">
        <v>724</v>
      </c>
    </row>
    <row r="644" s="12" customFormat="1">
      <c r="B644" s="248"/>
      <c r="C644" s="249"/>
      <c r="D644" s="250" t="s">
        <v>177</v>
      </c>
      <c r="E644" s="251" t="s">
        <v>21</v>
      </c>
      <c r="F644" s="252" t="s">
        <v>725</v>
      </c>
      <c r="G644" s="249"/>
      <c r="H644" s="253">
        <v>44.023000000000003</v>
      </c>
      <c r="I644" s="254"/>
      <c r="J644" s="249"/>
      <c r="K644" s="249"/>
      <c r="L644" s="255"/>
      <c r="M644" s="256"/>
      <c r="N644" s="257"/>
      <c r="O644" s="257"/>
      <c r="P644" s="257"/>
      <c r="Q644" s="257"/>
      <c r="R644" s="257"/>
      <c r="S644" s="257"/>
      <c r="T644" s="258"/>
      <c r="AT644" s="259" t="s">
        <v>177</v>
      </c>
      <c r="AU644" s="259" t="s">
        <v>79</v>
      </c>
      <c r="AV644" s="12" t="s">
        <v>79</v>
      </c>
      <c r="AW644" s="12" t="s">
        <v>35</v>
      </c>
      <c r="AX644" s="12" t="s">
        <v>71</v>
      </c>
      <c r="AY644" s="259" t="s">
        <v>169</v>
      </c>
    </row>
    <row r="645" s="13" customFormat="1">
      <c r="B645" s="260"/>
      <c r="C645" s="261"/>
      <c r="D645" s="250" t="s">
        <v>177</v>
      </c>
      <c r="E645" s="262" t="s">
        <v>21</v>
      </c>
      <c r="F645" s="263" t="s">
        <v>726</v>
      </c>
      <c r="G645" s="261"/>
      <c r="H645" s="262" t="s">
        <v>21</v>
      </c>
      <c r="I645" s="264"/>
      <c r="J645" s="261"/>
      <c r="K645" s="261"/>
      <c r="L645" s="265"/>
      <c r="M645" s="266"/>
      <c r="N645" s="267"/>
      <c r="O645" s="267"/>
      <c r="P645" s="267"/>
      <c r="Q645" s="267"/>
      <c r="R645" s="267"/>
      <c r="S645" s="267"/>
      <c r="T645" s="268"/>
      <c r="AT645" s="269" t="s">
        <v>177</v>
      </c>
      <c r="AU645" s="269" t="s">
        <v>79</v>
      </c>
      <c r="AV645" s="13" t="s">
        <v>75</v>
      </c>
      <c r="AW645" s="13" t="s">
        <v>35</v>
      </c>
      <c r="AX645" s="13" t="s">
        <v>71</v>
      </c>
      <c r="AY645" s="269" t="s">
        <v>169</v>
      </c>
    </row>
    <row r="646" s="12" customFormat="1">
      <c r="B646" s="248"/>
      <c r="C646" s="249"/>
      <c r="D646" s="250" t="s">
        <v>177</v>
      </c>
      <c r="E646" s="251" t="s">
        <v>21</v>
      </c>
      <c r="F646" s="252" t="s">
        <v>727</v>
      </c>
      <c r="G646" s="249"/>
      <c r="H646" s="253">
        <v>78.379000000000005</v>
      </c>
      <c r="I646" s="254"/>
      <c r="J646" s="249"/>
      <c r="K646" s="249"/>
      <c r="L646" s="255"/>
      <c r="M646" s="256"/>
      <c r="N646" s="257"/>
      <c r="O646" s="257"/>
      <c r="P646" s="257"/>
      <c r="Q646" s="257"/>
      <c r="R646" s="257"/>
      <c r="S646" s="257"/>
      <c r="T646" s="258"/>
      <c r="AT646" s="259" t="s">
        <v>177</v>
      </c>
      <c r="AU646" s="259" t="s">
        <v>79</v>
      </c>
      <c r="AV646" s="12" t="s">
        <v>79</v>
      </c>
      <c r="AW646" s="12" t="s">
        <v>35</v>
      </c>
      <c r="AX646" s="12" t="s">
        <v>71</v>
      </c>
      <c r="AY646" s="259" t="s">
        <v>169</v>
      </c>
    </row>
    <row r="647" s="13" customFormat="1">
      <c r="B647" s="260"/>
      <c r="C647" s="261"/>
      <c r="D647" s="250" t="s">
        <v>177</v>
      </c>
      <c r="E647" s="262" t="s">
        <v>21</v>
      </c>
      <c r="F647" s="263" t="s">
        <v>350</v>
      </c>
      <c r="G647" s="261"/>
      <c r="H647" s="262" t="s">
        <v>21</v>
      </c>
      <c r="I647" s="264"/>
      <c r="J647" s="261"/>
      <c r="K647" s="261"/>
      <c r="L647" s="265"/>
      <c r="M647" s="266"/>
      <c r="N647" s="267"/>
      <c r="O647" s="267"/>
      <c r="P647" s="267"/>
      <c r="Q647" s="267"/>
      <c r="R647" s="267"/>
      <c r="S647" s="267"/>
      <c r="T647" s="268"/>
      <c r="AT647" s="269" t="s">
        <v>177</v>
      </c>
      <c r="AU647" s="269" t="s">
        <v>79</v>
      </c>
      <c r="AV647" s="13" t="s">
        <v>75</v>
      </c>
      <c r="AW647" s="13" t="s">
        <v>35</v>
      </c>
      <c r="AX647" s="13" t="s">
        <v>71</v>
      </c>
      <c r="AY647" s="269" t="s">
        <v>169</v>
      </c>
    </row>
    <row r="648" s="12" customFormat="1">
      <c r="B648" s="248"/>
      <c r="C648" s="249"/>
      <c r="D648" s="250" t="s">
        <v>177</v>
      </c>
      <c r="E648" s="251" t="s">
        <v>21</v>
      </c>
      <c r="F648" s="252" t="s">
        <v>728</v>
      </c>
      <c r="G648" s="249"/>
      <c r="H648" s="253">
        <v>100.958</v>
      </c>
      <c r="I648" s="254"/>
      <c r="J648" s="249"/>
      <c r="K648" s="249"/>
      <c r="L648" s="255"/>
      <c r="M648" s="256"/>
      <c r="N648" s="257"/>
      <c r="O648" s="257"/>
      <c r="P648" s="257"/>
      <c r="Q648" s="257"/>
      <c r="R648" s="257"/>
      <c r="S648" s="257"/>
      <c r="T648" s="258"/>
      <c r="AT648" s="259" t="s">
        <v>177</v>
      </c>
      <c r="AU648" s="259" t="s">
        <v>79</v>
      </c>
      <c r="AV648" s="12" t="s">
        <v>79</v>
      </c>
      <c r="AW648" s="12" t="s">
        <v>35</v>
      </c>
      <c r="AX648" s="12" t="s">
        <v>71</v>
      </c>
      <c r="AY648" s="259" t="s">
        <v>169</v>
      </c>
    </row>
    <row r="649" s="13" customFormat="1">
      <c r="B649" s="260"/>
      <c r="C649" s="261"/>
      <c r="D649" s="250" t="s">
        <v>177</v>
      </c>
      <c r="E649" s="262" t="s">
        <v>21</v>
      </c>
      <c r="F649" s="263" t="s">
        <v>436</v>
      </c>
      <c r="G649" s="261"/>
      <c r="H649" s="262" t="s">
        <v>21</v>
      </c>
      <c r="I649" s="264"/>
      <c r="J649" s="261"/>
      <c r="K649" s="261"/>
      <c r="L649" s="265"/>
      <c r="M649" s="266"/>
      <c r="N649" s="267"/>
      <c r="O649" s="267"/>
      <c r="P649" s="267"/>
      <c r="Q649" s="267"/>
      <c r="R649" s="267"/>
      <c r="S649" s="267"/>
      <c r="T649" s="268"/>
      <c r="AT649" s="269" t="s">
        <v>177</v>
      </c>
      <c r="AU649" s="269" t="s">
        <v>79</v>
      </c>
      <c r="AV649" s="13" t="s">
        <v>75</v>
      </c>
      <c r="AW649" s="13" t="s">
        <v>35</v>
      </c>
      <c r="AX649" s="13" t="s">
        <v>71</v>
      </c>
      <c r="AY649" s="269" t="s">
        <v>169</v>
      </c>
    </row>
    <row r="650" s="12" customFormat="1">
      <c r="B650" s="248"/>
      <c r="C650" s="249"/>
      <c r="D650" s="250" t="s">
        <v>177</v>
      </c>
      <c r="E650" s="251" t="s">
        <v>21</v>
      </c>
      <c r="F650" s="252" t="s">
        <v>729</v>
      </c>
      <c r="G650" s="249"/>
      <c r="H650" s="253">
        <v>84.114999999999995</v>
      </c>
      <c r="I650" s="254"/>
      <c r="J650" s="249"/>
      <c r="K650" s="249"/>
      <c r="L650" s="255"/>
      <c r="M650" s="256"/>
      <c r="N650" s="257"/>
      <c r="O650" s="257"/>
      <c r="P650" s="257"/>
      <c r="Q650" s="257"/>
      <c r="R650" s="257"/>
      <c r="S650" s="257"/>
      <c r="T650" s="258"/>
      <c r="AT650" s="259" t="s">
        <v>177</v>
      </c>
      <c r="AU650" s="259" t="s">
        <v>79</v>
      </c>
      <c r="AV650" s="12" t="s">
        <v>79</v>
      </c>
      <c r="AW650" s="12" t="s">
        <v>35</v>
      </c>
      <c r="AX650" s="12" t="s">
        <v>71</v>
      </c>
      <c r="AY650" s="259" t="s">
        <v>169</v>
      </c>
    </row>
    <row r="651" s="13" customFormat="1">
      <c r="B651" s="260"/>
      <c r="C651" s="261"/>
      <c r="D651" s="250" t="s">
        <v>177</v>
      </c>
      <c r="E651" s="262" t="s">
        <v>21</v>
      </c>
      <c r="F651" s="263" t="s">
        <v>521</v>
      </c>
      <c r="G651" s="261"/>
      <c r="H651" s="262" t="s">
        <v>21</v>
      </c>
      <c r="I651" s="264"/>
      <c r="J651" s="261"/>
      <c r="K651" s="261"/>
      <c r="L651" s="265"/>
      <c r="M651" s="266"/>
      <c r="N651" s="267"/>
      <c r="O651" s="267"/>
      <c r="P651" s="267"/>
      <c r="Q651" s="267"/>
      <c r="R651" s="267"/>
      <c r="S651" s="267"/>
      <c r="T651" s="268"/>
      <c r="AT651" s="269" t="s">
        <v>177</v>
      </c>
      <c r="AU651" s="269" t="s">
        <v>79</v>
      </c>
      <c r="AV651" s="13" t="s">
        <v>75</v>
      </c>
      <c r="AW651" s="13" t="s">
        <v>35</v>
      </c>
      <c r="AX651" s="13" t="s">
        <v>71</v>
      </c>
      <c r="AY651" s="269" t="s">
        <v>169</v>
      </c>
    </row>
    <row r="652" s="12" customFormat="1">
      <c r="B652" s="248"/>
      <c r="C652" s="249"/>
      <c r="D652" s="250" t="s">
        <v>177</v>
      </c>
      <c r="E652" s="251" t="s">
        <v>21</v>
      </c>
      <c r="F652" s="252" t="s">
        <v>730</v>
      </c>
      <c r="G652" s="249"/>
      <c r="H652" s="253">
        <v>184.81299999999999</v>
      </c>
      <c r="I652" s="254"/>
      <c r="J652" s="249"/>
      <c r="K652" s="249"/>
      <c r="L652" s="255"/>
      <c r="M652" s="256"/>
      <c r="N652" s="257"/>
      <c r="O652" s="257"/>
      <c r="P652" s="257"/>
      <c r="Q652" s="257"/>
      <c r="R652" s="257"/>
      <c r="S652" s="257"/>
      <c r="T652" s="258"/>
      <c r="AT652" s="259" t="s">
        <v>177</v>
      </c>
      <c r="AU652" s="259" t="s">
        <v>79</v>
      </c>
      <c r="AV652" s="12" t="s">
        <v>79</v>
      </c>
      <c r="AW652" s="12" t="s">
        <v>35</v>
      </c>
      <c r="AX652" s="12" t="s">
        <v>71</v>
      </c>
      <c r="AY652" s="259" t="s">
        <v>169</v>
      </c>
    </row>
    <row r="653" s="12" customFormat="1">
      <c r="B653" s="248"/>
      <c r="C653" s="249"/>
      <c r="D653" s="250" t="s">
        <v>177</v>
      </c>
      <c r="E653" s="251" t="s">
        <v>21</v>
      </c>
      <c r="F653" s="252" t="s">
        <v>731</v>
      </c>
      <c r="G653" s="249"/>
      <c r="H653" s="253">
        <v>16.609999999999999</v>
      </c>
      <c r="I653" s="254"/>
      <c r="J653" s="249"/>
      <c r="K653" s="249"/>
      <c r="L653" s="255"/>
      <c r="M653" s="256"/>
      <c r="N653" s="257"/>
      <c r="O653" s="257"/>
      <c r="P653" s="257"/>
      <c r="Q653" s="257"/>
      <c r="R653" s="257"/>
      <c r="S653" s="257"/>
      <c r="T653" s="258"/>
      <c r="AT653" s="259" t="s">
        <v>177</v>
      </c>
      <c r="AU653" s="259" t="s">
        <v>79</v>
      </c>
      <c r="AV653" s="12" t="s">
        <v>79</v>
      </c>
      <c r="AW653" s="12" t="s">
        <v>35</v>
      </c>
      <c r="AX653" s="12" t="s">
        <v>71</v>
      </c>
      <c r="AY653" s="259" t="s">
        <v>169</v>
      </c>
    </row>
    <row r="654" s="13" customFormat="1">
      <c r="B654" s="260"/>
      <c r="C654" s="261"/>
      <c r="D654" s="250" t="s">
        <v>177</v>
      </c>
      <c r="E654" s="262" t="s">
        <v>21</v>
      </c>
      <c r="F654" s="263" t="s">
        <v>732</v>
      </c>
      <c r="G654" s="261"/>
      <c r="H654" s="262" t="s">
        <v>21</v>
      </c>
      <c r="I654" s="264"/>
      <c r="J654" s="261"/>
      <c r="K654" s="261"/>
      <c r="L654" s="265"/>
      <c r="M654" s="266"/>
      <c r="N654" s="267"/>
      <c r="O654" s="267"/>
      <c r="P654" s="267"/>
      <c r="Q654" s="267"/>
      <c r="R654" s="267"/>
      <c r="S654" s="267"/>
      <c r="T654" s="268"/>
      <c r="AT654" s="269" t="s">
        <v>177</v>
      </c>
      <c r="AU654" s="269" t="s">
        <v>79</v>
      </c>
      <c r="AV654" s="13" t="s">
        <v>75</v>
      </c>
      <c r="AW654" s="13" t="s">
        <v>35</v>
      </c>
      <c r="AX654" s="13" t="s">
        <v>71</v>
      </c>
      <c r="AY654" s="269" t="s">
        <v>169</v>
      </c>
    </row>
    <row r="655" s="12" customFormat="1">
      <c r="B655" s="248"/>
      <c r="C655" s="249"/>
      <c r="D655" s="250" t="s">
        <v>177</v>
      </c>
      <c r="E655" s="251" t="s">
        <v>21</v>
      </c>
      <c r="F655" s="252" t="s">
        <v>733</v>
      </c>
      <c r="G655" s="249"/>
      <c r="H655" s="253">
        <v>63.347999999999999</v>
      </c>
      <c r="I655" s="254"/>
      <c r="J655" s="249"/>
      <c r="K655" s="249"/>
      <c r="L655" s="255"/>
      <c r="M655" s="256"/>
      <c r="N655" s="257"/>
      <c r="O655" s="257"/>
      <c r="P655" s="257"/>
      <c r="Q655" s="257"/>
      <c r="R655" s="257"/>
      <c r="S655" s="257"/>
      <c r="T655" s="258"/>
      <c r="AT655" s="259" t="s">
        <v>177</v>
      </c>
      <c r="AU655" s="259" t="s">
        <v>79</v>
      </c>
      <c r="AV655" s="12" t="s">
        <v>79</v>
      </c>
      <c r="AW655" s="12" t="s">
        <v>35</v>
      </c>
      <c r="AX655" s="12" t="s">
        <v>71</v>
      </c>
      <c r="AY655" s="259" t="s">
        <v>169</v>
      </c>
    </row>
    <row r="656" s="13" customFormat="1">
      <c r="B656" s="260"/>
      <c r="C656" s="261"/>
      <c r="D656" s="250" t="s">
        <v>177</v>
      </c>
      <c r="E656" s="262" t="s">
        <v>21</v>
      </c>
      <c r="F656" s="263" t="s">
        <v>734</v>
      </c>
      <c r="G656" s="261"/>
      <c r="H656" s="262" t="s">
        <v>21</v>
      </c>
      <c r="I656" s="264"/>
      <c r="J656" s="261"/>
      <c r="K656" s="261"/>
      <c r="L656" s="265"/>
      <c r="M656" s="266"/>
      <c r="N656" s="267"/>
      <c r="O656" s="267"/>
      <c r="P656" s="267"/>
      <c r="Q656" s="267"/>
      <c r="R656" s="267"/>
      <c r="S656" s="267"/>
      <c r="T656" s="268"/>
      <c r="AT656" s="269" t="s">
        <v>177</v>
      </c>
      <c r="AU656" s="269" t="s">
        <v>79</v>
      </c>
      <c r="AV656" s="13" t="s">
        <v>75</v>
      </c>
      <c r="AW656" s="13" t="s">
        <v>35</v>
      </c>
      <c r="AX656" s="13" t="s">
        <v>71</v>
      </c>
      <c r="AY656" s="269" t="s">
        <v>169</v>
      </c>
    </row>
    <row r="657" s="12" customFormat="1">
      <c r="B657" s="248"/>
      <c r="C657" s="249"/>
      <c r="D657" s="250" t="s">
        <v>177</v>
      </c>
      <c r="E657" s="251" t="s">
        <v>21</v>
      </c>
      <c r="F657" s="252" t="s">
        <v>735</v>
      </c>
      <c r="G657" s="249"/>
      <c r="H657" s="253">
        <v>62.607999999999997</v>
      </c>
      <c r="I657" s="254"/>
      <c r="J657" s="249"/>
      <c r="K657" s="249"/>
      <c r="L657" s="255"/>
      <c r="M657" s="256"/>
      <c r="N657" s="257"/>
      <c r="O657" s="257"/>
      <c r="P657" s="257"/>
      <c r="Q657" s="257"/>
      <c r="R657" s="257"/>
      <c r="S657" s="257"/>
      <c r="T657" s="258"/>
      <c r="AT657" s="259" t="s">
        <v>177</v>
      </c>
      <c r="AU657" s="259" t="s">
        <v>79</v>
      </c>
      <c r="AV657" s="12" t="s">
        <v>79</v>
      </c>
      <c r="AW657" s="12" t="s">
        <v>35</v>
      </c>
      <c r="AX657" s="12" t="s">
        <v>71</v>
      </c>
      <c r="AY657" s="259" t="s">
        <v>169</v>
      </c>
    </row>
    <row r="658" s="13" customFormat="1">
      <c r="B658" s="260"/>
      <c r="C658" s="261"/>
      <c r="D658" s="250" t="s">
        <v>177</v>
      </c>
      <c r="E658" s="262" t="s">
        <v>21</v>
      </c>
      <c r="F658" s="263" t="s">
        <v>363</v>
      </c>
      <c r="G658" s="261"/>
      <c r="H658" s="262" t="s">
        <v>21</v>
      </c>
      <c r="I658" s="264"/>
      <c r="J658" s="261"/>
      <c r="K658" s="261"/>
      <c r="L658" s="265"/>
      <c r="M658" s="266"/>
      <c r="N658" s="267"/>
      <c r="O658" s="267"/>
      <c r="P658" s="267"/>
      <c r="Q658" s="267"/>
      <c r="R658" s="267"/>
      <c r="S658" s="267"/>
      <c r="T658" s="268"/>
      <c r="AT658" s="269" t="s">
        <v>177</v>
      </c>
      <c r="AU658" s="269" t="s">
        <v>79</v>
      </c>
      <c r="AV658" s="13" t="s">
        <v>75</v>
      </c>
      <c r="AW658" s="13" t="s">
        <v>35</v>
      </c>
      <c r="AX658" s="13" t="s">
        <v>71</v>
      </c>
      <c r="AY658" s="269" t="s">
        <v>169</v>
      </c>
    </row>
    <row r="659" s="12" customFormat="1">
      <c r="B659" s="248"/>
      <c r="C659" s="249"/>
      <c r="D659" s="250" t="s">
        <v>177</v>
      </c>
      <c r="E659" s="251" t="s">
        <v>21</v>
      </c>
      <c r="F659" s="252" t="s">
        <v>736</v>
      </c>
      <c r="G659" s="249"/>
      <c r="H659" s="253">
        <v>72.385000000000005</v>
      </c>
      <c r="I659" s="254"/>
      <c r="J659" s="249"/>
      <c r="K659" s="249"/>
      <c r="L659" s="255"/>
      <c r="M659" s="256"/>
      <c r="N659" s="257"/>
      <c r="O659" s="257"/>
      <c r="P659" s="257"/>
      <c r="Q659" s="257"/>
      <c r="R659" s="257"/>
      <c r="S659" s="257"/>
      <c r="T659" s="258"/>
      <c r="AT659" s="259" t="s">
        <v>177</v>
      </c>
      <c r="AU659" s="259" t="s">
        <v>79</v>
      </c>
      <c r="AV659" s="12" t="s">
        <v>79</v>
      </c>
      <c r="AW659" s="12" t="s">
        <v>35</v>
      </c>
      <c r="AX659" s="12" t="s">
        <v>71</v>
      </c>
      <c r="AY659" s="259" t="s">
        <v>169</v>
      </c>
    </row>
    <row r="660" s="13" customFormat="1">
      <c r="B660" s="260"/>
      <c r="C660" s="261"/>
      <c r="D660" s="250" t="s">
        <v>177</v>
      </c>
      <c r="E660" s="262" t="s">
        <v>21</v>
      </c>
      <c r="F660" s="263" t="s">
        <v>441</v>
      </c>
      <c r="G660" s="261"/>
      <c r="H660" s="262" t="s">
        <v>21</v>
      </c>
      <c r="I660" s="264"/>
      <c r="J660" s="261"/>
      <c r="K660" s="261"/>
      <c r="L660" s="265"/>
      <c r="M660" s="266"/>
      <c r="N660" s="267"/>
      <c r="O660" s="267"/>
      <c r="P660" s="267"/>
      <c r="Q660" s="267"/>
      <c r="R660" s="267"/>
      <c r="S660" s="267"/>
      <c r="T660" s="268"/>
      <c r="AT660" s="269" t="s">
        <v>177</v>
      </c>
      <c r="AU660" s="269" t="s">
        <v>79</v>
      </c>
      <c r="AV660" s="13" t="s">
        <v>75</v>
      </c>
      <c r="AW660" s="13" t="s">
        <v>35</v>
      </c>
      <c r="AX660" s="13" t="s">
        <v>71</v>
      </c>
      <c r="AY660" s="269" t="s">
        <v>169</v>
      </c>
    </row>
    <row r="661" s="12" customFormat="1">
      <c r="B661" s="248"/>
      <c r="C661" s="249"/>
      <c r="D661" s="250" t="s">
        <v>177</v>
      </c>
      <c r="E661" s="251" t="s">
        <v>21</v>
      </c>
      <c r="F661" s="252" t="s">
        <v>737</v>
      </c>
      <c r="G661" s="249"/>
      <c r="H661" s="253">
        <v>149.56700000000001</v>
      </c>
      <c r="I661" s="254"/>
      <c r="J661" s="249"/>
      <c r="K661" s="249"/>
      <c r="L661" s="255"/>
      <c r="M661" s="256"/>
      <c r="N661" s="257"/>
      <c r="O661" s="257"/>
      <c r="P661" s="257"/>
      <c r="Q661" s="257"/>
      <c r="R661" s="257"/>
      <c r="S661" s="257"/>
      <c r="T661" s="258"/>
      <c r="AT661" s="259" t="s">
        <v>177</v>
      </c>
      <c r="AU661" s="259" t="s">
        <v>79</v>
      </c>
      <c r="AV661" s="12" t="s">
        <v>79</v>
      </c>
      <c r="AW661" s="12" t="s">
        <v>35</v>
      </c>
      <c r="AX661" s="12" t="s">
        <v>71</v>
      </c>
      <c r="AY661" s="259" t="s">
        <v>169</v>
      </c>
    </row>
    <row r="662" s="13" customFormat="1">
      <c r="B662" s="260"/>
      <c r="C662" s="261"/>
      <c r="D662" s="250" t="s">
        <v>177</v>
      </c>
      <c r="E662" s="262" t="s">
        <v>21</v>
      </c>
      <c r="F662" s="263" t="s">
        <v>364</v>
      </c>
      <c r="G662" s="261"/>
      <c r="H662" s="262" t="s">
        <v>21</v>
      </c>
      <c r="I662" s="264"/>
      <c r="J662" s="261"/>
      <c r="K662" s="261"/>
      <c r="L662" s="265"/>
      <c r="M662" s="266"/>
      <c r="N662" s="267"/>
      <c r="O662" s="267"/>
      <c r="P662" s="267"/>
      <c r="Q662" s="267"/>
      <c r="R662" s="267"/>
      <c r="S662" s="267"/>
      <c r="T662" s="268"/>
      <c r="AT662" s="269" t="s">
        <v>177</v>
      </c>
      <c r="AU662" s="269" t="s">
        <v>79</v>
      </c>
      <c r="AV662" s="13" t="s">
        <v>75</v>
      </c>
      <c r="AW662" s="13" t="s">
        <v>35</v>
      </c>
      <c r="AX662" s="13" t="s">
        <v>71</v>
      </c>
      <c r="AY662" s="269" t="s">
        <v>169</v>
      </c>
    </row>
    <row r="663" s="12" customFormat="1">
      <c r="B663" s="248"/>
      <c r="C663" s="249"/>
      <c r="D663" s="250" t="s">
        <v>177</v>
      </c>
      <c r="E663" s="251" t="s">
        <v>21</v>
      </c>
      <c r="F663" s="252" t="s">
        <v>738</v>
      </c>
      <c r="G663" s="249"/>
      <c r="H663" s="253">
        <v>36.433999999999998</v>
      </c>
      <c r="I663" s="254"/>
      <c r="J663" s="249"/>
      <c r="K663" s="249"/>
      <c r="L663" s="255"/>
      <c r="M663" s="256"/>
      <c r="N663" s="257"/>
      <c r="O663" s="257"/>
      <c r="P663" s="257"/>
      <c r="Q663" s="257"/>
      <c r="R663" s="257"/>
      <c r="S663" s="257"/>
      <c r="T663" s="258"/>
      <c r="AT663" s="259" t="s">
        <v>177</v>
      </c>
      <c r="AU663" s="259" t="s">
        <v>79</v>
      </c>
      <c r="AV663" s="12" t="s">
        <v>79</v>
      </c>
      <c r="AW663" s="12" t="s">
        <v>35</v>
      </c>
      <c r="AX663" s="12" t="s">
        <v>71</v>
      </c>
      <c r="AY663" s="259" t="s">
        <v>169</v>
      </c>
    </row>
    <row r="664" s="13" customFormat="1">
      <c r="B664" s="260"/>
      <c r="C664" s="261"/>
      <c r="D664" s="250" t="s">
        <v>177</v>
      </c>
      <c r="E664" s="262" t="s">
        <v>21</v>
      </c>
      <c r="F664" s="263" t="s">
        <v>739</v>
      </c>
      <c r="G664" s="261"/>
      <c r="H664" s="262" t="s">
        <v>21</v>
      </c>
      <c r="I664" s="264"/>
      <c r="J664" s="261"/>
      <c r="K664" s="261"/>
      <c r="L664" s="265"/>
      <c r="M664" s="266"/>
      <c r="N664" s="267"/>
      <c r="O664" s="267"/>
      <c r="P664" s="267"/>
      <c r="Q664" s="267"/>
      <c r="R664" s="267"/>
      <c r="S664" s="267"/>
      <c r="T664" s="268"/>
      <c r="AT664" s="269" t="s">
        <v>177</v>
      </c>
      <c r="AU664" s="269" t="s">
        <v>79</v>
      </c>
      <c r="AV664" s="13" t="s">
        <v>75</v>
      </c>
      <c r="AW664" s="13" t="s">
        <v>35</v>
      </c>
      <c r="AX664" s="13" t="s">
        <v>71</v>
      </c>
      <c r="AY664" s="269" t="s">
        <v>169</v>
      </c>
    </row>
    <row r="665" s="12" customFormat="1">
      <c r="B665" s="248"/>
      <c r="C665" s="249"/>
      <c r="D665" s="250" t="s">
        <v>177</v>
      </c>
      <c r="E665" s="251" t="s">
        <v>21</v>
      </c>
      <c r="F665" s="252" t="s">
        <v>740</v>
      </c>
      <c r="G665" s="249"/>
      <c r="H665" s="253">
        <v>195.34200000000001</v>
      </c>
      <c r="I665" s="254"/>
      <c r="J665" s="249"/>
      <c r="K665" s="249"/>
      <c r="L665" s="255"/>
      <c r="M665" s="256"/>
      <c r="N665" s="257"/>
      <c r="O665" s="257"/>
      <c r="P665" s="257"/>
      <c r="Q665" s="257"/>
      <c r="R665" s="257"/>
      <c r="S665" s="257"/>
      <c r="T665" s="258"/>
      <c r="AT665" s="259" t="s">
        <v>177</v>
      </c>
      <c r="AU665" s="259" t="s">
        <v>79</v>
      </c>
      <c r="AV665" s="12" t="s">
        <v>79</v>
      </c>
      <c r="AW665" s="12" t="s">
        <v>35</v>
      </c>
      <c r="AX665" s="12" t="s">
        <v>71</v>
      </c>
      <c r="AY665" s="259" t="s">
        <v>169</v>
      </c>
    </row>
    <row r="666" s="12" customFormat="1">
      <c r="B666" s="248"/>
      <c r="C666" s="249"/>
      <c r="D666" s="250" t="s">
        <v>177</v>
      </c>
      <c r="E666" s="251" t="s">
        <v>21</v>
      </c>
      <c r="F666" s="252" t="s">
        <v>741</v>
      </c>
      <c r="G666" s="249"/>
      <c r="H666" s="253">
        <v>-22.100000000000001</v>
      </c>
      <c r="I666" s="254"/>
      <c r="J666" s="249"/>
      <c r="K666" s="249"/>
      <c r="L666" s="255"/>
      <c r="M666" s="256"/>
      <c r="N666" s="257"/>
      <c r="O666" s="257"/>
      <c r="P666" s="257"/>
      <c r="Q666" s="257"/>
      <c r="R666" s="257"/>
      <c r="S666" s="257"/>
      <c r="T666" s="258"/>
      <c r="AT666" s="259" t="s">
        <v>177</v>
      </c>
      <c r="AU666" s="259" t="s">
        <v>79</v>
      </c>
      <c r="AV666" s="12" t="s">
        <v>79</v>
      </c>
      <c r="AW666" s="12" t="s">
        <v>35</v>
      </c>
      <c r="AX666" s="12" t="s">
        <v>71</v>
      </c>
      <c r="AY666" s="259" t="s">
        <v>169</v>
      </c>
    </row>
    <row r="667" s="13" customFormat="1">
      <c r="B667" s="260"/>
      <c r="C667" s="261"/>
      <c r="D667" s="250" t="s">
        <v>177</v>
      </c>
      <c r="E667" s="262" t="s">
        <v>21</v>
      </c>
      <c r="F667" s="263" t="s">
        <v>742</v>
      </c>
      <c r="G667" s="261"/>
      <c r="H667" s="262" t="s">
        <v>21</v>
      </c>
      <c r="I667" s="264"/>
      <c r="J667" s="261"/>
      <c r="K667" s="261"/>
      <c r="L667" s="265"/>
      <c r="M667" s="266"/>
      <c r="N667" s="267"/>
      <c r="O667" s="267"/>
      <c r="P667" s="267"/>
      <c r="Q667" s="267"/>
      <c r="R667" s="267"/>
      <c r="S667" s="267"/>
      <c r="T667" s="268"/>
      <c r="AT667" s="269" t="s">
        <v>177</v>
      </c>
      <c r="AU667" s="269" t="s">
        <v>79</v>
      </c>
      <c r="AV667" s="13" t="s">
        <v>75</v>
      </c>
      <c r="AW667" s="13" t="s">
        <v>35</v>
      </c>
      <c r="AX667" s="13" t="s">
        <v>71</v>
      </c>
      <c r="AY667" s="269" t="s">
        <v>169</v>
      </c>
    </row>
    <row r="668" s="12" customFormat="1">
      <c r="B668" s="248"/>
      <c r="C668" s="249"/>
      <c r="D668" s="250" t="s">
        <v>177</v>
      </c>
      <c r="E668" s="251" t="s">
        <v>21</v>
      </c>
      <c r="F668" s="252" t="s">
        <v>743</v>
      </c>
      <c r="G668" s="249"/>
      <c r="H668" s="253">
        <v>14.545999999999999</v>
      </c>
      <c r="I668" s="254"/>
      <c r="J668" s="249"/>
      <c r="K668" s="249"/>
      <c r="L668" s="255"/>
      <c r="M668" s="256"/>
      <c r="N668" s="257"/>
      <c r="O668" s="257"/>
      <c r="P668" s="257"/>
      <c r="Q668" s="257"/>
      <c r="R668" s="257"/>
      <c r="S668" s="257"/>
      <c r="T668" s="258"/>
      <c r="AT668" s="259" t="s">
        <v>177</v>
      </c>
      <c r="AU668" s="259" t="s">
        <v>79</v>
      </c>
      <c r="AV668" s="12" t="s">
        <v>79</v>
      </c>
      <c r="AW668" s="12" t="s">
        <v>35</v>
      </c>
      <c r="AX668" s="12" t="s">
        <v>71</v>
      </c>
      <c r="AY668" s="259" t="s">
        <v>169</v>
      </c>
    </row>
    <row r="669" s="13" customFormat="1">
      <c r="B669" s="260"/>
      <c r="C669" s="261"/>
      <c r="D669" s="250" t="s">
        <v>177</v>
      </c>
      <c r="E669" s="262" t="s">
        <v>21</v>
      </c>
      <c r="F669" s="263" t="s">
        <v>382</v>
      </c>
      <c r="G669" s="261"/>
      <c r="H669" s="262" t="s">
        <v>21</v>
      </c>
      <c r="I669" s="264"/>
      <c r="J669" s="261"/>
      <c r="K669" s="261"/>
      <c r="L669" s="265"/>
      <c r="M669" s="266"/>
      <c r="N669" s="267"/>
      <c r="O669" s="267"/>
      <c r="P669" s="267"/>
      <c r="Q669" s="267"/>
      <c r="R669" s="267"/>
      <c r="S669" s="267"/>
      <c r="T669" s="268"/>
      <c r="AT669" s="269" t="s">
        <v>177</v>
      </c>
      <c r="AU669" s="269" t="s">
        <v>79</v>
      </c>
      <c r="AV669" s="13" t="s">
        <v>75</v>
      </c>
      <c r="AW669" s="13" t="s">
        <v>35</v>
      </c>
      <c r="AX669" s="13" t="s">
        <v>71</v>
      </c>
      <c r="AY669" s="269" t="s">
        <v>169</v>
      </c>
    </row>
    <row r="670" s="12" customFormat="1">
      <c r="B670" s="248"/>
      <c r="C670" s="249"/>
      <c r="D670" s="250" t="s">
        <v>177</v>
      </c>
      <c r="E670" s="251" t="s">
        <v>21</v>
      </c>
      <c r="F670" s="252" t="s">
        <v>744</v>
      </c>
      <c r="G670" s="249"/>
      <c r="H670" s="253">
        <v>18.632000000000001</v>
      </c>
      <c r="I670" s="254"/>
      <c r="J670" s="249"/>
      <c r="K670" s="249"/>
      <c r="L670" s="255"/>
      <c r="M670" s="256"/>
      <c r="N670" s="257"/>
      <c r="O670" s="257"/>
      <c r="P670" s="257"/>
      <c r="Q670" s="257"/>
      <c r="R670" s="257"/>
      <c r="S670" s="257"/>
      <c r="T670" s="258"/>
      <c r="AT670" s="259" t="s">
        <v>177</v>
      </c>
      <c r="AU670" s="259" t="s">
        <v>79</v>
      </c>
      <c r="AV670" s="12" t="s">
        <v>79</v>
      </c>
      <c r="AW670" s="12" t="s">
        <v>35</v>
      </c>
      <c r="AX670" s="12" t="s">
        <v>71</v>
      </c>
      <c r="AY670" s="259" t="s">
        <v>169</v>
      </c>
    </row>
    <row r="671" s="13" customFormat="1">
      <c r="B671" s="260"/>
      <c r="C671" s="261"/>
      <c r="D671" s="250" t="s">
        <v>177</v>
      </c>
      <c r="E671" s="262" t="s">
        <v>21</v>
      </c>
      <c r="F671" s="263" t="s">
        <v>369</v>
      </c>
      <c r="G671" s="261"/>
      <c r="H671" s="262" t="s">
        <v>21</v>
      </c>
      <c r="I671" s="264"/>
      <c r="J671" s="261"/>
      <c r="K671" s="261"/>
      <c r="L671" s="265"/>
      <c r="M671" s="266"/>
      <c r="N671" s="267"/>
      <c r="O671" s="267"/>
      <c r="P671" s="267"/>
      <c r="Q671" s="267"/>
      <c r="R671" s="267"/>
      <c r="S671" s="267"/>
      <c r="T671" s="268"/>
      <c r="AT671" s="269" t="s">
        <v>177</v>
      </c>
      <c r="AU671" s="269" t="s">
        <v>79</v>
      </c>
      <c r="AV671" s="13" t="s">
        <v>75</v>
      </c>
      <c r="AW671" s="13" t="s">
        <v>35</v>
      </c>
      <c r="AX671" s="13" t="s">
        <v>71</v>
      </c>
      <c r="AY671" s="269" t="s">
        <v>169</v>
      </c>
    </row>
    <row r="672" s="14" customFormat="1">
      <c r="B672" s="270"/>
      <c r="C672" s="271"/>
      <c r="D672" s="250" t="s">
        <v>177</v>
      </c>
      <c r="E672" s="272" t="s">
        <v>21</v>
      </c>
      <c r="F672" s="273" t="s">
        <v>182</v>
      </c>
      <c r="G672" s="271"/>
      <c r="H672" s="274">
        <v>1099.6600000000001</v>
      </c>
      <c r="I672" s="275"/>
      <c r="J672" s="271"/>
      <c r="K672" s="271"/>
      <c r="L672" s="276"/>
      <c r="M672" s="277"/>
      <c r="N672" s="278"/>
      <c r="O672" s="278"/>
      <c r="P672" s="278"/>
      <c r="Q672" s="278"/>
      <c r="R672" s="278"/>
      <c r="S672" s="278"/>
      <c r="T672" s="279"/>
      <c r="AT672" s="280" t="s">
        <v>177</v>
      </c>
      <c r="AU672" s="280" t="s">
        <v>79</v>
      </c>
      <c r="AV672" s="14" t="s">
        <v>89</v>
      </c>
      <c r="AW672" s="14" t="s">
        <v>35</v>
      </c>
      <c r="AX672" s="14" t="s">
        <v>75</v>
      </c>
      <c r="AY672" s="280" t="s">
        <v>169</v>
      </c>
    </row>
    <row r="673" s="1" customFormat="1" ht="25.5" customHeight="1">
      <c r="B673" s="47"/>
      <c r="C673" s="236" t="s">
        <v>745</v>
      </c>
      <c r="D673" s="236" t="s">
        <v>172</v>
      </c>
      <c r="E673" s="237" t="s">
        <v>746</v>
      </c>
      <c r="F673" s="238" t="s">
        <v>747</v>
      </c>
      <c r="G673" s="239" t="s">
        <v>175</v>
      </c>
      <c r="H673" s="240">
        <v>1099.6600000000001</v>
      </c>
      <c r="I673" s="241"/>
      <c r="J673" s="242">
        <f>ROUND(I673*H673,2)</f>
        <v>0</v>
      </c>
      <c r="K673" s="238" t="s">
        <v>21</v>
      </c>
      <c r="L673" s="73"/>
      <c r="M673" s="243" t="s">
        <v>21</v>
      </c>
      <c r="N673" s="244" t="s">
        <v>42</v>
      </c>
      <c r="O673" s="48"/>
      <c r="P673" s="245">
        <f>O673*H673</f>
        <v>0</v>
      </c>
      <c r="Q673" s="245">
        <v>0.0048900000000000002</v>
      </c>
      <c r="R673" s="245">
        <f>Q673*H673</f>
        <v>5.3773374000000009</v>
      </c>
      <c r="S673" s="245">
        <v>0</v>
      </c>
      <c r="T673" s="246">
        <f>S673*H673</f>
        <v>0</v>
      </c>
      <c r="AR673" s="25" t="s">
        <v>89</v>
      </c>
      <c r="AT673" s="25" t="s">
        <v>172</v>
      </c>
      <c r="AU673" s="25" t="s">
        <v>79</v>
      </c>
      <c r="AY673" s="25" t="s">
        <v>169</v>
      </c>
      <c r="BE673" s="247">
        <f>IF(N673="základní",J673,0)</f>
        <v>0</v>
      </c>
      <c r="BF673" s="247">
        <f>IF(N673="snížená",J673,0)</f>
        <v>0</v>
      </c>
      <c r="BG673" s="247">
        <f>IF(N673="zákl. přenesená",J673,0)</f>
        <v>0</v>
      </c>
      <c r="BH673" s="247">
        <f>IF(N673="sníž. přenesená",J673,0)</f>
        <v>0</v>
      </c>
      <c r="BI673" s="247">
        <f>IF(N673="nulová",J673,0)</f>
        <v>0</v>
      </c>
      <c r="BJ673" s="25" t="s">
        <v>75</v>
      </c>
      <c r="BK673" s="247">
        <f>ROUND(I673*H673,2)</f>
        <v>0</v>
      </c>
      <c r="BL673" s="25" t="s">
        <v>89</v>
      </c>
      <c r="BM673" s="25" t="s">
        <v>748</v>
      </c>
    </row>
    <row r="674" s="12" customFormat="1">
      <c r="B674" s="248"/>
      <c r="C674" s="249"/>
      <c r="D674" s="250" t="s">
        <v>177</v>
      </c>
      <c r="E674" s="251" t="s">
        <v>21</v>
      </c>
      <c r="F674" s="252" t="s">
        <v>725</v>
      </c>
      <c r="G674" s="249"/>
      <c r="H674" s="253">
        <v>44.023000000000003</v>
      </c>
      <c r="I674" s="254"/>
      <c r="J674" s="249"/>
      <c r="K674" s="249"/>
      <c r="L674" s="255"/>
      <c r="M674" s="256"/>
      <c r="N674" s="257"/>
      <c r="O674" s="257"/>
      <c r="P674" s="257"/>
      <c r="Q674" s="257"/>
      <c r="R674" s="257"/>
      <c r="S674" s="257"/>
      <c r="T674" s="258"/>
      <c r="AT674" s="259" t="s">
        <v>177</v>
      </c>
      <c r="AU674" s="259" t="s">
        <v>79</v>
      </c>
      <c r="AV674" s="12" t="s">
        <v>79</v>
      </c>
      <c r="AW674" s="12" t="s">
        <v>35</v>
      </c>
      <c r="AX674" s="12" t="s">
        <v>71</v>
      </c>
      <c r="AY674" s="259" t="s">
        <v>169</v>
      </c>
    </row>
    <row r="675" s="13" customFormat="1">
      <c r="B675" s="260"/>
      <c r="C675" s="261"/>
      <c r="D675" s="250" t="s">
        <v>177</v>
      </c>
      <c r="E675" s="262" t="s">
        <v>21</v>
      </c>
      <c r="F675" s="263" t="s">
        <v>726</v>
      </c>
      <c r="G675" s="261"/>
      <c r="H675" s="262" t="s">
        <v>21</v>
      </c>
      <c r="I675" s="264"/>
      <c r="J675" s="261"/>
      <c r="K675" s="261"/>
      <c r="L675" s="265"/>
      <c r="M675" s="266"/>
      <c r="N675" s="267"/>
      <c r="O675" s="267"/>
      <c r="P675" s="267"/>
      <c r="Q675" s="267"/>
      <c r="R675" s="267"/>
      <c r="S675" s="267"/>
      <c r="T675" s="268"/>
      <c r="AT675" s="269" t="s">
        <v>177</v>
      </c>
      <c r="AU675" s="269" t="s">
        <v>79</v>
      </c>
      <c r="AV675" s="13" t="s">
        <v>75</v>
      </c>
      <c r="AW675" s="13" t="s">
        <v>35</v>
      </c>
      <c r="AX675" s="13" t="s">
        <v>71</v>
      </c>
      <c r="AY675" s="269" t="s">
        <v>169</v>
      </c>
    </row>
    <row r="676" s="12" customFormat="1">
      <c r="B676" s="248"/>
      <c r="C676" s="249"/>
      <c r="D676" s="250" t="s">
        <v>177</v>
      </c>
      <c r="E676" s="251" t="s">
        <v>21</v>
      </c>
      <c r="F676" s="252" t="s">
        <v>727</v>
      </c>
      <c r="G676" s="249"/>
      <c r="H676" s="253">
        <v>78.379000000000005</v>
      </c>
      <c r="I676" s="254"/>
      <c r="J676" s="249"/>
      <c r="K676" s="249"/>
      <c r="L676" s="255"/>
      <c r="M676" s="256"/>
      <c r="N676" s="257"/>
      <c r="O676" s="257"/>
      <c r="P676" s="257"/>
      <c r="Q676" s="257"/>
      <c r="R676" s="257"/>
      <c r="S676" s="257"/>
      <c r="T676" s="258"/>
      <c r="AT676" s="259" t="s">
        <v>177</v>
      </c>
      <c r="AU676" s="259" t="s">
        <v>79</v>
      </c>
      <c r="AV676" s="12" t="s">
        <v>79</v>
      </c>
      <c r="AW676" s="12" t="s">
        <v>35</v>
      </c>
      <c r="AX676" s="12" t="s">
        <v>71</v>
      </c>
      <c r="AY676" s="259" t="s">
        <v>169</v>
      </c>
    </row>
    <row r="677" s="13" customFormat="1">
      <c r="B677" s="260"/>
      <c r="C677" s="261"/>
      <c r="D677" s="250" t="s">
        <v>177</v>
      </c>
      <c r="E677" s="262" t="s">
        <v>21</v>
      </c>
      <c r="F677" s="263" t="s">
        <v>350</v>
      </c>
      <c r="G677" s="261"/>
      <c r="H677" s="262" t="s">
        <v>21</v>
      </c>
      <c r="I677" s="264"/>
      <c r="J677" s="261"/>
      <c r="K677" s="261"/>
      <c r="L677" s="265"/>
      <c r="M677" s="266"/>
      <c r="N677" s="267"/>
      <c r="O677" s="267"/>
      <c r="P677" s="267"/>
      <c r="Q677" s="267"/>
      <c r="R677" s="267"/>
      <c r="S677" s="267"/>
      <c r="T677" s="268"/>
      <c r="AT677" s="269" t="s">
        <v>177</v>
      </c>
      <c r="AU677" s="269" t="s">
        <v>79</v>
      </c>
      <c r="AV677" s="13" t="s">
        <v>75</v>
      </c>
      <c r="AW677" s="13" t="s">
        <v>35</v>
      </c>
      <c r="AX677" s="13" t="s">
        <v>71</v>
      </c>
      <c r="AY677" s="269" t="s">
        <v>169</v>
      </c>
    </row>
    <row r="678" s="12" customFormat="1">
      <c r="B678" s="248"/>
      <c r="C678" s="249"/>
      <c r="D678" s="250" t="s">
        <v>177</v>
      </c>
      <c r="E678" s="251" t="s">
        <v>21</v>
      </c>
      <c r="F678" s="252" t="s">
        <v>728</v>
      </c>
      <c r="G678" s="249"/>
      <c r="H678" s="253">
        <v>100.958</v>
      </c>
      <c r="I678" s="254"/>
      <c r="J678" s="249"/>
      <c r="K678" s="249"/>
      <c r="L678" s="255"/>
      <c r="M678" s="256"/>
      <c r="N678" s="257"/>
      <c r="O678" s="257"/>
      <c r="P678" s="257"/>
      <c r="Q678" s="257"/>
      <c r="R678" s="257"/>
      <c r="S678" s="257"/>
      <c r="T678" s="258"/>
      <c r="AT678" s="259" t="s">
        <v>177</v>
      </c>
      <c r="AU678" s="259" t="s">
        <v>79</v>
      </c>
      <c r="AV678" s="12" t="s">
        <v>79</v>
      </c>
      <c r="AW678" s="12" t="s">
        <v>35</v>
      </c>
      <c r="AX678" s="12" t="s">
        <v>71</v>
      </c>
      <c r="AY678" s="259" t="s">
        <v>169</v>
      </c>
    </row>
    <row r="679" s="13" customFormat="1">
      <c r="B679" s="260"/>
      <c r="C679" s="261"/>
      <c r="D679" s="250" t="s">
        <v>177</v>
      </c>
      <c r="E679" s="262" t="s">
        <v>21</v>
      </c>
      <c r="F679" s="263" t="s">
        <v>436</v>
      </c>
      <c r="G679" s="261"/>
      <c r="H679" s="262" t="s">
        <v>21</v>
      </c>
      <c r="I679" s="264"/>
      <c r="J679" s="261"/>
      <c r="K679" s="261"/>
      <c r="L679" s="265"/>
      <c r="M679" s="266"/>
      <c r="N679" s="267"/>
      <c r="O679" s="267"/>
      <c r="P679" s="267"/>
      <c r="Q679" s="267"/>
      <c r="R679" s="267"/>
      <c r="S679" s="267"/>
      <c r="T679" s="268"/>
      <c r="AT679" s="269" t="s">
        <v>177</v>
      </c>
      <c r="AU679" s="269" t="s">
        <v>79</v>
      </c>
      <c r="AV679" s="13" t="s">
        <v>75</v>
      </c>
      <c r="AW679" s="13" t="s">
        <v>35</v>
      </c>
      <c r="AX679" s="13" t="s">
        <v>71</v>
      </c>
      <c r="AY679" s="269" t="s">
        <v>169</v>
      </c>
    </row>
    <row r="680" s="12" customFormat="1">
      <c r="B680" s="248"/>
      <c r="C680" s="249"/>
      <c r="D680" s="250" t="s">
        <v>177</v>
      </c>
      <c r="E680" s="251" t="s">
        <v>21</v>
      </c>
      <c r="F680" s="252" t="s">
        <v>729</v>
      </c>
      <c r="G680" s="249"/>
      <c r="H680" s="253">
        <v>84.114999999999995</v>
      </c>
      <c r="I680" s="254"/>
      <c r="J680" s="249"/>
      <c r="K680" s="249"/>
      <c r="L680" s="255"/>
      <c r="M680" s="256"/>
      <c r="N680" s="257"/>
      <c r="O680" s="257"/>
      <c r="P680" s="257"/>
      <c r="Q680" s="257"/>
      <c r="R680" s="257"/>
      <c r="S680" s="257"/>
      <c r="T680" s="258"/>
      <c r="AT680" s="259" t="s">
        <v>177</v>
      </c>
      <c r="AU680" s="259" t="s">
        <v>79</v>
      </c>
      <c r="AV680" s="12" t="s">
        <v>79</v>
      </c>
      <c r="AW680" s="12" t="s">
        <v>35</v>
      </c>
      <c r="AX680" s="12" t="s">
        <v>71</v>
      </c>
      <c r="AY680" s="259" t="s">
        <v>169</v>
      </c>
    </row>
    <row r="681" s="13" customFormat="1">
      <c r="B681" s="260"/>
      <c r="C681" s="261"/>
      <c r="D681" s="250" t="s">
        <v>177</v>
      </c>
      <c r="E681" s="262" t="s">
        <v>21</v>
      </c>
      <c r="F681" s="263" t="s">
        <v>521</v>
      </c>
      <c r="G681" s="261"/>
      <c r="H681" s="262" t="s">
        <v>21</v>
      </c>
      <c r="I681" s="264"/>
      <c r="J681" s="261"/>
      <c r="K681" s="261"/>
      <c r="L681" s="265"/>
      <c r="M681" s="266"/>
      <c r="N681" s="267"/>
      <c r="O681" s="267"/>
      <c r="P681" s="267"/>
      <c r="Q681" s="267"/>
      <c r="R681" s="267"/>
      <c r="S681" s="267"/>
      <c r="T681" s="268"/>
      <c r="AT681" s="269" t="s">
        <v>177</v>
      </c>
      <c r="AU681" s="269" t="s">
        <v>79</v>
      </c>
      <c r="AV681" s="13" t="s">
        <v>75</v>
      </c>
      <c r="AW681" s="13" t="s">
        <v>35</v>
      </c>
      <c r="AX681" s="13" t="s">
        <v>71</v>
      </c>
      <c r="AY681" s="269" t="s">
        <v>169</v>
      </c>
    </row>
    <row r="682" s="12" customFormat="1">
      <c r="B682" s="248"/>
      <c r="C682" s="249"/>
      <c r="D682" s="250" t="s">
        <v>177</v>
      </c>
      <c r="E682" s="251" t="s">
        <v>21</v>
      </c>
      <c r="F682" s="252" t="s">
        <v>730</v>
      </c>
      <c r="G682" s="249"/>
      <c r="H682" s="253">
        <v>184.81299999999999</v>
      </c>
      <c r="I682" s="254"/>
      <c r="J682" s="249"/>
      <c r="K682" s="249"/>
      <c r="L682" s="255"/>
      <c r="M682" s="256"/>
      <c r="N682" s="257"/>
      <c r="O682" s="257"/>
      <c r="P682" s="257"/>
      <c r="Q682" s="257"/>
      <c r="R682" s="257"/>
      <c r="S682" s="257"/>
      <c r="T682" s="258"/>
      <c r="AT682" s="259" t="s">
        <v>177</v>
      </c>
      <c r="AU682" s="259" t="s">
        <v>79</v>
      </c>
      <c r="AV682" s="12" t="s">
        <v>79</v>
      </c>
      <c r="AW682" s="12" t="s">
        <v>35</v>
      </c>
      <c r="AX682" s="12" t="s">
        <v>71</v>
      </c>
      <c r="AY682" s="259" t="s">
        <v>169</v>
      </c>
    </row>
    <row r="683" s="12" customFormat="1">
      <c r="B683" s="248"/>
      <c r="C683" s="249"/>
      <c r="D683" s="250" t="s">
        <v>177</v>
      </c>
      <c r="E683" s="251" t="s">
        <v>21</v>
      </c>
      <c r="F683" s="252" t="s">
        <v>731</v>
      </c>
      <c r="G683" s="249"/>
      <c r="H683" s="253">
        <v>16.609999999999999</v>
      </c>
      <c r="I683" s="254"/>
      <c r="J683" s="249"/>
      <c r="K683" s="249"/>
      <c r="L683" s="255"/>
      <c r="M683" s="256"/>
      <c r="N683" s="257"/>
      <c r="O683" s="257"/>
      <c r="P683" s="257"/>
      <c r="Q683" s="257"/>
      <c r="R683" s="257"/>
      <c r="S683" s="257"/>
      <c r="T683" s="258"/>
      <c r="AT683" s="259" t="s">
        <v>177</v>
      </c>
      <c r="AU683" s="259" t="s">
        <v>79</v>
      </c>
      <c r="AV683" s="12" t="s">
        <v>79</v>
      </c>
      <c r="AW683" s="12" t="s">
        <v>35</v>
      </c>
      <c r="AX683" s="12" t="s">
        <v>71</v>
      </c>
      <c r="AY683" s="259" t="s">
        <v>169</v>
      </c>
    </row>
    <row r="684" s="13" customFormat="1">
      <c r="B684" s="260"/>
      <c r="C684" s="261"/>
      <c r="D684" s="250" t="s">
        <v>177</v>
      </c>
      <c r="E684" s="262" t="s">
        <v>21</v>
      </c>
      <c r="F684" s="263" t="s">
        <v>732</v>
      </c>
      <c r="G684" s="261"/>
      <c r="H684" s="262" t="s">
        <v>21</v>
      </c>
      <c r="I684" s="264"/>
      <c r="J684" s="261"/>
      <c r="K684" s="261"/>
      <c r="L684" s="265"/>
      <c r="M684" s="266"/>
      <c r="N684" s="267"/>
      <c r="O684" s="267"/>
      <c r="P684" s="267"/>
      <c r="Q684" s="267"/>
      <c r="R684" s="267"/>
      <c r="S684" s="267"/>
      <c r="T684" s="268"/>
      <c r="AT684" s="269" t="s">
        <v>177</v>
      </c>
      <c r="AU684" s="269" t="s">
        <v>79</v>
      </c>
      <c r="AV684" s="13" t="s">
        <v>75</v>
      </c>
      <c r="AW684" s="13" t="s">
        <v>35</v>
      </c>
      <c r="AX684" s="13" t="s">
        <v>71</v>
      </c>
      <c r="AY684" s="269" t="s">
        <v>169</v>
      </c>
    </row>
    <row r="685" s="12" customFormat="1">
      <c r="B685" s="248"/>
      <c r="C685" s="249"/>
      <c r="D685" s="250" t="s">
        <v>177</v>
      </c>
      <c r="E685" s="251" t="s">
        <v>21</v>
      </c>
      <c r="F685" s="252" t="s">
        <v>733</v>
      </c>
      <c r="G685" s="249"/>
      <c r="H685" s="253">
        <v>63.347999999999999</v>
      </c>
      <c r="I685" s="254"/>
      <c r="J685" s="249"/>
      <c r="K685" s="249"/>
      <c r="L685" s="255"/>
      <c r="M685" s="256"/>
      <c r="N685" s="257"/>
      <c r="O685" s="257"/>
      <c r="P685" s="257"/>
      <c r="Q685" s="257"/>
      <c r="R685" s="257"/>
      <c r="S685" s="257"/>
      <c r="T685" s="258"/>
      <c r="AT685" s="259" t="s">
        <v>177</v>
      </c>
      <c r="AU685" s="259" t="s">
        <v>79</v>
      </c>
      <c r="AV685" s="12" t="s">
        <v>79</v>
      </c>
      <c r="AW685" s="12" t="s">
        <v>35</v>
      </c>
      <c r="AX685" s="12" t="s">
        <v>71</v>
      </c>
      <c r="AY685" s="259" t="s">
        <v>169</v>
      </c>
    </row>
    <row r="686" s="13" customFormat="1">
      <c r="B686" s="260"/>
      <c r="C686" s="261"/>
      <c r="D686" s="250" t="s">
        <v>177</v>
      </c>
      <c r="E686" s="262" t="s">
        <v>21</v>
      </c>
      <c r="F686" s="263" t="s">
        <v>734</v>
      </c>
      <c r="G686" s="261"/>
      <c r="H686" s="262" t="s">
        <v>21</v>
      </c>
      <c r="I686" s="264"/>
      <c r="J686" s="261"/>
      <c r="K686" s="261"/>
      <c r="L686" s="265"/>
      <c r="M686" s="266"/>
      <c r="N686" s="267"/>
      <c r="O686" s="267"/>
      <c r="P686" s="267"/>
      <c r="Q686" s="267"/>
      <c r="R686" s="267"/>
      <c r="S686" s="267"/>
      <c r="T686" s="268"/>
      <c r="AT686" s="269" t="s">
        <v>177</v>
      </c>
      <c r="AU686" s="269" t="s">
        <v>79</v>
      </c>
      <c r="AV686" s="13" t="s">
        <v>75</v>
      </c>
      <c r="AW686" s="13" t="s">
        <v>35</v>
      </c>
      <c r="AX686" s="13" t="s">
        <v>71</v>
      </c>
      <c r="AY686" s="269" t="s">
        <v>169</v>
      </c>
    </row>
    <row r="687" s="12" customFormat="1">
      <c r="B687" s="248"/>
      <c r="C687" s="249"/>
      <c r="D687" s="250" t="s">
        <v>177</v>
      </c>
      <c r="E687" s="251" t="s">
        <v>21</v>
      </c>
      <c r="F687" s="252" t="s">
        <v>735</v>
      </c>
      <c r="G687" s="249"/>
      <c r="H687" s="253">
        <v>62.607999999999997</v>
      </c>
      <c r="I687" s="254"/>
      <c r="J687" s="249"/>
      <c r="K687" s="249"/>
      <c r="L687" s="255"/>
      <c r="M687" s="256"/>
      <c r="N687" s="257"/>
      <c r="O687" s="257"/>
      <c r="P687" s="257"/>
      <c r="Q687" s="257"/>
      <c r="R687" s="257"/>
      <c r="S687" s="257"/>
      <c r="T687" s="258"/>
      <c r="AT687" s="259" t="s">
        <v>177</v>
      </c>
      <c r="AU687" s="259" t="s">
        <v>79</v>
      </c>
      <c r="AV687" s="12" t="s">
        <v>79</v>
      </c>
      <c r="AW687" s="12" t="s">
        <v>35</v>
      </c>
      <c r="AX687" s="12" t="s">
        <v>71</v>
      </c>
      <c r="AY687" s="259" t="s">
        <v>169</v>
      </c>
    </row>
    <row r="688" s="13" customFormat="1">
      <c r="B688" s="260"/>
      <c r="C688" s="261"/>
      <c r="D688" s="250" t="s">
        <v>177</v>
      </c>
      <c r="E688" s="262" t="s">
        <v>21</v>
      </c>
      <c r="F688" s="263" t="s">
        <v>363</v>
      </c>
      <c r="G688" s="261"/>
      <c r="H688" s="262" t="s">
        <v>21</v>
      </c>
      <c r="I688" s="264"/>
      <c r="J688" s="261"/>
      <c r="K688" s="261"/>
      <c r="L688" s="265"/>
      <c r="M688" s="266"/>
      <c r="N688" s="267"/>
      <c r="O688" s="267"/>
      <c r="P688" s="267"/>
      <c r="Q688" s="267"/>
      <c r="R688" s="267"/>
      <c r="S688" s="267"/>
      <c r="T688" s="268"/>
      <c r="AT688" s="269" t="s">
        <v>177</v>
      </c>
      <c r="AU688" s="269" t="s">
        <v>79</v>
      </c>
      <c r="AV688" s="13" t="s">
        <v>75</v>
      </c>
      <c r="AW688" s="13" t="s">
        <v>35</v>
      </c>
      <c r="AX688" s="13" t="s">
        <v>71</v>
      </c>
      <c r="AY688" s="269" t="s">
        <v>169</v>
      </c>
    </row>
    <row r="689" s="12" customFormat="1">
      <c r="B689" s="248"/>
      <c r="C689" s="249"/>
      <c r="D689" s="250" t="s">
        <v>177</v>
      </c>
      <c r="E689" s="251" t="s">
        <v>21</v>
      </c>
      <c r="F689" s="252" t="s">
        <v>736</v>
      </c>
      <c r="G689" s="249"/>
      <c r="H689" s="253">
        <v>72.385000000000005</v>
      </c>
      <c r="I689" s="254"/>
      <c r="J689" s="249"/>
      <c r="K689" s="249"/>
      <c r="L689" s="255"/>
      <c r="M689" s="256"/>
      <c r="N689" s="257"/>
      <c r="O689" s="257"/>
      <c r="P689" s="257"/>
      <c r="Q689" s="257"/>
      <c r="R689" s="257"/>
      <c r="S689" s="257"/>
      <c r="T689" s="258"/>
      <c r="AT689" s="259" t="s">
        <v>177</v>
      </c>
      <c r="AU689" s="259" t="s">
        <v>79</v>
      </c>
      <c r="AV689" s="12" t="s">
        <v>79</v>
      </c>
      <c r="AW689" s="12" t="s">
        <v>35</v>
      </c>
      <c r="AX689" s="12" t="s">
        <v>71</v>
      </c>
      <c r="AY689" s="259" t="s">
        <v>169</v>
      </c>
    </row>
    <row r="690" s="13" customFormat="1">
      <c r="B690" s="260"/>
      <c r="C690" s="261"/>
      <c r="D690" s="250" t="s">
        <v>177</v>
      </c>
      <c r="E690" s="262" t="s">
        <v>21</v>
      </c>
      <c r="F690" s="263" t="s">
        <v>441</v>
      </c>
      <c r="G690" s="261"/>
      <c r="H690" s="262" t="s">
        <v>21</v>
      </c>
      <c r="I690" s="264"/>
      <c r="J690" s="261"/>
      <c r="K690" s="261"/>
      <c r="L690" s="265"/>
      <c r="M690" s="266"/>
      <c r="N690" s="267"/>
      <c r="O690" s="267"/>
      <c r="P690" s="267"/>
      <c r="Q690" s="267"/>
      <c r="R690" s="267"/>
      <c r="S690" s="267"/>
      <c r="T690" s="268"/>
      <c r="AT690" s="269" t="s">
        <v>177</v>
      </c>
      <c r="AU690" s="269" t="s">
        <v>79</v>
      </c>
      <c r="AV690" s="13" t="s">
        <v>75</v>
      </c>
      <c r="AW690" s="13" t="s">
        <v>35</v>
      </c>
      <c r="AX690" s="13" t="s">
        <v>71</v>
      </c>
      <c r="AY690" s="269" t="s">
        <v>169</v>
      </c>
    </row>
    <row r="691" s="12" customFormat="1">
      <c r="B691" s="248"/>
      <c r="C691" s="249"/>
      <c r="D691" s="250" t="s">
        <v>177</v>
      </c>
      <c r="E691" s="251" t="s">
        <v>21</v>
      </c>
      <c r="F691" s="252" t="s">
        <v>737</v>
      </c>
      <c r="G691" s="249"/>
      <c r="H691" s="253">
        <v>149.56700000000001</v>
      </c>
      <c r="I691" s="254"/>
      <c r="J691" s="249"/>
      <c r="K691" s="249"/>
      <c r="L691" s="255"/>
      <c r="M691" s="256"/>
      <c r="N691" s="257"/>
      <c r="O691" s="257"/>
      <c r="P691" s="257"/>
      <c r="Q691" s="257"/>
      <c r="R691" s="257"/>
      <c r="S691" s="257"/>
      <c r="T691" s="258"/>
      <c r="AT691" s="259" t="s">
        <v>177</v>
      </c>
      <c r="AU691" s="259" t="s">
        <v>79</v>
      </c>
      <c r="AV691" s="12" t="s">
        <v>79</v>
      </c>
      <c r="AW691" s="12" t="s">
        <v>35</v>
      </c>
      <c r="AX691" s="12" t="s">
        <v>71</v>
      </c>
      <c r="AY691" s="259" t="s">
        <v>169</v>
      </c>
    </row>
    <row r="692" s="13" customFormat="1">
      <c r="B692" s="260"/>
      <c r="C692" s="261"/>
      <c r="D692" s="250" t="s">
        <v>177</v>
      </c>
      <c r="E692" s="262" t="s">
        <v>21</v>
      </c>
      <c r="F692" s="263" t="s">
        <v>364</v>
      </c>
      <c r="G692" s="261"/>
      <c r="H692" s="262" t="s">
        <v>21</v>
      </c>
      <c r="I692" s="264"/>
      <c r="J692" s="261"/>
      <c r="K692" s="261"/>
      <c r="L692" s="265"/>
      <c r="M692" s="266"/>
      <c r="N692" s="267"/>
      <c r="O692" s="267"/>
      <c r="P692" s="267"/>
      <c r="Q692" s="267"/>
      <c r="R692" s="267"/>
      <c r="S692" s="267"/>
      <c r="T692" s="268"/>
      <c r="AT692" s="269" t="s">
        <v>177</v>
      </c>
      <c r="AU692" s="269" t="s">
        <v>79</v>
      </c>
      <c r="AV692" s="13" t="s">
        <v>75</v>
      </c>
      <c r="AW692" s="13" t="s">
        <v>35</v>
      </c>
      <c r="AX692" s="13" t="s">
        <v>71</v>
      </c>
      <c r="AY692" s="269" t="s">
        <v>169</v>
      </c>
    </row>
    <row r="693" s="12" customFormat="1">
      <c r="B693" s="248"/>
      <c r="C693" s="249"/>
      <c r="D693" s="250" t="s">
        <v>177</v>
      </c>
      <c r="E693" s="251" t="s">
        <v>21</v>
      </c>
      <c r="F693" s="252" t="s">
        <v>738</v>
      </c>
      <c r="G693" s="249"/>
      <c r="H693" s="253">
        <v>36.433999999999998</v>
      </c>
      <c r="I693" s="254"/>
      <c r="J693" s="249"/>
      <c r="K693" s="249"/>
      <c r="L693" s="255"/>
      <c r="M693" s="256"/>
      <c r="N693" s="257"/>
      <c r="O693" s="257"/>
      <c r="P693" s="257"/>
      <c r="Q693" s="257"/>
      <c r="R693" s="257"/>
      <c r="S693" s="257"/>
      <c r="T693" s="258"/>
      <c r="AT693" s="259" t="s">
        <v>177</v>
      </c>
      <c r="AU693" s="259" t="s">
        <v>79</v>
      </c>
      <c r="AV693" s="12" t="s">
        <v>79</v>
      </c>
      <c r="AW693" s="12" t="s">
        <v>35</v>
      </c>
      <c r="AX693" s="12" t="s">
        <v>71</v>
      </c>
      <c r="AY693" s="259" t="s">
        <v>169</v>
      </c>
    </row>
    <row r="694" s="13" customFormat="1">
      <c r="B694" s="260"/>
      <c r="C694" s="261"/>
      <c r="D694" s="250" t="s">
        <v>177</v>
      </c>
      <c r="E694" s="262" t="s">
        <v>21</v>
      </c>
      <c r="F694" s="263" t="s">
        <v>739</v>
      </c>
      <c r="G694" s="261"/>
      <c r="H694" s="262" t="s">
        <v>21</v>
      </c>
      <c r="I694" s="264"/>
      <c r="J694" s="261"/>
      <c r="K694" s="261"/>
      <c r="L694" s="265"/>
      <c r="M694" s="266"/>
      <c r="N694" s="267"/>
      <c r="O694" s="267"/>
      <c r="P694" s="267"/>
      <c r="Q694" s="267"/>
      <c r="R694" s="267"/>
      <c r="S694" s="267"/>
      <c r="T694" s="268"/>
      <c r="AT694" s="269" t="s">
        <v>177</v>
      </c>
      <c r="AU694" s="269" t="s">
        <v>79</v>
      </c>
      <c r="AV694" s="13" t="s">
        <v>75</v>
      </c>
      <c r="AW694" s="13" t="s">
        <v>35</v>
      </c>
      <c r="AX694" s="13" t="s">
        <v>71</v>
      </c>
      <c r="AY694" s="269" t="s">
        <v>169</v>
      </c>
    </row>
    <row r="695" s="12" customFormat="1">
      <c r="B695" s="248"/>
      <c r="C695" s="249"/>
      <c r="D695" s="250" t="s">
        <v>177</v>
      </c>
      <c r="E695" s="251" t="s">
        <v>21</v>
      </c>
      <c r="F695" s="252" t="s">
        <v>740</v>
      </c>
      <c r="G695" s="249"/>
      <c r="H695" s="253">
        <v>195.34200000000001</v>
      </c>
      <c r="I695" s="254"/>
      <c r="J695" s="249"/>
      <c r="K695" s="249"/>
      <c r="L695" s="255"/>
      <c r="M695" s="256"/>
      <c r="N695" s="257"/>
      <c r="O695" s="257"/>
      <c r="P695" s="257"/>
      <c r="Q695" s="257"/>
      <c r="R695" s="257"/>
      <c r="S695" s="257"/>
      <c r="T695" s="258"/>
      <c r="AT695" s="259" t="s">
        <v>177</v>
      </c>
      <c r="AU695" s="259" t="s">
        <v>79</v>
      </c>
      <c r="AV695" s="12" t="s">
        <v>79</v>
      </c>
      <c r="AW695" s="12" t="s">
        <v>35</v>
      </c>
      <c r="AX695" s="12" t="s">
        <v>71</v>
      </c>
      <c r="AY695" s="259" t="s">
        <v>169</v>
      </c>
    </row>
    <row r="696" s="12" customFormat="1">
      <c r="B696" s="248"/>
      <c r="C696" s="249"/>
      <c r="D696" s="250" t="s">
        <v>177</v>
      </c>
      <c r="E696" s="251" t="s">
        <v>21</v>
      </c>
      <c r="F696" s="252" t="s">
        <v>741</v>
      </c>
      <c r="G696" s="249"/>
      <c r="H696" s="253">
        <v>-22.100000000000001</v>
      </c>
      <c r="I696" s="254"/>
      <c r="J696" s="249"/>
      <c r="K696" s="249"/>
      <c r="L696" s="255"/>
      <c r="M696" s="256"/>
      <c r="N696" s="257"/>
      <c r="O696" s="257"/>
      <c r="P696" s="257"/>
      <c r="Q696" s="257"/>
      <c r="R696" s="257"/>
      <c r="S696" s="257"/>
      <c r="T696" s="258"/>
      <c r="AT696" s="259" t="s">
        <v>177</v>
      </c>
      <c r="AU696" s="259" t="s">
        <v>79</v>
      </c>
      <c r="AV696" s="12" t="s">
        <v>79</v>
      </c>
      <c r="AW696" s="12" t="s">
        <v>35</v>
      </c>
      <c r="AX696" s="12" t="s">
        <v>71</v>
      </c>
      <c r="AY696" s="259" t="s">
        <v>169</v>
      </c>
    </row>
    <row r="697" s="13" customFormat="1">
      <c r="B697" s="260"/>
      <c r="C697" s="261"/>
      <c r="D697" s="250" t="s">
        <v>177</v>
      </c>
      <c r="E697" s="262" t="s">
        <v>21</v>
      </c>
      <c r="F697" s="263" t="s">
        <v>742</v>
      </c>
      <c r="G697" s="261"/>
      <c r="H697" s="262" t="s">
        <v>21</v>
      </c>
      <c r="I697" s="264"/>
      <c r="J697" s="261"/>
      <c r="K697" s="261"/>
      <c r="L697" s="265"/>
      <c r="M697" s="266"/>
      <c r="N697" s="267"/>
      <c r="O697" s="267"/>
      <c r="P697" s="267"/>
      <c r="Q697" s="267"/>
      <c r="R697" s="267"/>
      <c r="S697" s="267"/>
      <c r="T697" s="268"/>
      <c r="AT697" s="269" t="s">
        <v>177</v>
      </c>
      <c r="AU697" s="269" t="s">
        <v>79</v>
      </c>
      <c r="AV697" s="13" t="s">
        <v>75</v>
      </c>
      <c r="AW697" s="13" t="s">
        <v>35</v>
      </c>
      <c r="AX697" s="13" t="s">
        <v>71</v>
      </c>
      <c r="AY697" s="269" t="s">
        <v>169</v>
      </c>
    </row>
    <row r="698" s="12" customFormat="1">
      <c r="B698" s="248"/>
      <c r="C698" s="249"/>
      <c r="D698" s="250" t="s">
        <v>177</v>
      </c>
      <c r="E698" s="251" t="s">
        <v>21</v>
      </c>
      <c r="F698" s="252" t="s">
        <v>743</v>
      </c>
      <c r="G698" s="249"/>
      <c r="H698" s="253">
        <v>14.545999999999999</v>
      </c>
      <c r="I698" s="254"/>
      <c r="J698" s="249"/>
      <c r="K698" s="249"/>
      <c r="L698" s="255"/>
      <c r="M698" s="256"/>
      <c r="N698" s="257"/>
      <c r="O698" s="257"/>
      <c r="P698" s="257"/>
      <c r="Q698" s="257"/>
      <c r="R698" s="257"/>
      <c r="S698" s="257"/>
      <c r="T698" s="258"/>
      <c r="AT698" s="259" t="s">
        <v>177</v>
      </c>
      <c r="AU698" s="259" t="s">
        <v>79</v>
      </c>
      <c r="AV698" s="12" t="s">
        <v>79</v>
      </c>
      <c r="AW698" s="12" t="s">
        <v>35</v>
      </c>
      <c r="AX698" s="12" t="s">
        <v>71</v>
      </c>
      <c r="AY698" s="259" t="s">
        <v>169</v>
      </c>
    </row>
    <row r="699" s="13" customFormat="1">
      <c r="B699" s="260"/>
      <c r="C699" s="261"/>
      <c r="D699" s="250" t="s">
        <v>177</v>
      </c>
      <c r="E699" s="262" t="s">
        <v>21</v>
      </c>
      <c r="F699" s="263" t="s">
        <v>382</v>
      </c>
      <c r="G699" s="261"/>
      <c r="H699" s="262" t="s">
        <v>21</v>
      </c>
      <c r="I699" s="264"/>
      <c r="J699" s="261"/>
      <c r="K699" s="261"/>
      <c r="L699" s="265"/>
      <c r="M699" s="266"/>
      <c r="N699" s="267"/>
      <c r="O699" s="267"/>
      <c r="P699" s="267"/>
      <c r="Q699" s="267"/>
      <c r="R699" s="267"/>
      <c r="S699" s="267"/>
      <c r="T699" s="268"/>
      <c r="AT699" s="269" t="s">
        <v>177</v>
      </c>
      <c r="AU699" s="269" t="s">
        <v>79</v>
      </c>
      <c r="AV699" s="13" t="s">
        <v>75</v>
      </c>
      <c r="AW699" s="13" t="s">
        <v>35</v>
      </c>
      <c r="AX699" s="13" t="s">
        <v>71</v>
      </c>
      <c r="AY699" s="269" t="s">
        <v>169</v>
      </c>
    </row>
    <row r="700" s="12" customFormat="1">
      <c r="B700" s="248"/>
      <c r="C700" s="249"/>
      <c r="D700" s="250" t="s">
        <v>177</v>
      </c>
      <c r="E700" s="251" t="s">
        <v>21</v>
      </c>
      <c r="F700" s="252" t="s">
        <v>744</v>
      </c>
      <c r="G700" s="249"/>
      <c r="H700" s="253">
        <v>18.632000000000001</v>
      </c>
      <c r="I700" s="254"/>
      <c r="J700" s="249"/>
      <c r="K700" s="249"/>
      <c r="L700" s="255"/>
      <c r="M700" s="256"/>
      <c r="N700" s="257"/>
      <c r="O700" s="257"/>
      <c r="P700" s="257"/>
      <c r="Q700" s="257"/>
      <c r="R700" s="257"/>
      <c r="S700" s="257"/>
      <c r="T700" s="258"/>
      <c r="AT700" s="259" t="s">
        <v>177</v>
      </c>
      <c r="AU700" s="259" t="s">
        <v>79</v>
      </c>
      <c r="AV700" s="12" t="s">
        <v>79</v>
      </c>
      <c r="AW700" s="12" t="s">
        <v>35</v>
      </c>
      <c r="AX700" s="12" t="s">
        <v>71</v>
      </c>
      <c r="AY700" s="259" t="s">
        <v>169</v>
      </c>
    </row>
    <row r="701" s="13" customFormat="1">
      <c r="B701" s="260"/>
      <c r="C701" s="261"/>
      <c r="D701" s="250" t="s">
        <v>177</v>
      </c>
      <c r="E701" s="262" t="s">
        <v>21</v>
      </c>
      <c r="F701" s="263" t="s">
        <v>369</v>
      </c>
      <c r="G701" s="261"/>
      <c r="H701" s="262" t="s">
        <v>21</v>
      </c>
      <c r="I701" s="264"/>
      <c r="J701" s="261"/>
      <c r="K701" s="261"/>
      <c r="L701" s="265"/>
      <c r="M701" s="266"/>
      <c r="N701" s="267"/>
      <c r="O701" s="267"/>
      <c r="P701" s="267"/>
      <c r="Q701" s="267"/>
      <c r="R701" s="267"/>
      <c r="S701" s="267"/>
      <c r="T701" s="268"/>
      <c r="AT701" s="269" t="s">
        <v>177</v>
      </c>
      <c r="AU701" s="269" t="s">
        <v>79</v>
      </c>
      <c r="AV701" s="13" t="s">
        <v>75</v>
      </c>
      <c r="AW701" s="13" t="s">
        <v>35</v>
      </c>
      <c r="AX701" s="13" t="s">
        <v>71</v>
      </c>
      <c r="AY701" s="269" t="s">
        <v>169</v>
      </c>
    </row>
    <row r="702" s="14" customFormat="1">
      <c r="B702" s="270"/>
      <c r="C702" s="271"/>
      <c r="D702" s="250" t="s">
        <v>177</v>
      </c>
      <c r="E702" s="272" t="s">
        <v>21</v>
      </c>
      <c r="F702" s="273" t="s">
        <v>182</v>
      </c>
      <c r="G702" s="271"/>
      <c r="H702" s="274">
        <v>1099.6600000000001</v>
      </c>
      <c r="I702" s="275"/>
      <c r="J702" s="271"/>
      <c r="K702" s="271"/>
      <c r="L702" s="276"/>
      <c r="M702" s="277"/>
      <c r="N702" s="278"/>
      <c r="O702" s="278"/>
      <c r="P702" s="278"/>
      <c r="Q702" s="278"/>
      <c r="R702" s="278"/>
      <c r="S702" s="278"/>
      <c r="T702" s="279"/>
      <c r="AT702" s="280" t="s">
        <v>177</v>
      </c>
      <c r="AU702" s="280" t="s">
        <v>79</v>
      </c>
      <c r="AV702" s="14" t="s">
        <v>89</v>
      </c>
      <c r="AW702" s="14" t="s">
        <v>35</v>
      </c>
      <c r="AX702" s="14" t="s">
        <v>75</v>
      </c>
      <c r="AY702" s="280" t="s">
        <v>169</v>
      </c>
    </row>
    <row r="703" s="1" customFormat="1" ht="16.5" customHeight="1">
      <c r="B703" s="47"/>
      <c r="C703" s="236" t="s">
        <v>749</v>
      </c>
      <c r="D703" s="236" t="s">
        <v>172</v>
      </c>
      <c r="E703" s="237" t="s">
        <v>750</v>
      </c>
      <c r="F703" s="238" t="s">
        <v>751</v>
      </c>
      <c r="G703" s="239" t="s">
        <v>175</v>
      </c>
      <c r="H703" s="240">
        <v>1099.6600000000001</v>
      </c>
      <c r="I703" s="241"/>
      <c r="J703" s="242">
        <f>ROUND(I703*H703,2)</f>
        <v>0</v>
      </c>
      <c r="K703" s="238" t="s">
        <v>21</v>
      </c>
      <c r="L703" s="73"/>
      <c r="M703" s="243" t="s">
        <v>21</v>
      </c>
      <c r="N703" s="244" t="s">
        <v>42</v>
      </c>
      <c r="O703" s="48"/>
      <c r="P703" s="245">
        <f>O703*H703</f>
        <v>0</v>
      </c>
      <c r="Q703" s="245">
        <v>0.018380000000000001</v>
      </c>
      <c r="R703" s="245">
        <f>Q703*H703</f>
        <v>20.211750800000001</v>
      </c>
      <c r="S703" s="245">
        <v>0</v>
      </c>
      <c r="T703" s="246">
        <f>S703*H703</f>
        <v>0</v>
      </c>
      <c r="AR703" s="25" t="s">
        <v>89</v>
      </c>
      <c r="AT703" s="25" t="s">
        <v>172</v>
      </c>
      <c r="AU703" s="25" t="s">
        <v>79</v>
      </c>
      <c r="AY703" s="25" t="s">
        <v>169</v>
      </c>
      <c r="BE703" s="247">
        <f>IF(N703="základní",J703,0)</f>
        <v>0</v>
      </c>
      <c r="BF703" s="247">
        <f>IF(N703="snížená",J703,0)</f>
        <v>0</v>
      </c>
      <c r="BG703" s="247">
        <f>IF(N703="zákl. přenesená",J703,0)</f>
        <v>0</v>
      </c>
      <c r="BH703" s="247">
        <f>IF(N703="sníž. přenesená",J703,0)</f>
        <v>0</v>
      </c>
      <c r="BI703" s="247">
        <f>IF(N703="nulová",J703,0)</f>
        <v>0</v>
      </c>
      <c r="BJ703" s="25" t="s">
        <v>75</v>
      </c>
      <c r="BK703" s="247">
        <f>ROUND(I703*H703,2)</f>
        <v>0</v>
      </c>
      <c r="BL703" s="25" t="s">
        <v>89</v>
      </c>
      <c r="BM703" s="25" t="s">
        <v>752</v>
      </c>
    </row>
    <row r="704" s="12" customFormat="1">
      <c r="B704" s="248"/>
      <c r="C704" s="249"/>
      <c r="D704" s="250" t="s">
        <v>177</v>
      </c>
      <c r="E704" s="251" t="s">
        <v>21</v>
      </c>
      <c r="F704" s="252" t="s">
        <v>725</v>
      </c>
      <c r="G704" s="249"/>
      <c r="H704" s="253">
        <v>44.023000000000003</v>
      </c>
      <c r="I704" s="254"/>
      <c r="J704" s="249"/>
      <c r="K704" s="249"/>
      <c r="L704" s="255"/>
      <c r="M704" s="256"/>
      <c r="N704" s="257"/>
      <c r="O704" s="257"/>
      <c r="P704" s="257"/>
      <c r="Q704" s="257"/>
      <c r="R704" s="257"/>
      <c r="S704" s="257"/>
      <c r="T704" s="258"/>
      <c r="AT704" s="259" t="s">
        <v>177</v>
      </c>
      <c r="AU704" s="259" t="s">
        <v>79</v>
      </c>
      <c r="AV704" s="12" t="s">
        <v>79</v>
      </c>
      <c r="AW704" s="12" t="s">
        <v>35</v>
      </c>
      <c r="AX704" s="12" t="s">
        <v>71</v>
      </c>
      <c r="AY704" s="259" t="s">
        <v>169</v>
      </c>
    </row>
    <row r="705" s="13" customFormat="1">
      <c r="B705" s="260"/>
      <c r="C705" s="261"/>
      <c r="D705" s="250" t="s">
        <v>177</v>
      </c>
      <c r="E705" s="262" t="s">
        <v>21</v>
      </c>
      <c r="F705" s="263" t="s">
        <v>726</v>
      </c>
      <c r="G705" s="261"/>
      <c r="H705" s="262" t="s">
        <v>21</v>
      </c>
      <c r="I705" s="264"/>
      <c r="J705" s="261"/>
      <c r="K705" s="261"/>
      <c r="L705" s="265"/>
      <c r="M705" s="266"/>
      <c r="N705" s="267"/>
      <c r="O705" s="267"/>
      <c r="P705" s="267"/>
      <c r="Q705" s="267"/>
      <c r="R705" s="267"/>
      <c r="S705" s="267"/>
      <c r="T705" s="268"/>
      <c r="AT705" s="269" t="s">
        <v>177</v>
      </c>
      <c r="AU705" s="269" t="s">
        <v>79</v>
      </c>
      <c r="AV705" s="13" t="s">
        <v>75</v>
      </c>
      <c r="AW705" s="13" t="s">
        <v>35</v>
      </c>
      <c r="AX705" s="13" t="s">
        <v>71</v>
      </c>
      <c r="AY705" s="269" t="s">
        <v>169</v>
      </c>
    </row>
    <row r="706" s="12" customFormat="1">
      <c r="B706" s="248"/>
      <c r="C706" s="249"/>
      <c r="D706" s="250" t="s">
        <v>177</v>
      </c>
      <c r="E706" s="251" t="s">
        <v>21</v>
      </c>
      <c r="F706" s="252" t="s">
        <v>727</v>
      </c>
      <c r="G706" s="249"/>
      <c r="H706" s="253">
        <v>78.379000000000005</v>
      </c>
      <c r="I706" s="254"/>
      <c r="J706" s="249"/>
      <c r="K706" s="249"/>
      <c r="L706" s="255"/>
      <c r="M706" s="256"/>
      <c r="N706" s="257"/>
      <c r="O706" s="257"/>
      <c r="P706" s="257"/>
      <c r="Q706" s="257"/>
      <c r="R706" s="257"/>
      <c r="S706" s="257"/>
      <c r="T706" s="258"/>
      <c r="AT706" s="259" t="s">
        <v>177</v>
      </c>
      <c r="AU706" s="259" t="s">
        <v>79</v>
      </c>
      <c r="AV706" s="12" t="s">
        <v>79</v>
      </c>
      <c r="AW706" s="12" t="s">
        <v>35</v>
      </c>
      <c r="AX706" s="12" t="s">
        <v>71</v>
      </c>
      <c r="AY706" s="259" t="s">
        <v>169</v>
      </c>
    </row>
    <row r="707" s="13" customFormat="1">
      <c r="B707" s="260"/>
      <c r="C707" s="261"/>
      <c r="D707" s="250" t="s">
        <v>177</v>
      </c>
      <c r="E707" s="262" t="s">
        <v>21</v>
      </c>
      <c r="F707" s="263" t="s">
        <v>350</v>
      </c>
      <c r="G707" s="261"/>
      <c r="H707" s="262" t="s">
        <v>21</v>
      </c>
      <c r="I707" s="264"/>
      <c r="J707" s="261"/>
      <c r="K707" s="261"/>
      <c r="L707" s="265"/>
      <c r="M707" s="266"/>
      <c r="N707" s="267"/>
      <c r="O707" s="267"/>
      <c r="P707" s="267"/>
      <c r="Q707" s="267"/>
      <c r="R707" s="267"/>
      <c r="S707" s="267"/>
      <c r="T707" s="268"/>
      <c r="AT707" s="269" t="s">
        <v>177</v>
      </c>
      <c r="AU707" s="269" t="s">
        <v>79</v>
      </c>
      <c r="AV707" s="13" t="s">
        <v>75</v>
      </c>
      <c r="AW707" s="13" t="s">
        <v>35</v>
      </c>
      <c r="AX707" s="13" t="s">
        <v>71</v>
      </c>
      <c r="AY707" s="269" t="s">
        <v>169</v>
      </c>
    </row>
    <row r="708" s="12" customFormat="1">
      <c r="B708" s="248"/>
      <c r="C708" s="249"/>
      <c r="D708" s="250" t="s">
        <v>177</v>
      </c>
      <c r="E708" s="251" t="s">
        <v>21</v>
      </c>
      <c r="F708" s="252" t="s">
        <v>728</v>
      </c>
      <c r="G708" s="249"/>
      <c r="H708" s="253">
        <v>100.958</v>
      </c>
      <c r="I708" s="254"/>
      <c r="J708" s="249"/>
      <c r="K708" s="249"/>
      <c r="L708" s="255"/>
      <c r="M708" s="256"/>
      <c r="N708" s="257"/>
      <c r="O708" s="257"/>
      <c r="P708" s="257"/>
      <c r="Q708" s="257"/>
      <c r="R708" s="257"/>
      <c r="S708" s="257"/>
      <c r="T708" s="258"/>
      <c r="AT708" s="259" t="s">
        <v>177</v>
      </c>
      <c r="AU708" s="259" t="s">
        <v>79</v>
      </c>
      <c r="AV708" s="12" t="s">
        <v>79</v>
      </c>
      <c r="AW708" s="12" t="s">
        <v>35</v>
      </c>
      <c r="AX708" s="12" t="s">
        <v>71</v>
      </c>
      <c r="AY708" s="259" t="s">
        <v>169</v>
      </c>
    </row>
    <row r="709" s="13" customFormat="1">
      <c r="B709" s="260"/>
      <c r="C709" s="261"/>
      <c r="D709" s="250" t="s">
        <v>177</v>
      </c>
      <c r="E709" s="262" t="s">
        <v>21</v>
      </c>
      <c r="F709" s="263" t="s">
        <v>436</v>
      </c>
      <c r="G709" s="261"/>
      <c r="H709" s="262" t="s">
        <v>21</v>
      </c>
      <c r="I709" s="264"/>
      <c r="J709" s="261"/>
      <c r="K709" s="261"/>
      <c r="L709" s="265"/>
      <c r="M709" s="266"/>
      <c r="N709" s="267"/>
      <c r="O709" s="267"/>
      <c r="P709" s="267"/>
      <c r="Q709" s="267"/>
      <c r="R709" s="267"/>
      <c r="S709" s="267"/>
      <c r="T709" s="268"/>
      <c r="AT709" s="269" t="s">
        <v>177</v>
      </c>
      <c r="AU709" s="269" t="s">
        <v>79</v>
      </c>
      <c r="AV709" s="13" t="s">
        <v>75</v>
      </c>
      <c r="AW709" s="13" t="s">
        <v>35</v>
      </c>
      <c r="AX709" s="13" t="s">
        <v>71</v>
      </c>
      <c r="AY709" s="269" t="s">
        <v>169</v>
      </c>
    </row>
    <row r="710" s="12" customFormat="1">
      <c r="B710" s="248"/>
      <c r="C710" s="249"/>
      <c r="D710" s="250" t="s">
        <v>177</v>
      </c>
      <c r="E710" s="251" t="s">
        <v>21</v>
      </c>
      <c r="F710" s="252" t="s">
        <v>729</v>
      </c>
      <c r="G710" s="249"/>
      <c r="H710" s="253">
        <v>84.114999999999995</v>
      </c>
      <c r="I710" s="254"/>
      <c r="J710" s="249"/>
      <c r="K710" s="249"/>
      <c r="L710" s="255"/>
      <c r="M710" s="256"/>
      <c r="N710" s="257"/>
      <c r="O710" s="257"/>
      <c r="P710" s="257"/>
      <c r="Q710" s="257"/>
      <c r="R710" s="257"/>
      <c r="S710" s="257"/>
      <c r="T710" s="258"/>
      <c r="AT710" s="259" t="s">
        <v>177</v>
      </c>
      <c r="AU710" s="259" t="s">
        <v>79</v>
      </c>
      <c r="AV710" s="12" t="s">
        <v>79</v>
      </c>
      <c r="AW710" s="12" t="s">
        <v>35</v>
      </c>
      <c r="AX710" s="12" t="s">
        <v>71</v>
      </c>
      <c r="AY710" s="259" t="s">
        <v>169</v>
      </c>
    </row>
    <row r="711" s="13" customFormat="1">
      <c r="B711" s="260"/>
      <c r="C711" s="261"/>
      <c r="D711" s="250" t="s">
        <v>177</v>
      </c>
      <c r="E711" s="262" t="s">
        <v>21</v>
      </c>
      <c r="F711" s="263" t="s">
        <v>521</v>
      </c>
      <c r="G711" s="261"/>
      <c r="H711" s="262" t="s">
        <v>21</v>
      </c>
      <c r="I711" s="264"/>
      <c r="J711" s="261"/>
      <c r="K711" s="261"/>
      <c r="L711" s="265"/>
      <c r="M711" s="266"/>
      <c r="N711" s="267"/>
      <c r="O711" s="267"/>
      <c r="P711" s="267"/>
      <c r="Q711" s="267"/>
      <c r="R711" s="267"/>
      <c r="S711" s="267"/>
      <c r="T711" s="268"/>
      <c r="AT711" s="269" t="s">
        <v>177</v>
      </c>
      <c r="AU711" s="269" t="s">
        <v>79</v>
      </c>
      <c r="AV711" s="13" t="s">
        <v>75</v>
      </c>
      <c r="AW711" s="13" t="s">
        <v>35</v>
      </c>
      <c r="AX711" s="13" t="s">
        <v>71</v>
      </c>
      <c r="AY711" s="269" t="s">
        <v>169</v>
      </c>
    </row>
    <row r="712" s="12" customFormat="1">
      <c r="B712" s="248"/>
      <c r="C712" s="249"/>
      <c r="D712" s="250" t="s">
        <v>177</v>
      </c>
      <c r="E712" s="251" t="s">
        <v>21</v>
      </c>
      <c r="F712" s="252" t="s">
        <v>730</v>
      </c>
      <c r="G712" s="249"/>
      <c r="H712" s="253">
        <v>184.81299999999999</v>
      </c>
      <c r="I712" s="254"/>
      <c r="J712" s="249"/>
      <c r="K712" s="249"/>
      <c r="L712" s="255"/>
      <c r="M712" s="256"/>
      <c r="N712" s="257"/>
      <c r="O712" s="257"/>
      <c r="P712" s="257"/>
      <c r="Q712" s="257"/>
      <c r="R712" s="257"/>
      <c r="S712" s="257"/>
      <c r="T712" s="258"/>
      <c r="AT712" s="259" t="s">
        <v>177</v>
      </c>
      <c r="AU712" s="259" t="s">
        <v>79</v>
      </c>
      <c r="AV712" s="12" t="s">
        <v>79</v>
      </c>
      <c r="AW712" s="12" t="s">
        <v>35</v>
      </c>
      <c r="AX712" s="12" t="s">
        <v>71</v>
      </c>
      <c r="AY712" s="259" t="s">
        <v>169</v>
      </c>
    </row>
    <row r="713" s="12" customFormat="1">
      <c r="B713" s="248"/>
      <c r="C713" s="249"/>
      <c r="D713" s="250" t="s">
        <v>177</v>
      </c>
      <c r="E713" s="251" t="s">
        <v>21</v>
      </c>
      <c r="F713" s="252" t="s">
        <v>731</v>
      </c>
      <c r="G713" s="249"/>
      <c r="H713" s="253">
        <v>16.609999999999999</v>
      </c>
      <c r="I713" s="254"/>
      <c r="J713" s="249"/>
      <c r="K713" s="249"/>
      <c r="L713" s="255"/>
      <c r="M713" s="256"/>
      <c r="N713" s="257"/>
      <c r="O713" s="257"/>
      <c r="P713" s="257"/>
      <c r="Q713" s="257"/>
      <c r="R713" s="257"/>
      <c r="S713" s="257"/>
      <c r="T713" s="258"/>
      <c r="AT713" s="259" t="s">
        <v>177</v>
      </c>
      <c r="AU713" s="259" t="s">
        <v>79</v>
      </c>
      <c r="AV713" s="12" t="s">
        <v>79</v>
      </c>
      <c r="AW713" s="12" t="s">
        <v>35</v>
      </c>
      <c r="AX713" s="12" t="s">
        <v>71</v>
      </c>
      <c r="AY713" s="259" t="s">
        <v>169</v>
      </c>
    </row>
    <row r="714" s="13" customFormat="1">
      <c r="B714" s="260"/>
      <c r="C714" s="261"/>
      <c r="D714" s="250" t="s">
        <v>177</v>
      </c>
      <c r="E714" s="262" t="s">
        <v>21</v>
      </c>
      <c r="F714" s="263" t="s">
        <v>732</v>
      </c>
      <c r="G714" s="261"/>
      <c r="H714" s="262" t="s">
        <v>21</v>
      </c>
      <c r="I714" s="264"/>
      <c r="J714" s="261"/>
      <c r="K714" s="261"/>
      <c r="L714" s="265"/>
      <c r="M714" s="266"/>
      <c r="N714" s="267"/>
      <c r="O714" s="267"/>
      <c r="P714" s="267"/>
      <c r="Q714" s="267"/>
      <c r="R714" s="267"/>
      <c r="S714" s="267"/>
      <c r="T714" s="268"/>
      <c r="AT714" s="269" t="s">
        <v>177</v>
      </c>
      <c r="AU714" s="269" t="s">
        <v>79</v>
      </c>
      <c r="AV714" s="13" t="s">
        <v>75</v>
      </c>
      <c r="AW714" s="13" t="s">
        <v>35</v>
      </c>
      <c r="AX714" s="13" t="s">
        <v>71</v>
      </c>
      <c r="AY714" s="269" t="s">
        <v>169</v>
      </c>
    </row>
    <row r="715" s="12" customFormat="1">
      <c r="B715" s="248"/>
      <c r="C715" s="249"/>
      <c r="D715" s="250" t="s">
        <v>177</v>
      </c>
      <c r="E715" s="251" t="s">
        <v>21</v>
      </c>
      <c r="F715" s="252" t="s">
        <v>733</v>
      </c>
      <c r="G715" s="249"/>
      <c r="H715" s="253">
        <v>63.347999999999999</v>
      </c>
      <c r="I715" s="254"/>
      <c r="J715" s="249"/>
      <c r="K715" s="249"/>
      <c r="L715" s="255"/>
      <c r="M715" s="256"/>
      <c r="N715" s="257"/>
      <c r="O715" s="257"/>
      <c r="P715" s="257"/>
      <c r="Q715" s="257"/>
      <c r="R715" s="257"/>
      <c r="S715" s="257"/>
      <c r="T715" s="258"/>
      <c r="AT715" s="259" t="s">
        <v>177</v>
      </c>
      <c r="AU715" s="259" t="s">
        <v>79</v>
      </c>
      <c r="AV715" s="12" t="s">
        <v>79</v>
      </c>
      <c r="AW715" s="12" t="s">
        <v>35</v>
      </c>
      <c r="AX715" s="12" t="s">
        <v>71</v>
      </c>
      <c r="AY715" s="259" t="s">
        <v>169</v>
      </c>
    </row>
    <row r="716" s="13" customFormat="1">
      <c r="B716" s="260"/>
      <c r="C716" s="261"/>
      <c r="D716" s="250" t="s">
        <v>177</v>
      </c>
      <c r="E716" s="262" t="s">
        <v>21</v>
      </c>
      <c r="F716" s="263" t="s">
        <v>734</v>
      </c>
      <c r="G716" s="261"/>
      <c r="H716" s="262" t="s">
        <v>21</v>
      </c>
      <c r="I716" s="264"/>
      <c r="J716" s="261"/>
      <c r="K716" s="261"/>
      <c r="L716" s="265"/>
      <c r="M716" s="266"/>
      <c r="N716" s="267"/>
      <c r="O716" s="267"/>
      <c r="P716" s="267"/>
      <c r="Q716" s="267"/>
      <c r="R716" s="267"/>
      <c r="S716" s="267"/>
      <c r="T716" s="268"/>
      <c r="AT716" s="269" t="s">
        <v>177</v>
      </c>
      <c r="AU716" s="269" t="s">
        <v>79</v>
      </c>
      <c r="AV716" s="13" t="s">
        <v>75</v>
      </c>
      <c r="AW716" s="13" t="s">
        <v>35</v>
      </c>
      <c r="AX716" s="13" t="s">
        <v>71</v>
      </c>
      <c r="AY716" s="269" t="s">
        <v>169</v>
      </c>
    </row>
    <row r="717" s="12" customFormat="1">
      <c r="B717" s="248"/>
      <c r="C717" s="249"/>
      <c r="D717" s="250" t="s">
        <v>177</v>
      </c>
      <c r="E717" s="251" t="s">
        <v>21</v>
      </c>
      <c r="F717" s="252" t="s">
        <v>735</v>
      </c>
      <c r="G717" s="249"/>
      <c r="H717" s="253">
        <v>62.607999999999997</v>
      </c>
      <c r="I717" s="254"/>
      <c r="J717" s="249"/>
      <c r="K717" s="249"/>
      <c r="L717" s="255"/>
      <c r="M717" s="256"/>
      <c r="N717" s="257"/>
      <c r="O717" s="257"/>
      <c r="P717" s="257"/>
      <c r="Q717" s="257"/>
      <c r="R717" s="257"/>
      <c r="S717" s="257"/>
      <c r="T717" s="258"/>
      <c r="AT717" s="259" t="s">
        <v>177</v>
      </c>
      <c r="AU717" s="259" t="s">
        <v>79</v>
      </c>
      <c r="AV717" s="12" t="s">
        <v>79</v>
      </c>
      <c r="AW717" s="12" t="s">
        <v>35</v>
      </c>
      <c r="AX717" s="12" t="s">
        <v>71</v>
      </c>
      <c r="AY717" s="259" t="s">
        <v>169</v>
      </c>
    </row>
    <row r="718" s="13" customFormat="1">
      <c r="B718" s="260"/>
      <c r="C718" s="261"/>
      <c r="D718" s="250" t="s">
        <v>177</v>
      </c>
      <c r="E718" s="262" t="s">
        <v>21</v>
      </c>
      <c r="F718" s="263" t="s">
        <v>363</v>
      </c>
      <c r="G718" s="261"/>
      <c r="H718" s="262" t="s">
        <v>21</v>
      </c>
      <c r="I718" s="264"/>
      <c r="J718" s="261"/>
      <c r="K718" s="261"/>
      <c r="L718" s="265"/>
      <c r="M718" s="266"/>
      <c r="N718" s="267"/>
      <c r="O718" s="267"/>
      <c r="P718" s="267"/>
      <c r="Q718" s="267"/>
      <c r="R718" s="267"/>
      <c r="S718" s="267"/>
      <c r="T718" s="268"/>
      <c r="AT718" s="269" t="s">
        <v>177</v>
      </c>
      <c r="AU718" s="269" t="s">
        <v>79</v>
      </c>
      <c r="AV718" s="13" t="s">
        <v>75</v>
      </c>
      <c r="AW718" s="13" t="s">
        <v>35</v>
      </c>
      <c r="AX718" s="13" t="s">
        <v>71</v>
      </c>
      <c r="AY718" s="269" t="s">
        <v>169</v>
      </c>
    </row>
    <row r="719" s="12" customFormat="1">
      <c r="B719" s="248"/>
      <c r="C719" s="249"/>
      <c r="D719" s="250" t="s">
        <v>177</v>
      </c>
      <c r="E719" s="251" t="s">
        <v>21</v>
      </c>
      <c r="F719" s="252" t="s">
        <v>736</v>
      </c>
      <c r="G719" s="249"/>
      <c r="H719" s="253">
        <v>72.385000000000005</v>
      </c>
      <c r="I719" s="254"/>
      <c r="J719" s="249"/>
      <c r="K719" s="249"/>
      <c r="L719" s="255"/>
      <c r="M719" s="256"/>
      <c r="N719" s="257"/>
      <c r="O719" s="257"/>
      <c r="P719" s="257"/>
      <c r="Q719" s="257"/>
      <c r="R719" s="257"/>
      <c r="S719" s="257"/>
      <c r="T719" s="258"/>
      <c r="AT719" s="259" t="s">
        <v>177</v>
      </c>
      <c r="AU719" s="259" t="s">
        <v>79</v>
      </c>
      <c r="AV719" s="12" t="s">
        <v>79</v>
      </c>
      <c r="AW719" s="12" t="s">
        <v>35</v>
      </c>
      <c r="AX719" s="12" t="s">
        <v>71</v>
      </c>
      <c r="AY719" s="259" t="s">
        <v>169</v>
      </c>
    </row>
    <row r="720" s="13" customFormat="1">
      <c r="B720" s="260"/>
      <c r="C720" s="261"/>
      <c r="D720" s="250" t="s">
        <v>177</v>
      </c>
      <c r="E720" s="262" t="s">
        <v>21</v>
      </c>
      <c r="F720" s="263" t="s">
        <v>441</v>
      </c>
      <c r="G720" s="261"/>
      <c r="H720" s="262" t="s">
        <v>21</v>
      </c>
      <c r="I720" s="264"/>
      <c r="J720" s="261"/>
      <c r="K720" s="261"/>
      <c r="L720" s="265"/>
      <c r="M720" s="266"/>
      <c r="N720" s="267"/>
      <c r="O720" s="267"/>
      <c r="P720" s="267"/>
      <c r="Q720" s="267"/>
      <c r="R720" s="267"/>
      <c r="S720" s="267"/>
      <c r="T720" s="268"/>
      <c r="AT720" s="269" t="s">
        <v>177</v>
      </c>
      <c r="AU720" s="269" t="s">
        <v>79</v>
      </c>
      <c r="AV720" s="13" t="s">
        <v>75</v>
      </c>
      <c r="AW720" s="13" t="s">
        <v>35</v>
      </c>
      <c r="AX720" s="13" t="s">
        <v>71</v>
      </c>
      <c r="AY720" s="269" t="s">
        <v>169</v>
      </c>
    </row>
    <row r="721" s="12" customFormat="1">
      <c r="B721" s="248"/>
      <c r="C721" s="249"/>
      <c r="D721" s="250" t="s">
        <v>177</v>
      </c>
      <c r="E721" s="251" t="s">
        <v>21</v>
      </c>
      <c r="F721" s="252" t="s">
        <v>737</v>
      </c>
      <c r="G721" s="249"/>
      <c r="H721" s="253">
        <v>149.56700000000001</v>
      </c>
      <c r="I721" s="254"/>
      <c r="J721" s="249"/>
      <c r="K721" s="249"/>
      <c r="L721" s="255"/>
      <c r="M721" s="256"/>
      <c r="N721" s="257"/>
      <c r="O721" s="257"/>
      <c r="P721" s="257"/>
      <c r="Q721" s="257"/>
      <c r="R721" s="257"/>
      <c r="S721" s="257"/>
      <c r="T721" s="258"/>
      <c r="AT721" s="259" t="s">
        <v>177</v>
      </c>
      <c r="AU721" s="259" t="s">
        <v>79</v>
      </c>
      <c r="AV721" s="12" t="s">
        <v>79</v>
      </c>
      <c r="AW721" s="12" t="s">
        <v>35</v>
      </c>
      <c r="AX721" s="12" t="s">
        <v>71</v>
      </c>
      <c r="AY721" s="259" t="s">
        <v>169</v>
      </c>
    </row>
    <row r="722" s="13" customFormat="1">
      <c r="B722" s="260"/>
      <c r="C722" s="261"/>
      <c r="D722" s="250" t="s">
        <v>177</v>
      </c>
      <c r="E722" s="262" t="s">
        <v>21</v>
      </c>
      <c r="F722" s="263" t="s">
        <v>364</v>
      </c>
      <c r="G722" s="261"/>
      <c r="H722" s="262" t="s">
        <v>21</v>
      </c>
      <c r="I722" s="264"/>
      <c r="J722" s="261"/>
      <c r="K722" s="261"/>
      <c r="L722" s="265"/>
      <c r="M722" s="266"/>
      <c r="N722" s="267"/>
      <c r="O722" s="267"/>
      <c r="P722" s="267"/>
      <c r="Q722" s="267"/>
      <c r="R722" s="267"/>
      <c r="S722" s="267"/>
      <c r="T722" s="268"/>
      <c r="AT722" s="269" t="s">
        <v>177</v>
      </c>
      <c r="AU722" s="269" t="s">
        <v>79</v>
      </c>
      <c r="AV722" s="13" t="s">
        <v>75</v>
      </c>
      <c r="AW722" s="13" t="s">
        <v>35</v>
      </c>
      <c r="AX722" s="13" t="s">
        <v>71</v>
      </c>
      <c r="AY722" s="269" t="s">
        <v>169</v>
      </c>
    </row>
    <row r="723" s="12" customFormat="1">
      <c r="B723" s="248"/>
      <c r="C723" s="249"/>
      <c r="D723" s="250" t="s">
        <v>177</v>
      </c>
      <c r="E723" s="251" t="s">
        <v>21</v>
      </c>
      <c r="F723" s="252" t="s">
        <v>738</v>
      </c>
      <c r="G723" s="249"/>
      <c r="H723" s="253">
        <v>36.433999999999998</v>
      </c>
      <c r="I723" s="254"/>
      <c r="J723" s="249"/>
      <c r="K723" s="249"/>
      <c r="L723" s="255"/>
      <c r="M723" s="256"/>
      <c r="N723" s="257"/>
      <c r="O723" s="257"/>
      <c r="P723" s="257"/>
      <c r="Q723" s="257"/>
      <c r="R723" s="257"/>
      <c r="S723" s="257"/>
      <c r="T723" s="258"/>
      <c r="AT723" s="259" t="s">
        <v>177</v>
      </c>
      <c r="AU723" s="259" t="s">
        <v>79</v>
      </c>
      <c r="AV723" s="12" t="s">
        <v>79</v>
      </c>
      <c r="AW723" s="12" t="s">
        <v>35</v>
      </c>
      <c r="AX723" s="12" t="s">
        <v>71</v>
      </c>
      <c r="AY723" s="259" t="s">
        <v>169</v>
      </c>
    </row>
    <row r="724" s="13" customFormat="1">
      <c r="B724" s="260"/>
      <c r="C724" s="261"/>
      <c r="D724" s="250" t="s">
        <v>177</v>
      </c>
      <c r="E724" s="262" t="s">
        <v>21</v>
      </c>
      <c r="F724" s="263" t="s">
        <v>739</v>
      </c>
      <c r="G724" s="261"/>
      <c r="H724" s="262" t="s">
        <v>21</v>
      </c>
      <c r="I724" s="264"/>
      <c r="J724" s="261"/>
      <c r="K724" s="261"/>
      <c r="L724" s="265"/>
      <c r="M724" s="266"/>
      <c r="N724" s="267"/>
      <c r="O724" s="267"/>
      <c r="P724" s="267"/>
      <c r="Q724" s="267"/>
      <c r="R724" s="267"/>
      <c r="S724" s="267"/>
      <c r="T724" s="268"/>
      <c r="AT724" s="269" t="s">
        <v>177</v>
      </c>
      <c r="AU724" s="269" t="s">
        <v>79</v>
      </c>
      <c r="AV724" s="13" t="s">
        <v>75</v>
      </c>
      <c r="AW724" s="13" t="s">
        <v>35</v>
      </c>
      <c r="AX724" s="13" t="s">
        <v>71</v>
      </c>
      <c r="AY724" s="269" t="s">
        <v>169</v>
      </c>
    </row>
    <row r="725" s="12" customFormat="1">
      <c r="B725" s="248"/>
      <c r="C725" s="249"/>
      <c r="D725" s="250" t="s">
        <v>177</v>
      </c>
      <c r="E725" s="251" t="s">
        <v>21</v>
      </c>
      <c r="F725" s="252" t="s">
        <v>740</v>
      </c>
      <c r="G725" s="249"/>
      <c r="H725" s="253">
        <v>195.34200000000001</v>
      </c>
      <c r="I725" s="254"/>
      <c r="J725" s="249"/>
      <c r="K725" s="249"/>
      <c r="L725" s="255"/>
      <c r="M725" s="256"/>
      <c r="N725" s="257"/>
      <c r="O725" s="257"/>
      <c r="P725" s="257"/>
      <c r="Q725" s="257"/>
      <c r="R725" s="257"/>
      <c r="S725" s="257"/>
      <c r="T725" s="258"/>
      <c r="AT725" s="259" t="s">
        <v>177</v>
      </c>
      <c r="AU725" s="259" t="s">
        <v>79</v>
      </c>
      <c r="AV725" s="12" t="s">
        <v>79</v>
      </c>
      <c r="AW725" s="12" t="s">
        <v>35</v>
      </c>
      <c r="AX725" s="12" t="s">
        <v>71</v>
      </c>
      <c r="AY725" s="259" t="s">
        <v>169</v>
      </c>
    </row>
    <row r="726" s="12" customFormat="1">
      <c r="B726" s="248"/>
      <c r="C726" s="249"/>
      <c r="D726" s="250" t="s">
        <v>177</v>
      </c>
      <c r="E726" s="251" t="s">
        <v>21</v>
      </c>
      <c r="F726" s="252" t="s">
        <v>741</v>
      </c>
      <c r="G726" s="249"/>
      <c r="H726" s="253">
        <v>-22.100000000000001</v>
      </c>
      <c r="I726" s="254"/>
      <c r="J726" s="249"/>
      <c r="K726" s="249"/>
      <c r="L726" s="255"/>
      <c r="M726" s="256"/>
      <c r="N726" s="257"/>
      <c r="O726" s="257"/>
      <c r="P726" s="257"/>
      <c r="Q726" s="257"/>
      <c r="R726" s="257"/>
      <c r="S726" s="257"/>
      <c r="T726" s="258"/>
      <c r="AT726" s="259" t="s">
        <v>177</v>
      </c>
      <c r="AU726" s="259" t="s">
        <v>79</v>
      </c>
      <c r="AV726" s="12" t="s">
        <v>79</v>
      </c>
      <c r="AW726" s="12" t="s">
        <v>35</v>
      </c>
      <c r="AX726" s="12" t="s">
        <v>71</v>
      </c>
      <c r="AY726" s="259" t="s">
        <v>169</v>
      </c>
    </row>
    <row r="727" s="13" customFormat="1">
      <c r="B727" s="260"/>
      <c r="C727" s="261"/>
      <c r="D727" s="250" t="s">
        <v>177</v>
      </c>
      <c r="E727" s="262" t="s">
        <v>21</v>
      </c>
      <c r="F727" s="263" t="s">
        <v>742</v>
      </c>
      <c r="G727" s="261"/>
      <c r="H727" s="262" t="s">
        <v>21</v>
      </c>
      <c r="I727" s="264"/>
      <c r="J727" s="261"/>
      <c r="K727" s="261"/>
      <c r="L727" s="265"/>
      <c r="M727" s="266"/>
      <c r="N727" s="267"/>
      <c r="O727" s="267"/>
      <c r="P727" s="267"/>
      <c r="Q727" s="267"/>
      <c r="R727" s="267"/>
      <c r="S727" s="267"/>
      <c r="T727" s="268"/>
      <c r="AT727" s="269" t="s">
        <v>177</v>
      </c>
      <c r="AU727" s="269" t="s">
        <v>79</v>
      </c>
      <c r="AV727" s="13" t="s">
        <v>75</v>
      </c>
      <c r="AW727" s="13" t="s">
        <v>35</v>
      </c>
      <c r="AX727" s="13" t="s">
        <v>71</v>
      </c>
      <c r="AY727" s="269" t="s">
        <v>169</v>
      </c>
    </row>
    <row r="728" s="12" customFormat="1">
      <c r="B728" s="248"/>
      <c r="C728" s="249"/>
      <c r="D728" s="250" t="s">
        <v>177</v>
      </c>
      <c r="E728" s="251" t="s">
        <v>21</v>
      </c>
      <c r="F728" s="252" t="s">
        <v>743</v>
      </c>
      <c r="G728" s="249"/>
      <c r="H728" s="253">
        <v>14.545999999999999</v>
      </c>
      <c r="I728" s="254"/>
      <c r="J728" s="249"/>
      <c r="K728" s="249"/>
      <c r="L728" s="255"/>
      <c r="M728" s="256"/>
      <c r="N728" s="257"/>
      <c r="O728" s="257"/>
      <c r="P728" s="257"/>
      <c r="Q728" s="257"/>
      <c r="R728" s="257"/>
      <c r="S728" s="257"/>
      <c r="T728" s="258"/>
      <c r="AT728" s="259" t="s">
        <v>177</v>
      </c>
      <c r="AU728" s="259" t="s">
        <v>79</v>
      </c>
      <c r="AV728" s="12" t="s">
        <v>79</v>
      </c>
      <c r="AW728" s="12" t="s">
        <v>35</v>
      </c>
      <c r="AX728" s="12" t="s">
        <v>71</v>
      </c>
      <c r="AY728" s="259" t="s">
        <v>169</v>
      </c>
    </row>
    <row r="729" s="13" customFormat="1">
      <c r="B729" s="260"/>
      <c r="C729" s="261"/>
      <c r="D729" s="250" t="s">
        <v>177</v>
      </c>
      <c r="E729" s="262" t="s">
        <v>21</v>
      </c>
      <c r="F729" s="263" t="s">
        <v>382</v>
      </c>
      <c r="G729" s="261"/>
      <c r="H729" s="262" t="s">
        <v>21</v>
      </c>
      <c r="I729" s="264"/>
      <c r="J729" s="261"/>
      <c r="K729" s="261"/>
      <c r="L729" s="265"/>
      <c r="M729" s="266"/>
      <c r="N729" s="267"/>
      <c r="O729" s="267"/>
      <c r="P729" s="267"/>
      <c r="Q729" s="267"/>
      <c r="R729" s="267"/>
      <c r="S729" s="267"/>
      <c r="T729" s="268"/>
      <c r="AT729" s="269" t="s">
        <v>177</v>
      </c>
      <c r="AU729" s="269" t="s">
        <v>79</v>
      </c>
      <c r="AV729" s="13" t="s">
        <v>75</v>
      </c>
      <c r="AW729" s="13" t="s">
        <v>35</v>
      </c>
      <c r="AX729" s="13" t="s">
        <v>71</v>
      </c>
      <c r="AY729" s="269" t="s">
        <v>169</v>
      </c>
    </row>
    <row r="730" s="12" customFormat="1">
      <c r="B730" s="248"/>
      <c r="C730" s="249"/>
      <c r="D730" s="250" t="s">
        <v>177</v>
      </c>
      <c r="E730" s="251" t="s">
        <v>21</v>
      </c>
      <c r="F730" s="252" t="s">
        <v>744</v>
      </c>
      <c r="G730" s="249"/>
      <c r="H730" s="253">
        <v>18.632000000000001</v>
      </c>
      <c r="I730" s="254"/>
      <c r="J730" s="249"/>
      <c r="K730" s="249"/>
      <c r="L730" s="255"/>
      <c r="M730" s="256"/>
      <c r="N730" s="257"/>
      <c r="O730" s="257"/>
      <c r="P730" s="257"/>
      <c r="Q730" s="257"/>
      <c r="R730" s="257"/>
      <c r="S730" s="257"/>
      <c r="T730" s="258"/>
      <c r="AT730" s="259" t="s">
        <v>177</v>
      </c>
      <c r="AU730" s="259" t="s">
        <v>79</v>
      </c>
      <c r="AV730" s="12" t="s">
        <v>79</v>
      </c>
      <c r="AW730" s="12" t="s">
        <v>35</v>
      </c>
      <c r="AX730" s="12" t="s">
        <v>71</v>
      </c>
      <c r="AY730" s="259" t="s">
        <v>169</v>
      </c>
    </row>
    <row r="731" s="13" customFormat="1">
      <c r="B731" s="260"/>
      <c r="C731" s="261"/>
      <c r="D731" s="250" t="s">
        <v>177</v>
      </c>
      <c r="E731" s="262" t="s">
        <v>21</v>
      </c>
      <c r="F731" s="263" t="s">
        <v>369</v>
      </c>
      <c r="G731" s="261"/>
      <c r="H731" s="262" t="s">
        <v>21</v>
      </c>
      <c r="I731" s="264"/>
      <c r="J731" s="261"/>
      <c r="K731" s="261"/>
      <c r="L731" s="265"/>
      <c r="M731" s="266"/>
      <c r="N731" s="267"/>
      <c r="O731" s="267"/>
      <c r="P731" s="267"/>
      <c r="Q731" s="267"/>
      <c r="R731" s="267"/>
      <c r="S731" s="267"/>
      <c r="T731" s="268"/>
      <c r="AT731" s="269" t="s">
        <v>177</v>
      </c>
      <c r="AU731" s="269" t="s">
        <v>79</v>
      </c>
      <c r="AV731" s="13" t="s">
        <v>75</v>
      </c>
      <c r="AW731" s="13" t="s">
        <v>35</v>
      </c>
      <c r="AX731" s="13" t="s">
        <v>71</v>
      </c>
      <c r="AY731" s="269" t="s">
        <v>169</v>
      </c>
    </row>
    <row r="732" s="14" customFormat="1">
      <c r="B732" s="270"/>
      <c r="C732" s="271"/>
      <c r="D732" s="250" t="s">
        <v>177</v>
      </c>
      <c r="E732" s="272" t="s">
        <v>21</v>
      </c>
      <c r="F732" s="273" t="s">
        <v>182</v>
      </c>
      <c r="G732" s="271"/>
      <c r="H732" s="274">
        <v>1099.6600000000001</v>
      </c>
      <c r="I732" s="275"/>
      <c r="J732" s="271"/>
      <c r="K732" s="271"/>
      <c r="L732" s="276"/>
      <c r="M732" s="277"/>
      <c r="N732" s="278"/>
      <c r="O732" s="278"/>
      <c r="P732" s="278"/>
      <c r="Q732" s="278"/>
      <c r="R732" s="278"/>
      <c r="S732" s="278"/>
      <c r="T732" s="279"/>
      <c r="AT732" s="280" t="s">
        <v>177</v>
      </c>
      <c r="AU732" s="280" t="s">
        <v>79</v>
      </c>
      <c r="AV732" s="14" t="s">
        <v>89</v>
      </c>
      <c r="AW732" s="14" t="s">
        <v>35</v>
      </c>
      <c r="AX732" s="14" t="s">
        <v>75</v>
      </c>
      <c r="AY732" s="280" t="s">
        <v>169</v>
      </c>
    </row>
    <row r="733" s="1" customFormat="1" ht="16.5" customHeight="1">
      <c r="B733" s="47"/>
      <c r="C733" s="236" t="s">
        <v>753</v>
      </c>
      <c r="D733" s="236" t="s">
        <v>172</v>
      </c>
      <c r="E733" s="237" t="s">
        <v>754</v>
      </c>
      <c r="F733" s="238" t="s">
        <v>755</v>
      </c>
      <c r="G733" s="239" t="s">
        <v>175</v>
      </c>
      <c r="H733" s="240">
        <v>190.72900000000001</v>
      </c>
      <c r="I733" s="241"/>
      <c r="J733" s="242">
        <f>ROUND(I733*H733,2)</f>
        <v>0</v>
      </c>
      <c r="K733" s="238" t="s">
        <v>21</v>
      </c>
      <c r="L733" s="73"/>
      <c r="M733" s="243" t="s">
        <v>21</v>
      </c>
      <c r="N733" s="244" t="s">
        <v>42</v>
      </c>
      <c r="O733" s="48"/>
      <c r="P733" s="245">
        <f>O733*H733</f>
        <v>0</v>
      </c>
      <c r="Q733" s="245">
        <v>0.000263</v>
      </c>
      <c r="R733" s="245">
        <f>Q733*H733</f>
        <v>0.050161727000000003</v>
      </c>
      <c r="S733" s="245">
        <v>0</v>
      </c>
      <c r="T733" s="246">
        <f>S733*H733</f>
        <v>0</v>
      </c>
      <c r="AR733" s="25" t="s">
        <v>89</v>
      </c>
      <c r="AT733" s="25" t="s">
        <v>172</v>
      </c>
      <c r="AU733" s="25" t="s">
        <v>79</v>
      </c>
      <c r="AY733" s="25" t="s">
        <v>169</v>
      </c>
      <c r="BE733" s="247">
        <f>IF(N733="základní",J733,0)</f>
        <v>0</v>
      </c>
      <c r="BF733" s="247">
        <f>IF(N733="snížená",J733,0)</f>
        <v>0</v>
      </c>
      <c r="BG733" s="247">
        <f>IF(N733="zákl. přenesená",J733,0)</f>
        <v>0</v>
      </c>
      <c r="BH733" s="247">
        <f>IF(N733="sníž. přenesená",J733,0)</f>
        <v>0</v>
      </c>
      <c r="BI733" s="247">
        <f>IF(N733="nulová",J733,0)</f>
        <v>0</v>
      </c>
      <c r="BJ733" s="25" t="s">
        <v>75</v>
      </c>
      <c r="BK733" s="247">
        <f>ROUND(I733*H733,2)</f>
        <v>0</v>
      </c>
      <c r="BL733" s="25" t="s">
        <v>89</v>
      </c>
      <c r="BM733" s="25" t="s">
        <v>756</v>
      </c>
    </row>
    <row r="734" s="12" customFormat="1">
      <c r="B734" s="248"/>
      <c r="C734" s="249"/>
      <c r="D734" s="250" t="s">
        <v>177</v>
      </c>
      <c r="E734" s="251" t="s">
        <v>21</v>
      </c>
      <c r="F734" s="252" t="s">
        <v>757</v>
      </c>
      <c r="G734" s="249"/>
      <c r="H734" s="253">
        <v>190.72900000000001</v>
      </c>
      <c r="I734" s="254"/>
      <c r="J734" s="249"/>
      <c r="K734" s="249"/>
      <c r="L734" s="255"/>
      <c r="M734" s="256"/>
      <c r="N734" s="257"/>
      <c r="O734" s="257"/>
      <c r="P734" s="257"/>
      <c r="Q734" s="257"/>
      <c r="R734" s="257"/>
      <c r="S734" s="257"/>
      <c r="T734" s="258"/>
      <c r="AT734" s="259" t="s">
        <v>177</v>
      </c>
      <c r="AU734" s="259" t="s">
        <v>79</v>
      </c>
      <c r="AV734" s="12" t="s">
        <v>79</v>
      </c>
      <c r="AW734" s="12" t="s">
        <v>35</v>
      </c>
      <c r="AX734" s="12" t="s">
        <v>71</v>
      </c>
      <c r="AY734" s="259" t="s">
        <v>169</v>
      </c>
    </row>
    <row r="735" s="13" customFormat="1">
      <c r="B735" s="260"/>
      <c r="C735" s="261"/>
      <c r="D735" s="250" t="s">
        <v>177</v>
      </c>
      <c r="E735" s="262" t="s">
        <v>21</v>
      </c>
      <c r="F735" s="263" t="s">
        <v>758</v>
      </c>
      <c r="G735" s="261"/>
      <c r="H735" s="262" t="s">
        <v>21</v>
      </c>
      <c r="I735" s="264"/>
      <c r="J735" s="261"/>
      <c r="K735" s="261"/>
      <c r="L735" s="265"/>
      <c r="M735" s="266"/>
      <c r="N735" s="267"/>
      <c r="O735" s="267"/>
      <c r="P735" s="267"/>
      <c r="Q735" s="267"/>
      <c r="R735" s="267"/>
      <c r="S735" s="267"/>
      <c r="T735" s="268"/>
      <c r="AT735" s="269" t="s">
        <v>177</v>
      </c>
      <c r="AU735" s="269" t="s">
        <v>79</v>
      </c>
      <c r="AV735" s="13" t="s">
        <v>75</v>
      </c>
      <c r="AW735" s="13" t="s">
        <v>35</v>
      </c>
      <c r="AX735" s="13" t="s">
        <v>71</v>
      </c>
      <c r="AY735" s="269" t="s">
        <v>169</v>
      </c>
    </row>
    <row r="736" s="14" customFormat="1">
      <c r="B736" s="270"/>
      <c r="C736" s="271"/>
      <c r="D736" s="250" t="s">
        <v>177</v>
      </c>
      <c r="E736" s="272" t="s">
        <v>21</v>
      </c>
      <c r="F736" s="273" t="s">
        <v>182</v>
      </c>
      <c r="G736" s="271"/>
      <c r="H736" s="274">
        <v>190.72900000000001</v>
      </c>
      <c r="I736" s="275"/>
      <c r="J736" s="271"/>
      <c r="K736" s="271"/>
      <c r="L736" s="276"/>
      <c r="M736" s="277"/>
      <c r="N736" s="278"/>
      <c r="O736" s="278"/>
      <c r="P736" s="278"/>
      <c r="Q736" s="278"/>
      <c r="R736" s="278"/>
      <c r="S736" s="278"/>
      <c r="T736" s="279"/>
      <c r="AT736" s="280" t="s">
        <v>177</v>
      </c>
      <c r="AU736" s="280" t="s">
        <v>79</v>
      </c>
      <c r="AV736" s="14" t="s">
        <v>89</v>
      </c>
      <c r="AW736" s="14" t="s">
        <v>35</v>
      </c>
      <c r="AX736" s="14" t="s">
        <v>75</v>
      </c>
      <c r="AY736" s="280" t="s">
        <v>169</v>
      </c>
    </row>
    <row r="737" s="1" customFormat="1" ht="25.5" customHeight="1">
      <c r="B737" s="47"/>
      <c r="C737" s="236" t="s">
        <v>759</v>
      </c>
      <c r="D737" s="236" t="s">
        <v>172</v>
      </c>
      <c r="E737" s="237" t="s">
        <v>760</v>
      </c>
      <c r="F737" s="238" t="s">
        <v>761</v>
      </c>
      <c r="G737" s="239" t="s">
        <v>175</v>
      </c>
      <c r="H737" s="240">
        <v>190.72900000000001</v>
      </c>
      <c r="I737" s="241"/>
      <c r="J737" s="242">
        <f>ROUND(I737*H737,2)</f>
        <v>0</v>
      </c>
      <c r="K737" s="238" t="s">
        <v>21</v>
      </c>
      <c r="L737" s="73"/>
      <c r="M737" s="243" t="s">
        <v>21</v>
      </c>
      <c r="N737" s="244" t="s">
        <v>42</v>
      </c>
      <c r="O737" s="48"/>
      <c r="P737" s="245">
        <f>O737*H737</f>
        <v>0</v>
      </c>
      <c r="Q737" s="245">
        <v>0.0096474400000000002</v>
      </c>
      <c r="R737" s="245">
        <f>Q737*H737</f>
        <v>1.8400465837600002</v>
      </c>
      <c r="S737" s="245">
        <v>0</v>
      </c>
      <c r="T737" s="246">
        <f>S737*H737</f>
        <v>0</v>
      </c>
      <c r="AR737" s="25" t="s">
        <v>89</v>
      </c>
      <c r="AT737" s="25" t="s">
        <v>172</v>
      </c>
      <c r="AU737" s="25" t="s">
        <v>79</v>
      </c>
      <c r="AY737" s="25" t="s">
        <v>169</v>
      </c>
      <c r="BE737" s="247">
        <f>IF(N737="základní",J737,0)</f>
        <v>0</v>
      </c>
      <c r="BF737" s="247">
        <f>IF(N737="snížená",J737,0)</f>
        <v>0</v>
      </c>
      <c r="BG737" s="247">
        <f>IF(N737="zákl. přenesená",J737,0)</f>
        <v>0</v>
      </c>
      <c r="BH737" s="247">
        <f>IF(N737="sníž. přenesená",J737,0)</f>
        <v>0</v>
      </c>
      <c r="BI737" s="247">
        <f>IF(N737="nulová",J737,0)</f>
        <v>0</v>
      </c>
      <c r="BJ737" s="25" t="s">
        <v>75</v>
      </c>
      <c r="BK737" s="247">
        <f>ROUND(I737*H737,2)</f>
        <v>0</v>
      </c>
      <c r="BL737" s="25" t="s">
        <v>89</v>
      </c>
      <c r="BM737" s="25" t="s">
        <v>762</v>
      </c>
    </row>
    <row r="738" s="12" customFormat="1">
      <c r="B738" s="248"/>
      <c r="C738" s="249"/>
      <c r="D738" s="250" t="s">
        <v>177</v>
      </c>
      <c r="E738" s="251" t="s">
        <v>21</v>
      </c>
      <c r="F738" s="252" t="s">
        <v>757</v>
      </c>
      <c r="G738" s="249"/>
      <c r="H738" s="253">
        <v>190.72900000000001</v>
      </c>
      <c r="I738" s="254"/>
      <c r="J738" s="249"/>
      <c r="K738" s="249"/>
      <c r="L738" s="255"/>
      <c r="M738" s="256"/>
      <c r="N738" s="257"/>
      <c r="O738" s="257"/>
      <c r="P738" s="257"/>
      <c r="Q738" s="257"/>
      <c r="R738" s="257"/>
      <c r="S738" s="257"/>
      <c r="T738" s="258"/>
      <c r="AT738" s="259" t="s">
        <v>177</v>
      </c>
      <c r="AU738" s="259" t="s">
        <v>79</v>
      </c>
      <c r="AV738" s="12" t="s">
        <v>79</v>
      </c>
      <c r="AW738" s="12" t="s">
        <v>35</v>
      </c>
      <c r="AX738" s="12" t="s">
        <v>71</v>
      </c>
      <c r="AY738" s="259" t="s">
        <v>169</v>
      </c>
    </row>
    <row r="739" s="13" customFormat="1">
      <c r="B739" s="260"/>
      <c r="C739" s="261"/>
      <c r="D739" s="250" t="s">
        <v>177</v>
      </c>
      <c r="E739" s="262" t="s">
        <v>21</v>
      </c>
      <c r="F739" s="263" t="s">
        <v>758</v>
      </c>
      <c r="G739" s="261"/>
      <c r="H739" s="262" t="s">
        <v>21</v>
      </c>
      <c r="I739" s="264"/>
      <c r="J739" s="261"/>
      <c r="K739" s="261"/>
      <c r="L739" s="265"/>
      <c r="M739" s="266"/>
      <c r="N739" s="267"/>
      <c r="O739" s="267"/>
      <c r="P739" s="267"/>
      <c r="Q739" s="267"/>
      <c r="R739" s="267"/>
      <c r="S739" s="267"/>
      <c r="T739" s="268"/>
      <c r="AT739" s="269" t="s">
        <v>177</v>
      </c>
      <c r="AU739" s="269" t="s">
        <v>79</v>
      </c>
      <c r="AV739" s="13" t="s">
        <v>75</v>
      </c>
      <c r="AW739" s="13" t="s">
        <v>35</v>
      </c>
      <c r="AX739" s="13" t="s">
        <v>71</v>
      </c>
      <c r="AY739" s="269" t="s">
        <v>169</v>
      </c>
    </row>
    <row r="740" s="14" customFormat="1">
      <c r="B740" s="270"/>
      <c r="C740" s="271"/>
      <c r="D740" s="250" t="s">
        <v>177</v>
      </c>
      <c r="E740" s="272" t="s">
        <v>21</v>
      </c>
      <c r="F740" s="273" t="s">
        <v>182</v>
      </c>
      <c r="G740" s="271"/>
      <c r="H740" s="274">
        <v>190.72900000000001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AT740" s="280" t="s">
        <v>177</v>
      </c>
      <c r="AU740" s="280" t="s">
        <v>79</v>
      </c>
      <c r="AV740" s="14" t="s">
        <v>89</v>
      </c>
      <c r="AW740" s="14" t="s">
        <v>35</v>
      </c>
      <c r="AX740" s="14" t="s">
        <v>75</v>
      </c>
      <c r="AY740" s="280" t="s">
        <v>169</v>
      </c>
    </row>
    <row r="741" s="1" customFormat="1" ht="16.5" customHeight="1">
      <c r="B741" s="47"/>
      <c r="C741" s="281" t="s">
        <v>763</v>
      </c>
      <c r="D741" s="281" t="s">
        <v>232</v>
      </c>
      <c r="E741" s="282" t="s">
        <v>764</v>
      </c>
      <c r="F741" s="283" t="s">
        <v>765</v>
      </c>
      <c r="G741" s="284" t="s">
        <v>175</v>
      </c>
      <c r="H741" s="285">
        <v>200.26499999999999</v>
      </c>
      <c r="I741" s="286"/>
      <c r="J741" s="287">
        <f>ROUND(I741*H741,2)</f>
        <v>0</v>
      </c>
      <c r="K741" s="283" t="s">
        <v>21</v>
      </c>
      <c r="L741" s="288"/>
      <c r="M741" s="289" t="s">
        <v>21</v>
      </c>
      <c r="N741" s="290" t="s">
        <v>42</v>
      </c>
      <c r="O741" s="48"/>
      <c r="P741" s="245">
        <f>O741*H741</f>
        <v>0</v>
      </c>
      <c r="Q741" s="245">
        <v>0</v>
      </c>
      <c r="R741" s="245">
        <f>Q741*H741</f>
        <v>0</v>
      </c>
      <c r="S741" s="245">
        <v>0</v>
      </c>
      <c r="T741" s="246">
        <f>S741*H741</f>
        <v>0</v>
      </c>
      <c r="AR741" s="25" t="s">
        <v>101</v>
      </c>
      <c r="AT741" s="25" t="s">
        <v>232</v>
      </c>
      <c r="AU741" s="25" t="s">
        <v>79</v>
      </c>
      <c r="AY741" s="25" t="s">
        <v>169</v>
      </c>
      <c r="BE741" s="247">
        <f>IF(N741="základní",J741,0)</f>
        <v>0</v>
      </c>
      <c r="BF741" s="247">
        <f>IF(N741="snížená",J741,0)</f>
        <v>0</v>
      </c>
      <c r="BG741" s="247">
        <f>IF(N741="zákl. přenesená",J741,0)</f>
        <v>0</v>
      </c>
      <c r="BH741" s="247">
        <f>IF(N741="sníž. přenesená",J741,0)</f>
        <v>0</v>
      </c>
      <c r="BI741" s="247">
        <f>IF(N741="nulová",J741,0)</f>
        <v>0</v>
      </c>
      <c r="BJ741" s="25" t="s">
        <v>75</v>
      </c>
      <c r="BK741" s="247">
        <f>ROUND(I741*H741,2)</f>
        <v>0</v>
      </c>
      <c r="BL741" s="25" t="s">
        <v>89</v>
      </c>
      <c r="BM741" s="25" t="s">
        <v>766</v>
      </c>
    </row>
    <row r="742" s="12" customFormat="1">
      <c r="B742" s="248"/>
      <c r="C742" s="249"/>
      <c r="D742" s="250" t="s">
        <v>177</v>
      </c>
      <c r="E742" s="251" t="s">
        <v>21</v>
      </c>
      <c r="F742" s="252" t="s">
        <v>757</v>
      </c>
      <c r="G742" s="249"/>
      <c r="H742" s="253">
        <v>190.72900000000001</v>
      </c>
      <c r="I742" s="254"/>
      <c r="J742" s="249"/>
      <c r="K742" s="249"/>
      <c r="L742" s="255"/>
      <c r="M742" s="256"/>
      <c r="N742" s="257"/>
      <c r="O742" s="257"/>
      <c r="P742" s="257"/>
      <c r="Q742" s="257"/>
      <c r="R742" s="257"/>
      <c r="S742" s="257"/>
      <c r="T742" s="258"/>
      <c r="AT742" s="259" t="s">
        <v>177</v>
      </c>
      <c r="AU742" s="259" t="s">
        <v>79</v>
      </c>
      <c r="AV742" s="12" t="s">
        <v>79</v>
      </c>
      <c r="AW742" s="12" t="s">
        <v>35</v>
      </c>
      <c r="AX742" s="12" t="s">
        <v>71</v>
      </c>
      <c r="AY742" s="259" t="s">
        <v>169</v>
      </c>
    </row>
    <row r="743" s="13" customFormat="1">
      <c r="B743" s="260"/>
      <c r="C743" s="261"/>
      <c r="D743" s="250" t="s">
        <v>177</v>
      </c>
      <c r="E743" s="262" t="s">
        <v>21</v>
      </c>
      <c r="F743" s="263" t="s">
        <v>758</v>
      </c>
      <c r="G743" s="261"/>
      <c r="H743" s="262" t="s">
        <v>21</v>
      </c>
      <c r="I743" s="264"/>
      <c r="J743" s="261"/>
      <c r="K743" s="261"/>
      <c r="L743" s="265"/>
      <c r="M743" s="266"/>
      <c r="N743" s="267"/>
      <c r="O743" s="267"/>
      <c r="P743" s="267"/>
      <c r="Q743" s="267"/>
      <c r="R743" s="267"/>
      <c r="S743" s="267"/>
      <c r="T743" s="268"/>
      <c r="AT743" s="269" t="s">
        <v>177</v>
      </c>
      <c r="AU743" s="269" t="s">
        <v>79</v>
      </c>
      <c r="AV743" s="13" t="s">
        <v>75</v>
      </c>
      <c r="AW743" s="13" t="s">
        <v>35</v>
      </c>
      <c r="AX743" s="13" t="s">
        <v>71</v>
      </c>
      <c r="AY743" s="269" t="s">
        <v>169</v>
      </c>
    </row>
    <row r="744" s="14" customFormat="1">
      <c r="B744" s="270"/>
      <c r="C744" s="271"/>
      <c r="D744" s="250" t="s">
        <v>177</v>
      </c>
      <c r="E744" s="272" t="s">
        <v>21</v>
      </c>
      <c r="F744" s="273" t="s">
        <v>182</v>
      </c>
      <c r="G744" s="271"/>
      <c r="H744" s="274">
        <v>190.72900000000001</v>
      </c>
      <c r="I744" s="275"/>
      <c r="J744" s="271"/>
      <c r="K744" s="271"/>
      <c r="L744" s="276"/>
      <c r="M744" s="277"/>
      <c r="N744" s="278"/>
      <c r="O744" s="278"/>
      <c r="P744" s="278"/>
      <c r="Q744" s="278"/>
      <c r="R744" s="278"/>
      <c r="S744" s="278"/>
      <c r="T744" s="279"/>
      <c r="AT744" s="280" t="s">
        <v>177</v>
      </c>
      <c r="AU744" s="280" t="s">
        <v>79</v>
      </c>
      <c r="AV744" s="14" t="s">
        <v>89</v>
      </c>
      <c r="AW744" s="14" t="s">
        <v>35</v>
      </c>
      <c r="AX744" s="14" t="s">
        <v>75</v>
      </c>
      <c r="AY744" s="280" t="s">
        <v>169</v>
      </c>
    </row>
    <row r="745" s="12" customFormat="1">
      <c r="B745" s="248"/>
      <c r="C745" s="249"/>
      <c r="D745" s="250" t="s">
        <v>177</v>
      </c>
      <c r="E745" s="249"/>
      <c r="F745" s="252" t="s">
        <v>767</v>
      </c>
      <c r="G745" s="249"/>
      <c r="H745" s="253">
        <v>200.26499999999999</v>
      </c>
      <c r="I745" s="254"/>
      <c r="J745" s="249"/>
      <c r="K745" s="249"/>
      <c r="L745" s="255"/>
      <c r="M745" s="256"/>
      <c r="N745" s="257"/>
      <c r="O745" s="257"/>
      <c r="P745" s="257"/>
      <c r="Q745" s="257"/>
      <c r="R745" s="257"/>
      <c r="S745" s="257"/>
      <c r="T745" s="258"/>
      <c r="AT745" s="259" t="s">
        <v>177</v>
      </c>
      <c r="AU745" s="259" t="s">
        <v>79</v>
      </c>
      <c r="AV745" s="12" t="s">
        <v>79</v>
      </c>
      <c r="AW745" s="12" t="s">
        <v>6</v>
      </c>
      <c r="AX745" s="12" t="s">
        <v>75</v>
      </c>
      <c r="AY745" s="259" t="s">
        <v>169</v>
      </c>
    </row>
    <row r="746" s="1" customFormat="1" ht="25.5" customHeight="1">
      <c r="B746" s="47"/>
      <c r="C746" s="236" t="s">
        <v>768</v>
      </c>
      <c r="D746" s="236" t="s">
        <v>172</v>
      </c>
      <c r="E746" s="237" t="s">
        <v>769</v>
      </c>
      <c r="F746" s="238" t="s">
        <v>770</v>
      </c>
      <c r="G746" s="239" t="s">
        <v>175</v>
      </c>
      <c r="H746" s="240">
        <v>35.409999999999997</v>
      </c>
      <c r="I746" s="241"/>
      <c r="J746" s="242">
        <f>ROUND(I746*H746,2)</f>
        <v>0</v>
      </c>
      <c r="K746" s="238" t="s">
        <v>21</v>
      </c>
      <c r="L746" s="73"/>
      <c r="M746" s="243" t="s">
        <v>21</v>
      </c>
      <c r="N746" s="244" t="s">
        <v>42</v>
      </c>
      <c r="O746" s="48"/>
      <c r="P746" s="245">
        <f>O746*H746</f>
        <v>0</v>
      </c>
      <c r="Q746" s="245">
        <v>0.01400506</v>
      </c>
      <c r="R746" s="245">
        <f>Q746*H746</f>
        <v>0.49591917459999996</v>
      </c>
      <c r="S746" s="245">
        <v>0</v>
      </c>
      <c r="T746" s="246">
        <f>S746*H746</f>
        <v>0</v>
      </c>
      <c r="AR746" s="25" t="s">
        <v>89</v>
      </c>
      <c r="AT746" s="25" t="s">
        <v>172</v>
      </c>
      <c r="AU746" s="25" t="s">
        <v>79</v>
      </c>
      <c r="AY746" s="25" t="s">
        <v>169</v>
      </c>
      <c r="BE746" s="247">
        <f>IF(N746="základní",J746,0)</f>
        <v>0</v>
      </c>
      <c r="BF746" s="247">
        <f>IF(N746="snížená",J746,0)</f>
        <v>0</v>
      </c>
      <c r="BG746" s="247">
        <f>IF(N746="zákl. přenesená",J746,0)</f>
        <v>0</v>
      </c>
      <c r="BH746" s="247">
        <f>IF(N746="sníž. přenesená",J746,0)</f>
        <v>0</v>
      </c>
      <c r="BI746" s="247">
        <f>IF(N746="nulová",J746,0)</f>
        <v>0</v>
      </c>
      <c r="BJ746" s="25" t="s">
        <v>75</v>
      </c>
      <c r="BK746" s="247">
        <f>ROUND(I746*H746,2)</f>
        <v>0</v>
      </c>
      <c r="BL746" s="25" t="s">
        <v>89</v>
      </c>
      <c r="BM746" s="25" t="s">
        <v>771</v>
      </c>
    </row>
    <row r="747" s="12" customFormat="1">
      <c r="B747" s="248"/>
      <c r="C747" s="249"/>
      <c r="D747" s="250" t="s">
        <v>177</v>
      </c>
      <c r="E747" s="251" t="s">
        <v>21</v>
      </c>
      <c r="F747" s="252" t="s">
        <v>772</v>
      </c>
      <c r="G747" s="249"/>
      <c r="H747" s="253">
        <v>35.409999999999997</v>
      </c>
      <c r="I747" s="254"/>
      <c r="J747" s="249"/>
      <c r="K747" s="249"/>
      <c r="L747" s="255"/>
      <c r="M747" s="256"/>
      <c r="N747" s="257"/>
      <c r="O747" s="257"/>
      <c r="P747" s="257"/>
      <c r="Q747" s="257"/>
      <c r="R747" s="257"/>
      <c r="S747" s="257"/>
      <c r="T747" s="258"/>
      <c r="AT747" s="259" t="s">
        <v>177</v>
      </c>
      <c r="AU747" s="259" t="s">
        <v>79</v>
      </c>
      <c r="AV747" s="12" t="s">
        <v>79</v>
      </c>
      <c r="AW747" s="12" t="s">
        <v>35</v>
      </c>
      <c r="AX747" s="12" t="s">
        <v>71</v>
      </c>
      <c r="AY747" s="259" t="s">
        <v>169</v>
      </c>
    </row>
    <row r="748" s="13" customFormat="1">
      <c r="B748" s="260"/>
      <c r="C748" s="261"/>
      <c r="D748" s="250" t="s">
        <v>177</v>
      </c>
      <c r="E748" s="262" t="s">
        <v>21</v>
      </c>
      <c r="F748" s="263" t="s">
        <v>773</v>
      </c>
      <c r="G748" s="261"/>
      <c r="H748" s="262" t="s">
        <v>21</v>
      </c>
      <c r="I748" s="264"/>
      <c r="J748" s="261"/>
      <c r="K748" s="261"/>
      <c r="L748" s="265"/>
      <c r="M748" s="266"/>
      <c r="N748" s="267"/>
      <c r="O748" s="267"/>
      <c r="P748" s="267"/>
      <c r="Q748" s="267"/>
      <c r="R748" s="267"/>
      <c r="S748" s="267"/>
      <c r="T748" s="268"/>
      <c r="AT748" s="269" t="s">
        <v>177</v>
      </c>
      <c r="AU748" s="269" t="s">
        <v>79</v>
      </c>
      <c r="AV748" s="13" t="s">
        <v>75</v>
      </c>
      <c r="AW748" s="13" t="s">
        <v>35</v>
      </c>
      <c r="AX748" s="13" t="s">
        <v>71</v>
      </c>
      <c r="AY748" s="269" t="s">
        <v>169</v>
      </c>
    </row>
    <row r="749" s="14" customFormat="1">
      <c r="B749" s="270"/>
      <c r="C749" s="271"/>
      <c r="D749" s="250" t="s">
        <v>177</v>
      </c>
      <c r="E749" s="272" t="s">
        <v>21</v>
      </c>
      <c r="F749" s="273" t="s">
        <v>182</v>
      </c>
      <c r="G749" s="271"/>
      <c r="H749" s="274">
        <v>35.409999999999997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AT749" s="280" t="s">
        <v>177</v>
      </c>
      <c r="AU749" s="280" t="s">
        <v>79</v>
      </c>
      <c r="AV749" s="14" t="s">
        <v>89</v>
      </c>
      <c r="AW749" s="14" t="s">
        <v>35</v>
      </c>
      <c r="AX749" s="14" t="s">
        <v>75</v>
      </c>
      <c r="AY749" s="280" t="s">
        <v>169</v>
      </c>
    </row>
    <row r="750" s="1" customFormat="1" ht="25.5" customHeight="1">
      <c r="B750" s="47"/>
      <c r="C750" s="236" t="s">
        <v>774</v>
      </c>
      <c r="D750" s="236" t="s">
        <v>172</v>
      </c>
      <c r="E750" s="237" t="s">
        <v>775</v>
      </c>
      <c r="F750" s="238" t="s">
        <v>776</v>
      </c>
      <c r="G750" s="239" t="s">
        <v>175</v>
      </c>
      <c r="H750" s="240">
        <v>190.72900000000001</v>
      </c>
      <c r="I750" s="241"/>
      <c r="J750" s="242">
        <f>ROUND(I750*H750,2)</f>
        <v>0</v>
      </c>
      <c r="K750" s="238" t="s">
        <v>21</v>
      </c>
      <c r="L750" s="73"/>
      <c r="M750" s="243" t="s">
        <v>21</v>
      </c>
      <c r="N750" s="244" t="s">
        <v>42</v>
      </c>
      <c r="O750" s="48"/>
      <c r="P750" s="245">
        <f>O750*H750</f>
        <v>0</v>
      </c>
      <c r="Q750" s="245">
        <v>0.0016800000000000001</v>
      </c>
      <c r="R750" s="245">
        <f>Q750*H750</f>
        <v>0.32042472000000005</v>
      </c>
      <c r="S750" s="245">
        <v>0</v>
      </c>
      <c r="T750" s="246">
        <f>S750*H750</f>
        <v>0</v>
      </c>
      <c r="AR750" s="25" t="s">
        <v>89</v>
      </c>
      <c r="AT750" s="25" t="s">
        <v>172</v>
      </c>
      <c r="AU750" s="25" t="s">
        <v>79</v>
      </c>
      <c r="AY750" s="25" t="s">
        <v>169</v>
      </c>
      <c r="BE750" s="247">
        <f>IF(N750="základní",J750,0)</f>
        <v>0</v>
      </c>
      <c r="BF750" s="247">
        <f>IF(N750="snížená",J750,0)</f>
        <v>0</v>
      </c>
      <c r="BG750" s="247">
        <f>IF(N750="zákl. přenesená",J750,0)</f>
        <v>0</v>
      </c>
      <c r="BH750" s="247">
        <f>IF(N750="sníž. přenesená",J750,0)</f>
        <v>0</v>
      </c>
      <c r="BI750" s="247">
        <f>IF(N750="nulová",J750,0)</f>
        <v>0</v>
      </c>
      <c r="BJ750" s="25" t="s">
        <v>75</v>
      </c>
      <c r="BK750" s="247">
        <f>ROUND(I750*H750,2)</f>
        <v>0</v>
      </c>
      <c r="BL750" s="25" t="s">
        <v>89</v>
      </c>
      <c r="BM750" s="25" t="s">
        <v>777</v>
      </c>
    </row>
    <row r="751" s="1" customFormat="1" ht="16.5" customHeight="1">
      <c r="B751" s="47"/>
      <c r="C751" s="236" t="s">
        <v>778</v>
      </c>
      <c r="D751" s="236" t="s">
        <v>172</v>
      </c>
      <c r="E751" s="237" t="s">
        <v>779</v>
      </c>
      <c r="F751" s="238" t="s">
        <v>780</v>
      </c>
      <c r="G751" s="239" t="s">
        <v>175</v>
      </c>
      <c r="H751" s="240">
        <v>342.45299999999997</v>
      </c>
      <c r="I751" s="241"/>
      <c r="J751" s="242">
        <f>ROUND(I751*H751,2)</f>
        <v>0</v>
      </c>
      <c r="K751" s="238" t="s">
        <v>21</v>
      </c>
      <c r="L751" s="73"/>
      <c r="M751" s="243" t="s">
        <v>21</v>
      </c>
      <c r="N751" s="244" t="s">
        <v>42</v>
      </c>
      <c r="O751" s="48"/>
      <c r="P751" s="245">
        <f>O751*H751</f>
        <v>0</v>
      </c>
      <c r="Q751" s="245">
        <v>0.000263</v>
      </c>
      <c r="R751" s="245">
        <f>Q751*H751</f>
        <v>0.090065138999999989</v>
      </c>
      <c r="S751" s="245">
        <v>0</v>
      </c>
      <c r="T751" s="246">
        <f>S751*H751</f>
        <v>0</v>
      </c>
      <c r="AR751" s="25" t="s">
        <v>89</v>
      </c>
      <c r="AT751" s="25" t="s">
        <v>172</v>
      </c>
      <c r="AU751" s="25" t="s">
        <v>79</v>
      </c>
      <c r="AY751" s="25" t="s">
        <v>169</v>
      </c>
      <c r="BE751" s="247">
        <f>IF(N751="základní",J751,0)</f>
        <v>0</v>
      </c>
      <c r="BF751" s="247">
        <f>IF(N751="snížená",J751,0)</f>
        <v>0</v>
      </c>
      <c r="BG751" s="247">
        <f>IF(N751="zákl. přenesená",J751,0)</f>
        <v>0</v>
      </c>
      <c r="BH751" s="247">
        <f>IF(N751="sníž. přenesená",J751,0)</f>
        <v>0</v>
      </c>
      <c r="BI751" s="247">
        <f>IF(N751="nulová",J751,0)</f>
        <v>0</v>
      </c>
      <c r="BJ751" s="25" t="s">
        <v>75</v>
      </c>
      <c r="BK751" s="247">
        <f>ROUND(I751*H751,2)</f>
        <v>0</v>
      </c>
      <c r="BL751" s="25" t="s">
        <v>89</v>
      </c>
      <c r="BM751" s="25" t="s">
        <v>781</v>
      </c>
    </row>
    <row r="752" s="1" customFormat="1" ht="16.5" customHeight="1">
      <c r="B752" s="47"/>
      <c r="C752" s="236" t="s">
        <v>782</v>
      </c>
      <c r="D752" s="236" t="s">
        <v>172</v>
      </c>
      <c r="E752" s="237" t="s">
        <v>783</v>
      </c>
      <c r="F752" s="238" t="s">
        <v>784</v>
      </c>
      <c r="G752" s="239" t="s">
        <v>479</v>
      </c>
      <c r="H752" s="240">
        <v>151.13999999999999</v>
      </c>
      <c r="I752" s="241"/>
      <c r="J752" s="242">
        <f>ROUND(I752*H752,2)</f>
        <v>0</v>
      </c>
      <c r="K752" s="238" t="s">
        <v>21</v>
      </c>
      <c r="L752" s="73"/>
      <c r="M752" s="243" t="s">
        <v>21</v>
      </c>
      <c r="N752" s="244" t="s">
        <v>42</v>
      </c>
      <c r="O752" s="48"/>
      <c r="P752" s="245">
        <f>O752*H752</f>
        <v>0</v>
      </c>
      <c r="Q752" s="245">
        <v>0</v>
      </c>
      <c r="R752" s="245">
        <f>Q752*H752</f>
        <v>0</v>
      </c>
      <c r="S752" s="245">
        <v>0</v>
      </c>
      <c r="T752" s="246">
        <f>S752*H752</f>
        <v>0</v>
      </c>
      <c r="AR752" s="25" t="s">
        <v>89</v>
      </c>
      <c r="AT752" s="25" t="s">
        <v>172</v>
      </c>
      <c r="AU752" s="25" t="s">
        <v>79</v>
      </c>
      <c r="AY752" s="25" t="s">
        <v>169</v>
      </c>
      <c r="BE752" s="247">
        <f>IF(N752="základní",J752,0)</f>
        <v>0</v>
      </c>
      <c r="BF752" s="247">
        <f>IF(N752="snížená",J752,0)</f>
        <v>0</v>
      </c>
      <c r="BG752" s="247">
        <f>IF(N752="zákl. přenesená",J752,0)</f>
        <v>0</v>
      </c>
      <c r="BH752" s="247">
        <f>IF(N752="sníž. přenesená",J752,0)</f>
        <v>0</v>
      </c>
      <c r="BI752" s="247">
        <f>IF(N752="nulová",J752,0)</f>
        <v>0</v>
      </c>
      <c r="BJ752" s="25" t="s">
        <v>75</v>
      </c>
      <c r="BK752" s="247">
        <f>ROUND(I752*H752,2)</f>
        <v>0</v>
      </c>
      <c r="BL752" s="25" t="s">
        <v>89</v>
      </c>
      <c r="BM752" s="25" t="s">
        <v>785</v>
      </c>
    </row>
    <row r="753" s="12" customFormat="1">
      <c r="B753" s="248"/>
      <c r="C753" s="249"/>
      <c r="D753" s="250" t="s">
        <v>177</v>
      </c>
      <c r="E753" s="251" t="s">
        <v>21</v>
      </c>
      <c r="F753" s="252" t="s">
        <v>786</v>
      </c>
      <c r="G753" s="249"/>
      <c r="H753" s="253">
        <v>151.13999999999999</v>
      </c>
      <c r="I753" s="254"/>
      <c r="J753" s="249"/>
      <c r="K753" s="249"/>
      <c r="L753" s="255"/>
      <c r="M753" s="256"/>
      <c r="N753" s="257"/>
      <c r="O753" s="257"/>
      <c r="P753" s="257"/>
      <c r="Q753" s="257"/>
      <c r="R753" s="257"/>
      <c r="S753" s="257"/>
      <c r="T753" s="258"/>
      <c r="AT753" s="259" t="s">
        <v>177</v>
      </c>
      <c r="AU753" s="259" t="s">
        <v>79</v>
      </c>
      <c r="AV753" s="12" t="s">
        <v>79</v>
      </c>
      <c r="AW753" s="12" t="s">
        <v>35</v>
      </c>
      <c r="AX753" s="12" t="s">
        <v>71</v>
      </c>
      <c r="AY753" s="259" t="s">
        <v>169</v>
      </c>
    </row>
    <row r="754" s="13" customFormat="1">
      <c r="B754" s="260"/>
      <c r="C754" s="261"/>
      <c r="D754" s="250" t="s">
        <v>177</v>
      </c>
      <c r="E754" s="262" t="s">
        <v>21</v>
      </c>
      <c r="F754" s="263" t="s">
        <v>787</v>
      </c>
      <c r="G754" s="261"/>
      <c r="H754" s="262" t="s">
        <v>21</v>
      </c>
      <c r="I754" s="264"/>
      <c r="J754" s="261"/>
      <c r="K754" s="261"/>
      <c r="L754" s="265"/>
      <c r="M754" s="266"/>
      <c r="N754" s="267"/>
      <c r="O754" s="267"/>
      <c r="P754" s="267"/>
      <c r="Q754" s="267"/>
      <c r="R754" s="267"/>
      <c r="S754" s="267"/>
      <c r="T754" s="268"/>
      <c r="AT754" s="269" t="s">
        <v>177</v>
      </c>
      <c r="AU754" s="269" t="s">
        <v>79</v>
      </c>
      <c r="AV754" s="13" t="s">
        <v>75</v>
      </c>
      <c r="AW754" s="13" t="s">
        <v>35</v>
      </c>
      <c r="AX754" s="13" t="s">
        <v>71</v>
      </c>
      <c r="AY754" s="269" t="s">
        <v>169</v>
      </c>
    </row>
    <row r="755" s="14" customFormat="1">
      <c r="B755" s="270"/>
      <c r="C755" s="271"/>
      <c r="D755" s="250" t="s">
        <v>177</v>
      </c>
      <c r="E755" s="272" t="s">
        <v>21</v>
      </c>
      <c r="F755" s="273" t="s">
        <v>182</v>
      </c>
      <c r="G755" s="271"/>
      <c r="H755" s="274">
        <v>151.13999999999999</v>
      </c>
      <c r="I755" s="275"/>
      <c r="J755" s="271"/>
      <c r="K755" s="271"/>
      <c r="L755" s="276"/>
      <c r="M755" s="277"/>
      <c r="N755" s="278"/>
      <c r="O755" s="278"/>
      <c r="P755" s="278"/>
      <c r="Q755" s="278"/>
      <c r="R755" s="278"/>
      <c r="S755" s="278"/>
      <c r="T755" s="279"/>
      <c r="AT755" s="280" t="s">
        <v>177</v>
      </c>
      <c r="AU755" s="280" t="s">
        <v>79</v>
      </c>
      <c r="AV755" s="14" t="s">
        <v>89</v>
      </c>
      <c r="AW755" s="14" t="s">
        <v>35</v>
      </c>
      <c r="AX755" s="14" t="s">
        <v>75</v>
      </c>
      <c r="AY755" s="280" t="s">
        <v>169</v>
      </c>
    </row>
    <row r="756" s="1" customFormat="1" ht="16.5" customHeight="1">
      <c r="B756" s="47"/>
      <c r="C756" s="281" t="s">
        <v>788</v>
      </c>
      <c r="D756" s="281" t="s">
        <v>232</v>
      </c>
      <c r="E756" s="282" t="s">
        <v>789</v>
      </c>
      <c r="F756" s="283" t="s">
        <v>790</v>
      </c>
      <c r="G756" s="284" t="s">
        <v>791</v>
      </c>
      <c r="H756" s="285">
        <v>158.697</v>
      </c>
      <c r="I756" s="286"/>
      <c r="J756" s="287">
        <f>ROUND(I756*H756,2)</f>
        <v>0</v>
      </c>
      <c r="K756" s="283" t="s">
        <v>21</v>
      </c>
      <c r="L756" s="288"/>
      <c r="M756" s="289" t="s">
        <v>21</v>
      </c>
      <c r="N756" s="290" t="s">
        <v>42</v>
      </c>
      <c r="O756" s="48"/>
      <c r="P756" s="245">
        <f>O756*H756</f>
        <v>0</v>
      </c>
      <c r="Q756" s="245">
        <v>0</v>
      </c>
      <c r="R756" s="245">
        <f>Q756*H756</f>
        <v>0</v>
      </c>
      <c r="S756" s="245">
        <v>0</v>
      </c>
      <c r="T756" s="246">
        <f>S756*H756</f>
        <v>0</v>
      </c>
      <c r="AR756" s="25" t="s">
        <v>101</v>
      </c>
      <c r="AT756" s="25" t="s">
        <v>232</v>
      </c>
      <c r="AU756" s="25" t="s">
        <v>79</v>
      </c>
      <c r="AY756" s="25" t="s">
        <v>169</v>
      </c>
      <c r="BE756" s="247">
        <f>IF(N756="základní",J756,0)</f>
        <v>0</v>
      </c>
      <c r="BF756" s="247">
        <f>IF(N756="snížená",J756,0)</f>
        <v>0</v>
      </c>
      <c r="BG756" s="247">
        <f>IF(N756="zákl. přenesená",J756,0)</f>
        <v>0</v>
      </c>
      <c r="BH756" s="247">
        <f>IF(N756="sníž. přenesená",J756,0)</f>
        <v>0</v>
      </c>
      <c r="BI756" s="247">
        <f>IF(N756="nulová",J756,0)</f>
        <v>0</v>
      </c>
      <c r="BJ756" s="25" t="s">
        <v>75</v>
      </c>
      <c r="BK756" s="247">
        <f>ROUND(I756*H756,2)</f>
        <v>0</v>
      </c>
      <c r="BL756" s="25" t="s">
        <v>89</v>
      </c>
      <c r="BM756" s="25" t="s">
        <v>792</v>
      </c>
    </row>
    <row r="757" s="12" customFormat="1">
      <c r="B757" s="248"/>
      <c r="C757" s="249"/>
      <c r="D757" s="250" t="s">
        <v>177</v>
      </c>
      <c r="E757" s="251" t="s">
        <v>21</v>
      </c>
      <c r="F757" s="252" t="s">
        <v>786</v>
      </c>
      <c r="G757" s="249"/>
      <c r="H757" s="253">
        <v>151.13999999999999</v>
      </c>
      <c r="I757" s="254"/>
      <c r="J757" s="249"/>
      <c r="K757" s="249"/>
      <c r="L757" s="255"/>
      <c r="M757" s="256"/>
      <c r="N757" s="257"/>
      <c r="O757" s="257"/>
      <c r="P757" s="257"/>
      <c r="Q757" s="257"/>
      <c r="R757" s="257"/>
      <c r="S757" s="257"/>
      <c r="T757" s="258"/>
      <c r="AT757" s="259" t="s">
        <v>177</v>
      </c>
      <c r="AU757" s="259" t="s">
        <v>79</v>
      </c>
      <c r="AV757" s="12" t="s">
        <v>79</v>
      </c>
      <c r="AW757" s="12" t="s">
        <v>35</v>
      </c>
      <c r="AX757" s="12" t="s">
        <v>71</v>
      </c>
      <c r="AY757" s="259" t="s">
        <v>169</v>
      </c>
    </row>
    <row r="758" s="13" customFormat="1">
      <c r="B758" s="260"/>
      <c r="C758" s="261"/>
      <c r="D758" s="250" t="s">
        <v>177</v>
      </c>
      <c r="E758" s="262" t="s">
        <v>21</v>
      </c>
      <c r="F758" s="263" t="s">
        <v>787</v>
      </c>
      <c r="G758" s="261"/>
      <c r="H758" s="262" t="s">
        <v>21</v>
      </c>
      <c r="I758" s="264"/>
      <c r="J758" s="261"/>
      <c r="K758" s="261"/>
      <c r="L758" s="265"/>
      <c r="M758" s="266"/>
      <c r="N758" s="267"/>
      <c r="O758" s="267"/>
      <c r="P758" s="267"/>
      <c r="Q758" s="267"/>
      <c r="R758" s="267"/>
      <c r="S758" s="267"/>
      <c r="T758" s="268"/>
      <c r="AT758" s="269" t="s">
        <v>177</v>
      </c>
      <c r="AU758" s="269" t="s">
        <v>79</v>
      </c>
      <c r="AV758" s="13" t="s">
        <v>75</v>
      </c>
      <c r="AW758" s="13" t="s">
        <v>35</v>
      </c>
      <c r="AX758" s="13" t="s">
        <v>71</v>
      </c>
      <c r="AY758" s="269" t="s">
        <v>169</v>
      </c>
    </row>
    <row r="759" s="14" customFormat="1">
      <c r="B759" s="270"/>
      <c r="C759" s="271"/>
      <c r="D759" s="250" t="s">
        <v>177</v>
      </c>
      <c r="E759" s="272" t="s">
        <v>21</v>
      </c>
      <c r="F759" s="273" t="s">
        <v>182</v>
      </c>
      <c r="G759" s="271"/>
      <c r="H759" s="274">
        <v>151.13999999999999</v>
      </c>
      <c r="I759" s="275"/>
      <c r="J759" s="271"/>
      <c r="K759" s="271"/>
      <c r="L759" s="276"/>
      <c r="M759" s="277"/>
      <c r="N759" s="278"/>
      <c r="O759" s="278"/>
      <c r="P759" s="278"/>
      <c r="Q759" s="278"/>
      <c r="R759" s="278"/>
      <c r="S759" s="278"/>
      <c r="T759" s="279"/>
      <c r="AT759" s="280" t="s">
        <v>177</v>
      </c>
      <c r="AU759" s="280" t="s">
        <v>79</v>
      </c>
      <c r="AV759" s="14" t="s">
        <v>89</v>
      </c>
      <c r="AW759" s="14" t="s">
        <v>35</v>
      </c>
      <c r="AX759" s="14" t="s">
        <v>75</v>
      </c>
      <c r="AY759" s="280" t="s">
        <v>169</v>
      </c>
    </row>
    <row r="760" s="12" customFormat="1">
      <c r="B760" s="248"/>
      <c r="C760" s="249"/>
      <c r="D760" s="250" t="s">
        <v>177</v>
      </c>
      <c r="E760" s="249"/>
      <c r="F760" s="252" t="s">
        <v>793</v>
      </c>
      <c r="G760" s="249"/>
      <c r="H760" s="253">
        <v>158.697</v>
      </c>
      <c r="I760" s="254"/>
      <c r="J760" s="249"/>
      <c r="K760" s="249"/>
      <c r="L760" s="255"/>
      <c r="M760" s="256"/>
      <c r="N760" s="257"/>
      <c r="O760" s="257"/>
      <c r="P760" s="257"/>
      <c r="Q760" s="257"/>
      <c r="R760" s="257"/>
      <c r="S760" s="257"/>
      <c r="T760" s="258"/>
      <c r="AT760" s="259" t="s">
        <v>177</v>
      </c>
      <c r="AU760" s="259" t="s">
        <v>79</v>
      </c>
      <c r="AV760" s="12" t="s">
        <v>79</v>
      </c>
      <c r="AW760" s="12" t="s">
        <v>6</v>
      </c>
      <c r="AX760" s="12" t="s">
        <v>75</v>
      </c>
      <c r="AY760" s="259" t="s">
        <v>169</v>
      </c>
    </row>
    <row r="761" s="1" customFormat="1" ht="25.5" customHeight="1">
      <c r="B761" s="47"/>
      <c r="C761" s="236" t="s">
        <v>794</v>
      </c>
      <c r="D761" s="236" t="s">
        <v>172</v>
      </c>
      <c r="E761" s="237" t="s">
        <v>795</v>
      </c>
      <c r="F761" s="238" t="s">
        <v>796</v>
      </c>
      <c r="G761" s="239" t="s">
        <v>175</v>
      </c>
      <c r="H761" s="240">
        <v>59.225000000000001</v>
      </c>
      <c r="I761" s="241"/>
      <c r="J761" s="242">
        <f>ROUND(I761*H761,2)</f>
        <v>0</v>
      </c>
      <c r="K761" s="238" t="s">
        <v>21</v>
      </c>
      <c r="L761" s="73"/>
      <c r="M761" s="243" t="s">
        <v>21</v>
      </c>
      <c r="N761" s="244" t="s">
        <v>42</v>
      </c>
      <c r="O761" s="48"/>
      <c r="P761" s="245">
        <f>O761*H761</f>
        <v>0</v>
      </c>
      <c r="Q761" s="245">
        <v>0.0082540800000000004</v>
      </c>
      <c r="R761" s="245">
        <f>Q761*H761</f>
        <v>0.48884788800000006</v>
      </c>
      <c r="S761" s="245">
        <v>0</v>
      </c>
      <c r="T761" s="246">
        <f>S761*H761</f>
        <v>0</v>
      </c>
      <c r="AR761" s="25" t="s">
        <v>89</v>
      </c>
      <c r="AT761" s="25" t="s">
        <v>172</v>
      </c>
      <c r="AU761" s="25" t="s">
        <v>79</v>
      </c>
      <c r="AY761" s="25" t="s">
        <v>169</v>
      </c>
      <c r="BE761" s="247">
        <f>IF(N761="základní",J761,0)</f>
        <v>0</v>
      </c>
      <c r="BF761" s="247">
        <f>IF(N761="snížená",J761,0)</f>
        <v>0</v>
      </c>
      <c r="BG761" s="247">
        <f>IF(N761="zákl. přenesená",J761,0)</f>
        <v>0</v>
      </c>
      <c r="BH761" s="247">
        <f>IF(N761="sníž. přenesená",J761,0)</f>
        <v>0</v>
      </c>
      <c r="BI761" s="247">
        <f>IF(N761="nulová",J761,0)</f>
        <v>0</v>
      </c>
      <c r="BJ761" s="25" t="s">
        <v>75</v>
      </c>
      <c r="BK761" s="247">
        <f>ROUND(I761*H761,2)</f>
        <v>0</v>
      </c>
      <c r="BL761" s="25" t="s">
        <v>89</v>
      </c>
      <c r="BM761" s="25" t="s">
        <v>797</v>
      </c>
    </row>
    <row r="762" s="12" customFormat="1">
      <c r="B762" s="248"/>
      <c r="C762" s="249"/>
      <c r="D762" s="250" t="s">
        <v>177</v>
      </c>
      <c r="E762" s="251" t="s">
        <v>21</v>
      </c>
      <c r="F762" s="252" t="s">
        <v>798</v>
      </c>
      <c r="G762" s="249"/>
      <c r="H762" s="253">
        <v>33.100000000000001</v>
      </c>
      <c r="I762" s="254"/>
      <c r="J762" s="249"/>
      <c r="K762" s="249"/>
      <c r="L762" s="255"/>
      <c r="M762" s="256"/>
      <c r="N762" s="257"/>
      <c r="O762" s="257"/>
      <c r="P762" s="257"/>
      <c r="Q762" s="257"/>
      <c r="R762" s="257"/>
      <c r="S762" s="257"/>
      <c r="T762" s="258"/>
      <c r="AT762" s="259" t="s">
        <v>177</v>
      </c>
      <c r="AU762" s="259" t="s">
        <v>79</v>
      </c>
      <c r="AV762" s="12" t="s">
        <v>79</v>
      </c>
      <c r="AW762" s="12" t="s">
        <v>35</v>
      </c>
      <c r="AX762" s="12" t="s">
        <v>71</v>
      </c>
      <c r="AY762" s="259" t="s">
        <v>169</v>
      </c>
    </row>
    <row r="763" s="13" customFormat="1">
      <c r="B763" s="260"/>
      <c r="C763" s="261"/>
      <c r="D763" s="250" t="s">
        <v>177</v>
      </c>
      <c r="E763" s="262" t="s">
        <v>21</v>
      </c>
      <c r="F763" s="263" t="s">
        <v>799</v>
      </c>
      <c r="G763" s="261"/>
      <c r="H763" s="262" t="s">
        <v>21</v>
      </c>
      <c r="I763" s="264"/>
      <c r="J763" s="261"/>
      <c r="K763" s="261"/>
      <c r="L763" s="265"/>
      <c r="M763" s="266"/>
      <c r="N763" s="267"/>
      <c r="O763" s="267"/>
      <c r="P763" s="267"/>
      <c r="Q763" s="267"/>
      <c r="R763" s="267"/>
      <c r="S763" s="267"/>
      <c r="T763" s="268"/>
      <c r="AT763" s="269" t="s">
        <v>177</v>
      </c>
      <c r="AU763" s="269" t="s">
        <v>79</v>
      </c>
      <c r="AV763" s="13" t="s">
        <v>75</v>
      </c>
      <c r="AW763" s="13" t="s">
        <v>35</v>
      </c>
      <c r="AX763" s="13" t="s">
        <v>71</v>
      </c>
      <c r="AY763" s="269" t="s">
        <v>169</v>
      </c>
    </row>
    <row r="764" s="12" customFormat="1">
      <c r="B764" s="248"/>
      <c r="C764" s="249"/>
      <c r="D764" s="250" t="s">
        <v>177</v>
      </c>
      <c r="E764" s="251" t="s">
        <v>21</v>
      </c>
      <c r="F764" s="252" t="s">
        <v>800</v>
      </c>
      <c r="G764" s="249"/>
      <c r="H764" s="253">
        <v>26.125</v>
      </c>
      <c r="I764" s="254"/>
      <c r="J764" s="249"/>
      <c r="K764" s="249"/>
      <c r="L764" s="255"/>
      <c r="M764" s="256"/>
      <c r="N764" s="257"/>
      <c r="O764" s="257"/>
      <c r="P764" s="257"/>
      <c r="Q764" s="257"/>
      <c r="R764" s="257"/>
      <c r="S764" s="257"/>
      <c r="T764" s="258"/>
      <c r="AT764" s="259" t="s">
        <v>177</v>
      </c>
      <c r="AU764" s="259" t="s">
        <v>79</v>
      </c>
      <c r="AV764" s="12" t="s">
        <v>79</v>
      </c>
      <c r="AW764" s="12" t="s">
        <v>35</v>
      </c>
      <c r="AX764" s="12" t="s">
        <v>71</v>
      </c>
      <c r="AY764" s="259" t="s">
        <v>169</v>
      </c>
    </row>
    <row r="765" s="13" customFormat="1">
      <c r="B765" s="260"/>
      <c r="C765" s="261"/>
      <c r="D765" s="250" t="s">
        <v>177</v>
      </c>
      <c r="E765" s="262" t="s">
        <v>21</v>
      </c>
      <c r="F765" s="263" t="s">
        <v>801</v>
      </c>
      <c r="G765" s="261"/>
      <c r="H765" s="262" t="s">
        <v>21</v>
      </c>
      <c r="I765" s="264"/>
      <c r="J765" s="261"/>
      <c r="K765" s="261"/>
      <c r="L765" s="265"/>
      <c r="M765" s="266"/>
      <c r="N765" s="267"/>
      <c r="O765" s="267"/>
      <c r="P765" s="267"/>
      <c r="Q765" s="267"/>
      <c r="R765" s="267"/>
      <c r="S765" s="267"/>
      <c r="T765" s="268"/>
      <c r="AT765" s="269" t="s">
        <v>177</v>
      </c>
      <c r="AU765" s="269" t="s">
        <v>79</v>
      </c>
      <c r="AV765" s="13" t="s">
        <v>75</v>
      </c>
      <c r="AW765" s="13" t="s">
        <v>35</v>
      </c>
      <c r="AX765" s="13" t="s">
        <v>71</v>
      </c>
      <c r="AY765" s="269" t="s">
        <v>169</v>
      </c>
    </row>
    <row r="766" s="14" customFormat="1">
      <c r="B766" s="270"/>
      <c r="C766" s="271"/>
      <c r="D766" s="250" t="s">
        <v>177</v>
      </c>
      <c r="E766" s="272" t="s">
        <v>21</v>
      </c>
      <c r="F766" s="273" t="s">
        <v>182</v>
      </c>
      <c r="G766" s="271"/>
      <c r="H766" s="274">
        <v>59.225000000000001</v>
      </c>
      <c r="I766" s="275"/>
      <c r="J766" s="271"/>
      <c r="K766" s="271"/>
      <c r="L766" s="276"/>
      <c r="M766" s="277"/>
      <c r="N766" s="278"/>
      <c r="O766" s="278"/>
      <c r="P766" s="278"/>
      <c r="Q766" s="278"/>
      <c r="R766" s="278"/>
      <c r="S766" s="278"/>
      <c r="T766" s="279"/>
      <c r="AT766" s="280" t="s">
        <v>177</v>
      </c>
      <c r="AU766" s="280" t="s">
        <v>79</v>
      </c>
      <c r="AV766" s="14" t="s">
        <v>89</v>
      </c>
      <c r="AW766" s="14" t="s">
        <v>35</v>
      </c>
      <c r="AX766" s="14" t="s">
        <v>75</v>
      </c>
      <c r="AY766" s="280" t="s">
        <v>169</v>
      </c>
    </row>
    <row r="767" s="1" customFormat="1" ht="16.5" customHeight="1">
      <c r="B767" s="47"/>
      <c r="C767" s="281" t="s">
        <v>802</v>
      </c>
      <c r="D767" s="281" t="s">
        <v>232</v>
      </c>
      <c r="E767" s="282" t="s">
        <v>803</v>
      </c>
      <c r="F767" s="283" t="s">
        <v>804</v>
      </c>
      <c r="G767" s="284" t="s">
        <v>175</v>
      </c>
      <c r="H767" s="285">
        <v>62.186</v>
      </c>
      <c r="I767" s="286"/>
      <c r="J767" s="287">
        <f>ROUND(I767*H767,2)</f>
        <v>0</v>
      </c>
      <c r="K767" s="283" t="s">
        <v>21</v>
      </c>
      <c r="L767" s="288"/>
      <c r="M767" s="289" t="s">
        <v>21</v>
      </c>
      <c r="N767" s="290" t="s">
        <v>42</v>
      </c>
      <c r="O767" s="48"/>
      <c r="P767" s="245">
        <f>O767*H767</f>
        <v>0</v>
      </c>
      <c r="Q767" s="245">
        <v>0</v>
      </c>
      <c r="R767" s="245">
        <f>Q767*H767</f>
        <v>0</v>
      </c>
      <c r="S767" s="245">
        <v>0</v>
      </c>
      <c r="T767" s="246">
        <f>S767*H767</f>
        <v>0</v>
      </c>
      <c r="AR767" s="25" t="s">
        <v>101</v>
      </c>
      <c r="AT767" s="25" t="s">
        <v>232</v>
      </c>
      <c r="AU767" s="25" t="s">
        <v>79</v>
      </c>
      <c r="AY767" s="25" t="s">
        <v>169</v>
      </c>
      <c r="BE767" s="247">
        <f>IF(N767="základní",J767,0)</f>
        <v>0</v>
      </c>
      <c r="BF767" s="247">
        <f>IF(N767="snížená",J767,0)</f>
        <v>0</v>
      </c>
      <c r="BG767" s="247">
        <f>IF(N767="zákl. přenesená",J767,0)</f>
        <v>0</v>
      </c>
      <c r="BH767" s="247">
        <f>IF(N767="sníž. přenesená",J767,0)</f>
        <v>0</v>
      </c>
      <c r="BI767" s="247">
        <f>IF(N767="nulová",J767,0)</f>
        <v>0</v>
      </c>
      <c r="BJ767" s="25" t="s">
        <v>75</v>
      </c>
      <c r="BK767" s="247">
        <f>ROUND(I767*H767,2)</f>
        <v>0</v>
      </c>
      <c r="BL767" s="25" t="s">
        <v>89</v>
      </c>
      <c r="BM767" s="25" t="s">
        <v>805</v>
      </c>
    </row>
    <row r="768" s="12" customFormat="1">
      <c r="B768" s="248"/>
      <c r="C768" s="249"/>
      <c r="D768" s="250" t="s">
        <v>177</v>
      </c>
      <c r="E768" s="251" t="s">
        <v>21</v>
      </c>
      <c r="F768" s="252" t="s">
        <v>798</v>
      </c>
      <c r="G768" s="249"/>
      <c r="H768" s="253">
        <v>33.100000000000001</v>
      </c>
      <c r="I768" s="254"/>
      <c r="J768" s="249"/>
      <c r="K768" s="249"/>
      <c r="L768" s="255"/>
      <c r="M768" s="256"/>
      <c r="N768" s="257"/>
      <c r="O768" s="257"/>
      <c r="P768" s="257"/>
      <c r="Q768" s="257"/>
      <c r="R768" s="257"/>
      <c r="S768" s="257"/>
      <c r="T768" s="258"/>
      <c r="AT768" s="259" t="s">
        <v>177</v>
      </c>
      <c r="AU768" s="259" t="s">
        <v>79</v>
      </c>
      <c r="AV768" s="12" t="s">
        <v>79</v>
      </c>
      <c r="AW768" s="12" t="s">
        <v>35</v>
      </c>
      <c r="AX768" s="12" t="s">
        <v>71</v>
      </c>
      <c r="AY768" s="259" t="s">
        <v>169</v>
      </c>
    </row>
    <row r="769" s="13" customFormat="1">
      <c r="B769" s="260"/>
      <c r="C769" s="261"/>
      <c r="D769" s="250" t="s">
        <v>177</v>
      </c>
      <c r="E769" s="262" t="s">
        <v>21</v>
      </c>
      <c r="F769" s="263" t="s">
        <v>799</v>
      </c>
      <c r="G769" s="261"/>
      <c r="H769" s="262" t="s">
        <v>21</v>
      </c>
      <c r="I769" s="264"/>
      <c r="J769" s="261"/>
      <c r="K769" s="261"/>
      <c r="L769" s="265"/>
      <c r="M769" s="266"/>
      <c r="N769" s="267"/>
      <c r="O769" s="267"/>
      <c r="P769" s="267"/>
      <c r="Q769" s="267"/>
      <c r="R769" s="267"/>
      <c r="S769" s="267"/>
      <c r="T769" s="268"/>
      <c r="AT769" s="269" t="s">
        <v>177</v>
      </c>
      <c r="AU769" s="269" t="s">
        <v>79</v>
      </c>
      <c r="AV769" s="13" t="s">
        <v>75</v>
      </c>
      <c r="AW769" s="13" t="s">
        <v>35</v>
      </c>
      <c r="AX769" s="13" t="s">
        <v>71</v>
      </c>
      <c r="AY769" s="269" t="s">
        <v>169</v>
      </c>
    </row>
    <row r="770" s="12" customFormat="1">
      <c r="B770" s="248"/>
      <c r="C770" s="249"/>
      <c r="D770" s="250" t="s">
        <v>177</v>
      </c>
      <c r="E770" s="251" t="s">
        <v>21</v>
      </c>
      <c r="F770" s="252" t="s">
        <v>800</v>
      </c>
      <c r="G770" s="249"/>
      <c r="H770" s="253">
        <v>26.125</v>
      </c>
      <c r="I770" s="254"/>
      <c r="J770" s="249"/>
      <c r="K770" s="249"/>
      <c r="L770" s="255"/>
      <c r="M770" s="256"/>
      <c r="N770" s="257"/>
      <c r="O770" s="257"/>
      <c r="P770" s="257"/>
      <c r="Q770" s="257"/>
      <c r="R770" s="257"/>
      <c r="S770" s="257"/>
      <c r="T770" s="258"/>
      <c r="AT770" s="259" t="s">
        <v>177</v>
      </c>
      <c r="AU770" s="259" t="s">
        <v>79</v>
      </c>
      <c r="AV770" s="12" t="s">
        <v>79</v>
      </c>
      <c r="AW770" s="12" t="s">
        <v>35</v>
      </c>
      <c r="AX770" s="12" t="s">
        <v>71</v>
      </c>
      <c r="AY770" s="259" t="s">
        <v>169</v>
      </c>
    </row>
    <row r="771" s="13" customFormat="1">
      <c r="B771" s="260"/>
      <c r="C771" s="261"/>
      <c r="D771" s="250" t="s">
        <v>177</v>
      </c>
      <c r="E771" s="262" t="s">
        <v>21</v>
      </c>
      <c r="F771" s="263" t="s">
        <v>801</v>
      </c>
      <c r="G771" s="261"/>
      <c r="H771" s="262" t="s">
        <v>21</v>
      </c>
      <c r="I771" s="264"/>
      <c r="J771" s="261"/>
      <c r="K771" s="261"/>
      <c r="L771" s="265"/>
      <c r="M771" s="266"/>
      <c r="N771" s="267"/>
      <c r="O771" s="267"/>
      <c r="P771" s="267"/>
      <c r="Q771" s="267"/>
      <c r="R771" s="267"/>
      <c r="S771" s="267"/>
      <c r="T771" s="268"/>
      <c r="AT771" s="269" t="s">
        <v>177</v>
      </c>
      <c r="AU771" s="269" t="s">
        <v>79</v>
      </c>
      <c r="AV771" s="13" t="s">
        <v>75</v>
      </c>
      <c r="AW771" s="13" t="s">
        <v>35</v>
      </c>
      <c r="AX771" s="13" t="s">
        <v>71</v>
      </c>
      <c r="AY771" s="269" t="s">
        <v>169</v>
      </c>
    </row>
    <row r="772" s="14" customFormat="1">
      <c r="B772" s="270"/>
      <c r="C772" s="271"/>
      <c r="D772" s="250" t="s">
        <v>177</v>
      </c>
      <c r="E772" s="272" t="s">
        <v>21</v>
      </c>
      <c r="F772" s="273" t="s">
        <v>182</v>
      </c>
      <c r="G772" s="271"/>
      <c r="H772" s="274">
        <v>59.225000000000001</v>
      </c>
      <c r="I772" s="275"/>
      <c r="J772" s="271"/>
      <c r="K772" s="271"/>
      <c r="L772" s="276"/>
      <c r="M772" s="277"/>
      <c r="N772" s="278"/>
      <c r="O772" s="278"/>
      <c r="P772" s="278"/>
      <c r="Q772" s="278"/>
      <c r="R772" s="278"/>
      <c r="S772" s="278"/>
      <c r="T772" s="279"/>
      <c r="AT772" s="280" t="s">
        <v>177</v>
      </c>
      <c r="AU772" s="280" t="s">
        <v>79</v>
      </c>
      <c r="AV772" s="14" t="s">
        <v>89</v>
      </c>
      <c r="AW772" s="14" t="s">
        <v>35</v>
      </c>
      <c r="AX772" s="14" t="s">
        <v>75</v>
      </c>
      <c r="AY772" s="280" t="s">
        <v>169</v>
      </c>
    </row>
    <row r="773" s="12" customFormat="1">
      <c r="B773" s="248"/>
      <c r="C773" s="249"/>
      <c r="D773" s="250" t="s">
        <v>177</v>
      </c>
      <c r="E773" s="249"/>
      <c r="F773" s="252" t="s">
        <v>806</v>
      </c>
      <c r="G773" s="249"/>
      <c r="H773" s="253">
        <v>62.186</v>
      </c>
      <c r="I773" s="254"/>
      <c r="J773" s="249"/>
      <c r="K773" s="249"/>
      <c r="L773" s="255"/>
      <c r="M773" s="256"/>
      <c r="N773" s="257"/>
      <c r="O773" s="257"/>
      <c r="P773" s="257"/>
      <c r="Q773" s="257"/>
      <c r="R773" s="257"/>
      <c r="S773" s="257"/>
      <c r="T773" s="258"/>
      <c r="AT773" s="259" t="s">
        <v>177</v>
      </c>
      <c r="AU773" s="259" t="s">
        <v>79</v>
      </c>
      <c r="AV773" s="12" t="s">
        <v>79</v>
      </c>
      <c r="AW773" s="12" t="s">
        <v>6</v>
      </c>
      <c r="AX773" s="12" t="s">
        <v>75</v>
      </c>
      <c r="AY773" s="259" t="s">
        <v>169</v>
      </c>
    </row>
    <row r="774" s="1" customFormat="1" ht="25.5" customHeight="1">
      <c r="B774" s="47"/>
      <c r="C774" s="236" t="s">
        <v>807</v>
      </c>
      <c r="D774" s="236" t="s">
        <v>172</v>
      </c>
      <c r="E774" s="237" t="s">
        <v>808</v>
      </c>
      <c r="F774" s="238" t="s">
        <v>809</v>
      </c>
      <c r="G774" s="239" t="s">
        <v>175</v>
      </c>
      <c r="H774" s="240">
        <v>342.45299999999997</v>
      </c>
      <c r="I774" s="241"/>
      <c r="J774" s="242">
        <f>ROUND(I774*H774,2)</f>
        <v>0</v>
      </c>
      <c r="K774" s="238" t="s">
        <v>21</v>
      </c>
      <c r="L774" s="73"/>
      <c r="M774" s="243" t="s">
        <v>21</v>
      </c>
      <c r="N774" s="244" t="s">
        <v>42</v>
      </c>
      <c r="O774" s="48"/>
      <c r="P774" s="245">
        <f>O774*H774</f>
        <v>0</v>
      </c>
      <c r="Q774" s="245">
        <v>0.0094969600000000005</v>
      </c>
      <c r="R774" s="245">
        <f>Q774*H774</f>
        <v>3.2522624428799998</v>
      </c>
      <c r="S774" s="245">
        <v>0</v>
      </c>
      <c r="T774" s="246">
        <f>S774*H774</f>
        <v>0</v>
      </c>
      <c r="AR774" s="25" t="s">
        <v>89</v>
      </c>
      <c r="AT774" s="25" t="s">
        <v>172</v>
      </c>
      <c r="AU774" s="25" t="s">
        <v>79</v>
      </c>
      <c r="AY774" s="25" t="s">
        <v>169</v>
      </c>
      <c r="BE774" s="247">
        <f>IF(N774="základní",J774,0)</f>
        <v>0</v>
      </c>
      <c r="BF774" s="247">
        <f>IF(N774="snížená",J774,0)</f>
        <v>0</v>
      </c>
      <c r="BG774" s="247">
        <f>IF(N774="zákl. přenesená",J774,0)</f>
        <v>0</v>
      </c>
      <c r="BH774" s="247">
        <f>IF(N774="sníž. přenesená",J774,0)</f>
        <v>0</v>
      </c>
      <c r="BI774" s="247">
        <f>IF(N774="nulová",J774,0)</f>
        <v>0</v>
      </c>
      <c r="BJ774" s="25" t="s">
        <v>75</v>
      </c>
      <c r="BK774" s="247">
        <f>ROUND(I774*H774,2)</f>
        <v>0</v>
      </c>
      <c r="BL774" s="25" t="s">
        <v>89</v>
      </c>
      <c r="BM774" s="25" t="s">
        <v>810</v>
      </c>
    </row>
    <row r="775" s="12" customFormat="1">
      <c r="B775" s="248"/>
      <c r="C775" s="249"/>
      <c r="D775" s="250" t="s">
        <v>177</v>
      </c>
      <c r="E775" s="251" t="s">
        <v>21</v>
      </c>
      <c r="F775" s="252" t="s">
        <v>811</v>
      </c>
      <c r="G775" s="249"/>
      <c r="H775" s="253">
        <v>342.45299999999997</v>
      </c>
      <c r="I775" s="254"/>
      <c r="J775" s="249"/>
      <c r="K775" s="249"/>
      <c r="L775" s="255"/>
      <c r="M775" s="256"/>
      <c r="N775" s="257"/>
      <c r="O775" s="257"/>
      <c r="P775" s="257"/>
      <c r="Q775" s="257"/>
      <c r="R775" s="257"/>
      <c r="S775" s="257"/>
      <c r="T775" s="258"/>
      <c r="AT775" s="259" t="s">
        <v>177</v>
      </c>
      <c r="AU775" s="259" t="s">
        <v>79</v>
      </c>
      <c r="AV775" s="12" t="s">
        <v>79</v>
      </c>
      <c r="AW775" s="12" t="s">
        <v>35</v>
      </c>
      <c r="AX775" s="12" t="s">
        <v>71</v>
      </c>
      <c r="AY775" s="259" t="s">
        <v>169</v>
      </c>
    </row>
    <row r="776" s="14" customFormat="1">
      <c r="B776" s="270"/>
      <c r="C776" s="271"/>
      <c r="D776" s="250" t="s">
        <v>177</v>
      </c>
      <c r="E776" s="272" t="s">
        <v>21</v>
      </c>
      <c r="F776" s="273" t="s">
        <v>182</v>
      </c>
      <c r="G776" s="271"/>
      <c r="H776" s="274">
        <v>342.45299999999997</v>
      </c>
      <c r="I776" s="275"/>
      <c r="J776" s="271"/>
      <c r="K776" s="271"/>
      <c r="L776" s="276"/>
      <c r="M776" s="277"/>
      <c r="N776" s="278"/>
      <c r="O776" s="278"/>
      <c r="P776" s="278"/>
      <c r="Q776" s="278"/>
      <c r="R776" s="278"/>
      <c r="S776" s="278"/>
      <c r="T776" s="279"/>
      <c r="AT776" s="280" t="s">
        <v>177</v>
      </c>
      <c r="AU776" s="280" t="s">
        <v>79</v>
      </c>
      <c r="AV776" s="14" t="s">
        <v>89</v>
      </c>
      <c r="AW776" s="14" t="s">
        <v>35</v>
      </c>
      <c r="AX776" s="14" t="s">
        <v>75</v>
      </c>
      <c r="AY776" s="280" t="s">
        <v>169</v>
      </c>
    </row>
    <row r="777" s="1" customFormat="1" ht="16.5" customHeight="1">
      <c r="B777" s="47"/>
      <c r="C777" s="281" t="s">
        <v>812</v>
      </c>
      <c r="D777" s="281" t="s">
        <v>232</v>
      </c>
      <c r="E777" s="282" t="s">
        <v>813</v>
      </c>
      <c r="F777" s="283" t="s">
        <v>814</v>
      </c>
      <c r="G777" s="284" t="s">
        <v>175</v>
      </c>
      <c r="H777" s="285">
        <v>359.57600000000002</v>
      </c>
      <c r="I777" s="286"/>
      <c r="J777" s="287">
        <f>ROUND(I777*H777,2)</f>
        <v>0</v>
      </c>
      <c r="K777" s="283" t="s">
        <v>21</v>
      </c>
      <c r="L777" s="288"/>
      <c r="M777" s="289" t="s">
        <v>21</v>
      </c>
      <c r="N777" s="290" t="s">
        <v>42</v>
      </c>
      <c r="O777" s="48"/>
      <c r="P777" s="245">
        <f>O777*H777</f>
        <v>0</v>
      </c>
      <c r="Q777" s="245">
        <v>0</v>
      </c>
      <c r="R777" s="245">
        <f>Q777*H777</f>
        <v>0</v>
      </c>
      <c r="S777" s="245">
        <v>0</v>
      </c>
      <c r="T777" s="246">
        <f>S777*H777</f>
        <v>0</v>
      </c>
      <c r="AR777" s="25" t="s">
        <v>101</v>
      </c>
      <c r="AT777" s="25" t="s">
        <v>232</v>
      </c>
      <c r="AU777" s="25" t="s">
        <v>79</v>
      </c>
      <c r="AY777" s="25" t="s">
        <v>169</v>
      </c>
      <c r="BE777" s="247">
        <f>IF(N777="základní",J777,0)</f>
        <v>0</v>
      </c>
      <c r="BF777" s="247">
        <f>IF(N777="snížená",J777,0)</f>
        <v>0</v>
      </c>
      <c r="BG777" s="247">
        <f>IF(N777="zákl. přenesená",J777,0)</f>
        <v>0</v>
      </c>
      <c r="BH777" s="247">
        <f>IF(N777="sníž. přenesená",J777,0)</f>
        <v>0</v>
      </c>
      <c r="BI777" s="247">
        <f>IF(N777="nulová",J777,0)</f>
        <v>0</v>
      </c>
      <c r="BJ777" s="25" t="s">
        <v>75</v>
      </c>
      <c r="BK777" s="247">
        <f>ROUND(I777*H777,2)</f>
        <v>0</v>
      </c>
      <c r="BL777" s="25" t="s">
        <v>89</v>
      </c>
      <c r="BM777" s="25" t="s">
        <v>815</v>
      </c>
    </row>
    <row r="778" s="12" customFormat="1">
      <c r="B778" s="248"/>
      <c r="C778" s="249"/>
      <c r="D778" s="250" t="s">
        <v>177</v>
      </c>
      <c r="E778" s="251" t="s">
        <v>21</v>
      </c>
      <c r="F778" s="252" t="s">
        <v>811</v>
      </c>
      <c r="G778" s="249"/>
      <c r="H778" s="253">
        <v>342.45299999999997</v>
      </c>
      <c r="I778" s="254"/>
      <c r="J778" s="249"/>
      <c r="K778" s="249"/>
      <c r="L778" s="255"/>
      <c r="M778" s="256"/>
      <c r="N778" s="257"/>
      <c r="O778" s="257"/>
      <c r="P778" s="257"/>
      <c r="Q778" s="257"/>
      <c r="R778" s="257"/>
      <c r="S778" s="257"/>
      <c r="T778" s="258"/>
      <c r="AT778" s="259" t="s">
        <v>177</v>
      </c>
      <c r="AU778" s="259" t="s">
        <v>79</v>
      </c>
      <c r="AV778" s="12" t="s">
        <v>79</v>
      </c>
      <c r="AW778" s="12" t="s">
        <v>35</v>
      </c>
      <c r="AX778" s="12" t="s">
        <v>71</v>
      </c>
      <c r="AY778" s="259" t="s">
        <v>169</v>
      </c>
    </row>
    <row r="779" s="14" customFormat="1">
      <c r="B779" s="270"/>
      <c r="C779" s="271"/>
      <c r="D779" s="250" t="s">
        <v>177</v>
      </c>
      <c r="E779" s="272" t="s">
        <v>21</v>
      </c>
      <c r="F779" s="273" t="s">
        <v>182</v>
      </c>
      <c r="G779" s="271"/>
      <c r="H779" s="274">
        <v>342.45299999999997</v>
      </c>
      <c r="I779" s="275"/>
      <c r="J779" s="271"/>
      <c r="K779" s="271"/>
      <c r="L779" s="276"/>
      <c r="M779" s="277"/>
      <c r="N779" s="278"/>
      <c r="O779" s="278"/>
      <c r="P779" s="278"/>
      <c r="Q779" s="278"/>
      <c r="R779" s="278"/>
      <c r="S779" s="278"/>
      <c r="T779" s="279"/>
      <c r="AT779" s="280" t="s">
        <v>177</v>
      </c>
      <c r="AU779" s="280" t="s">
        <v>79</v>
      </c>
      <c r="AV779" s="14" t="s">
        <v>89</v>
      </c>
      <c r="AW779" s="14" t="s">
        <v>35</v>
      </c>
      <c r="AX779" s="14" t="s">
        <v>75</v>
      </c>
      <c r="AY779" s="280" t="s">
        <v>169</v>
      </c>
    </row>
    <row r="780" s="12" customFormat="1">
      <c r="B780" s="248"/>
      <c r="C780" s="249"/>
      <c r="D780" s="250" t="s">
        <v>177</v>
      </c>
      <c r="E780" s="249"/>
      <c r="F780" s="252" t="s">
        <v>816</v>
      </c>
      <c r="G780" s="249"/>
      <c r="H780" s="253">
        <v>359.57600000000002</v>
      </c>
      <c r="I780" s="254"/>
      <c r="J780" s="249"/>
      <c r="K780" s="249"/>
      <c r="L780" s="255"/>
      <c r="M780" s="256"/>
      <c r="N780" s="257"/>
      <c r="O780" s="257"/>
      <c r="P780" s="257"/>
      <c r="Q780" s="257"/>
      <c r="R780" s="257"/>
      <c r="S780" s="257"/>
      <c r="T780" s="258"/>
      <c r="AT780" s="259" t="s">
        <v>177</v>
      </c>
      <c r="AU780" s="259" t="s">
        <v>79</v>
      </c>
      <c r="AV780" s="12" t="s">
        <v>79</v>
      </c>
      <c r="AW780" s="12" t="s">
        <v>6</v>
      </c>
      <c r="AX780" s="12" t="s">
        <v>75</v>
      </c>
      <c r="AY780" s="259" t="s">
        <v>169</v>
      </c>
    </row>
    <row r="781" s="1" customFormat="1" ht="25.5" customHeight="1">
      <c r="B781" s="47"/>
      <c r="C781" s="236" t="s">
        <v>817</v>
      </c>
      <c r="D781" s="236" t="s">
        <v>172</v>
      </c>
      <c r="E781" s="237" t="s">
        <v>818</v>
      </c>
      <c r="F781" s="238" t="s">
        <v>819</v>
      </c>
      <c r="G781" s="239" t="s">
        <v>479</v>
      </c>
      <c r="H781" s="240">
        <v>151.13999999999999</v>
      </c>
      <c r="I781" s="241"/>
      <c r="J781" s="242">
        <f>ROUND(I781*H781,2)</f>
        <v>0</v>
      </c>
      <c r="K781" s="238" t="s">
        <v>21</v>
      </c>
      <c r="L781" s="73"/>
      <c r="M781" s="243" t="s">
        <v>21</v>
      </c>
      <c r="N781" s="244" t="s">
        <v>42</v>
      </c>
      <c r="O781" s="48"/>
      <c r="P781" s="245">
        <f>O781*H781</f>
        <v>0</v>
      </c>
      <c r="Q781" s="245">
        <v>0.001681</v>
      </c>
      <c r="R781" s="245">
        <f>Q781*H781</f>
        <v>0.25406634</v>
      </c>
      <c r="S781" s="245">
        <v>0</v>
      </c>
      <c r="T781" s="246">
        <f>S781*H781</f>
        <v>0</v>
      </c>
      <c r="AR781" s="25" t="s">
        <v>89</v>
      </c>
      <c r="AT781" s="25" t="s">
        <v>172</v>
      </c>
      <c r="AU781" s="25" t="s">
        <v>79</v>
      </c>
      <c r="AY781" s="25" t="s">
        <v>169</v>
      </c>
      <c r="BE781" s="247">
        <f>IF(N781="základní",J781,0)</f>
        <v>0</v>
      </c>
      <c r="BF781" s="247">
        <f>IF(N781="snížená",J781,0)</f>
        <v>0</v>
      </c>
      <c r="BG781" s="247">
        <f>IF(N781="zákl. přenesená",J781,0)</f>
        <v>0</v>
      </c>
      <c r="BH781" s="247">
        <f>IF(N781="sníž. přenesená",J781,0)</f>
        <v>0</v>
      </c>
      <c r="BI781" s="247">
        <f>IF(N781="nulová",J781,0)</f>
        <v>0</v>
      </c>
      <c r="BJ781" s="25" t="s">
        <v>75</v>
      </c>
      <c r="BK781" s="247">
        <f>ROUND(I781*H781,2)</f>
        <v>0</v>
      </c>
      <c r="BL781" s="25" t="s">
        <v>89</v>
      </c>
      <c r="BM781" s="25" t="s">
        <v>820</v>
      </c>
    </row>
    <row r="782" s="12" customFormat="1">
      <c r="B782" s="248"/>
      <c r="C782" s="249"/>
      <c r="D782" s="250" t="s">
        <v>177</v>
      </c>
      <c r="E782" s="251" t="s">
        <v>21</v>
      </c>
      <c r="F782" s="252" t="s">
        <v>786</v>
      </c>
      <c r="G782" s="249"/>
      <c r="H782" s="253">
        <v>151.13999999999999</v>
      </c>
      <c r="I782" s="254"/>
      <c r="J782" s="249"/>
      <c r="K782" s="249"/>
      <c r="L782" s="255"/>
      <c r="M782" s="256"/>
      <c r="N782" s="257"/>
      <c r="O782" s="257"/>
      <c r="P782" s="257"/>
      <c r="Q782" s="257"/>
      <c r="R782" s="257"/>
      <c r="S782" s="257"/>
      <c r="T782" s="258"/>
      <c r="AT782" s="259" t="s">
        <v>177</v>
      </c>
      <c r="AU782" s="259" t="s">
        <v>79</v>
      </c>
      <c r="AV782" s="12" t="s">
        <v>79</v>
      </c>
      <c r="AW782" s="12" t="s">
        <v>35</v>
      </c>
      <c r="AX782" s="12" t="s">
        <v>71</v>
      </c>
      <c r="AY782" s="259" t="s">
        <v>169</v>
      </c>
    </row>
    <row r="783" s="13" customFormat="1">
      <c r="B783" s="260"/>
      <c r="C783" s="261"/>
      <c r="D783" s="250" t="s">
        <v>177</v>
      </c>
      <c r="E783" s="262" t="s">
        <v>21</v>
      </c>
      <c r="F783" s="263" t="s">
        <v>787</v>
      </c>
      <c r="G783" s="261"/>
      <c r="H783" s="262" t="s">
        <v>21</v>
      </c>
      <c r="I783" s="264"/>
      <c r="J783" s="261"/>
      <c r="K783" s="261"/>
      <c r="L783" s="265"/>
      <c r="M783" s="266"/>
      <c r="N783" s="267"/>
      <c r="O783" s="267"/>
      <c r="P783" s="267"/>
      <c r="Q783" s="267"/>
      <c r="R783" s="267"/>
      <c r="S783" s="267"/>
      <c r="T783" s="268"/>
      <c r="AT783" s="269" t="s">
        <v>177</v>
      </c>
      <c r="AU783" s="269" t="s">
        <v>79</v>
      </c>
      <c r="AV783" s="13" t="s">
        <v>75</v>
      </c>
      <c r="AW783" s="13" t="s">
        <v>35</v>
      </c>
      <c r="AX783" s="13" t="s">
        <v>71</v>
      </c>
      <c r="AY783" s="269" t="s">
        <v>169</v>
      </c>
    </row>
    <row r="784" s="14" customFormat="1">
      <c r="B784" s="270"/>
      <c r="C784" s="271"/>
      <c r="D784" s="250" t="s">
        <v>177</v>
      </c>
      <c r="E784" s="272" t="s">
        <v>21</v>
      </c>
      <c r="F784" s="273" t="s">
        <v>182</v>
      </c>
      <c r="G784" s="271"/>
      <c r="H784" s="274">
        <v>151.13999999999999</v>
      </c>
      <c r="I784" s="275"/>
      <c r="J784" s="271"/>
      <c r="K784" s="271"/>
      <c r="L784" s="276"/>
      <c r="M784" s="277"/>
      <c r="N784" s="278"/>
      <c r="O784" s="278"/>
      <c r="P784" s="278"/>
      <c r="Q784" s="278"/>
      <c r="R784" s="278"/>
      <c r="S784" s="278"/>
      <c r="T784" s="279"/>
      <c r="AT784" s="280" t="s">
        <v>177</v>
      </c>
      <c r="AU784" s="280" t="s">
        <v>79</v>
      </c>
      <c r="AV784" s="14" t="s">
        <v>89</v>
      </c>
      <c r="AW784" s="14" t="s">
        <v>35</v>
      </c>
      <c r="AX784" s="14" t="s">
        <v>75</v>
      </c>
      <c r="AY784" s="280" t="s">
        <v>169</v>
      </c>
    </row>
    <row r="785" s="1" customFormat="1" ht="16.5" customHeight="1">
      <c r="B785" s="47"/>
      <c r="C785" s="236" t="s">
        <v>821</v>
      </c>
      <c r="D785" s="236" t="s">
        <v>172</v>
      </c>
      <c r="E785" s="237" t="s">
        <v>822</v>
      </c>
      <c r="F785" s="238" t="s">
        <v>823</v>
      </c>
      <c r="G785" s="239" t="s">
        <v>479</v>
      </c>
      <c r="H785" s="240">
        <v>27.399999999999999</v>
      </c>
      <c r="I785" s="241"/>
      <c r="J785" s="242">
        <f>ROUND(I785*H785,2)</f>
        <v>0</v>
      </c>
      <c r="K785" s="238" t="s">
        <v>21</v>
      </c>
      <c r="L785" s="73"/>
      <c r="M785" s="243" t="s">
        <v>21</v>
      </c>
      <c r="N785" s="244" t="s">
        <v>42</v>
      </c>
      <c r="O785" s="48"/>
      <c r="P785" s="245">
        <f>O785*H785</f>
        <v>0</v>
      </c>
      <c r="Q785" s="245">
        <v>0.00025017000000000003</v>
      </c>
      <c r="R785" s="245">
        <f>Q785*H785</f>
        <v>0.0068546580000000005</v>
      </c>
      <c r="S785" s="245">
        <v>0</v>
      </c>
      <c r="T785" s="246">
        <f>S785*H785</f>
        <v>0</v>
      </c>
      <c r="AR785" s="25" t="s">
        <v>89</v>
      </c>
      <c r="AT785" s="25" t="s">
        <v>172</v>
      </c>
      <c r="AU785" s="25" t="s">
        <v>79</v>
      </c>
      <c r="AY785" s="25" t="s">
        <v>169</v>
      </c>
      <c r="BE785" s="247">
        <f>IF(N785="základní",J785,0)</f>
        <v>0</v>
      </c>
      <c r="BF785" s="247">
        <f>IF(N785="snížená",J785,0)</f>
        <v>0</v>
      </c>
      <c r="BG785" s="247">
        <f>IF(N785="zákl. přenesená",J785,0)</f>
        <v>0</v>
      </c>
      <c r="BH785" s="247">
        <f>IF(N785="sníž. přenesená",J785,0)</f>
        <v>0</v>
      </c>
      <c r="BI785" s="247">
        <f>IF(N785="nulová",J785,0)</f>
        <v>0</v>
      </c>
      <c r="BJ785" s="25" t="s">
        <v>75</v>
      </c>
      <c r="BK785" s="247">
        <f>ROUND(I785*H785,2)</f>
        <v>0</v>
      </c>
      <c r="BL785" s="25" t="s">
        <v>89</v>
      </c>
      <c r="BM785" s="25" t="s">
        <v>824</v>
      </c>
    </row>
    <row r="786" s="12" customFormat="1">
      <c r="B786" s="248"/>
      <c r="C786" s="249"/>
      <c r="D786" s="250" t="s">
        <v>177</v>
      </c>
      <c r="E786" s="251" t="s">
        <v>21</v>
      </c>
      <c r="F786" s="252" t="s">
        <v>825</v>
      </c>
      <c r="G786" s="249"/>
      <c r="H786" s="253">
        <v>27.399999999999999</v>
      </c>
      <c r="I786" s="254"/>
      <c r="J786" s="249"/>
      <c r="K786" s="249"/>
      <c r="L786" s="255"/>
      <c r="M786" s="256"/>
      <c r="N786" s="257"/>
      <c r="O786" s="257"/>
      <c r="P786" s="257"/>
      <c r="Q786" s="257"/>
      <c r="R786" s="257"/>
      <c r="S786" s="257"/>
      <c r="T786" s="258"/>
      <c r="AT786" s="259" t="s">
        <v>177</v>
      </c>
      <c r="AU786" s="259" t="s">
        <v>79</v>
      </c>
      <c r="AV786" s="12" t="s">
        <v>79</v>
      </c>
      <c r="AW786" s="12" t="s">
        <v>35</v>
      </c>
      <c r="AX786" s="12" t="s">
        <v>71</v>
      </c>
      <c r="AY786" s="259" t="s">
        <v>169</v>
      </c>
    </row>
    <row r="787" s="13" customFormat="1">
      <c r="B787" s="260"/>
      <c r="C787" s="261"/>
      <c r="D787" s="250" t="s">
        <v>177</v>
      </c>
      <c r="E787" s="262" t="s">
        <v>21</v>
      </c>
      <c r="F787" s="263" t="s">
        <v>826</v>
      </c>
      <c r="G787" s="261"/>
      <c r="H787" s="262" t="s">
        <v>21</v>
      </c>
      <c r="I787" s="264"/>
      <c r="J787" s="261"/>
      <c r="K787" s="261"/>
      <c r="L787" s="265"/>
      <c r="M787" s="266"/>
      <c r="N787" s="267"/>
      <c r="O787" s="267"/>
      <c r="P787" s="267"/>
      <c r="Q787" s="267"/>
      <c r="R787" s="267"/>
      <c r="S787" s="267"/>
      <c r="T787" s="268"/>
      <c r="AT787" s="269" t="s">
        <v>177</v>
      </c>
      <c r="AU787" s="269" t="s">
        <v>79</v>
      </c>
      <c r="AV787" s="13" t="s">
        <v>75</v>
      </c>
      <c r="AW787" s="13" t="s">
        <v>35</v>
      </c>
      <c r="AX787" s="13" t="s">
        <v>71</v>
      </c>
      <c r="AY787" s="269" t="s">
        <v>169</v>
      </c>
    </row>
    <row r="788" s="14" customFormat="1">
      <c r="B788" s="270"/>
      <c r="C788" s="271"/>
      <c r="D788" s="250" t="s">
        <v>177</v>
      </c>
      <c r="E788" s="272" t="s">
        <v>21</v>
      </c>
      <c r="F788" s="273" t="s">
        <v>182</v>
      </c>
      <c r="G788" s="271"/>
      <c r="H788" s="274">
        <v>27.399999999999999</v>
      </c>
      <c r="I788" s="275"/>
      <c r="J788" s="271"/>
      <c r="K788" s="271"/>
      <c r="L788" s="276"/>
      <c r="M788" s="277"/>
      <c r="N788" s="278"/>
      <c r="O788" s="278"/>
      <c r="P788" s="278"/>
      <c r="Q788" s="278"/>
      <c r="R788" s="278"/>
      <c r="S788" s="278"/>
      <c r="T788" s="279"/>
      <c r="AT788" s="280" t="s">
        <v>177</v>
      </c>
      <c r="AU788" s="280" t="s">
        <v>79</v>
      </c>
      <c r="AV788" s="14" t="s">
        <v>89</v>
      </c>
      <c r="AW788" s="14" t="s">
        <v>35</v>
      </c>
      <c r="AX788" s="14" t="s">
        <v>75</v>
      </c>
      <c r="AY788" s="280" t="s">
        <v>169</v>
      </c>
    </row>
    <row r="789" s="1" customFormat="1" ht="16.5" customHeight="1">
      <c r="B789" s="47"/>
      <c r="C789" s="281" t="s">
        <v>827</v>
      </c>
      <c r="D789" s="281" t="s">
        <v>232</v>
      </c>
      <c r="E789" s="282" t="s">
        <v>828</v>
      </c>
      <c r="F789" s="283" t="s">
        <v>829</v>
      </c>
      <c r="G789" s="284" t="s">
        <v>791</v>
      </c>
      <c r="H789" s="285">
        <v>28.77</v>
      </c>
      <c r="I789" s="286"/>
      <c r="J789" s="287">
        <f>ROUND(I789*H789,2)</f>
        <v>0</v>
      </c>
      <c r="K789" s="283" t="s">
        <v>21</v>
      </c>
      <c r="L789" s="288"/>
      <c r="M789" s="289" t="s">
        <v>21</v>
      </c>
      <c r="N789" s="290" t="s">
        <v>42</v>
      </c>
      <c r="O789" s="48"/>
      <c r="P789" s="245">
        <f>O789*H789</f>
        <v>0</v>
      </c>
      <c r="Q789" s="245">
        <v>0</v>
      </c>
      <c r="R789" s="245">
        <f>Q789*H789</f>
        <v>0</v>
      </c>
      <c r="S789" s="245">
        <v>0</v>
      </c>
      <c r="T789" s="246">
        <f>S789*H789</f>
        <v>0</v>
      </c>
      <c r="AR789" s="25" t="s">
        <v>101</v>
      </c>
      <c r="AT789" s="25" t="s">
        <v>232</v>
      </c>
      <c r="AU789" s="25" t="s">
        <v>79</v>
      </c>
      <c r="AY789" s="25" t="s">
        <v>169</v>
      </c>
      <c r="BE789" s="247">
        <f>IF(N789="základní",J789,0)</f>
        <v>0</v>
      </c>
      <c r="BF789" s="247">
        <f>IF(N789="snížená",J789,0)</f>
        <v>0</v>
      </c>
      <c r="BG789" s="247">
        <f>IF(N789="zákl. přenesená",J789,0)</f>
        <v>0</v>
      </c>
      <c r="BH789" s="247">
        <f>IF(N789="sníž. přenesená",J789,0)</f>
        <v>0</v>
      </c>
      <c r="BI789" s="247">
        <f>IF(N789="nulová",J789,0)</f>
        <v>0</v>
      </c>
      <c r="BJ789" s="25" t="s">
        <v>75</v>
      </c>
      <c r="BK789" s="247">
        <f>ROUND(I789*H789,2)</f>
        <v>0</v>
      </c>
      <c r="BL789" s="25" t="s">
        <v>89</v>
      </c>
      <c r="BM789" s="25" t="s">
        <v>830</v>
      </c>
    </row>
    <row r="790" s="12" customFormat="1">
      <c r="B790" s="248"/>
      <c r="C790" s="249"/>
      <c r="D790" s="250" t="s">
        <v>177</v>
      </c>
      <c r="E790" s="251" t="s">
        <v>21</v>
      </c>
      <c r="F790" s="252" t="s">
        <v>825</v>
      </c>
      <c r="G790" s="249"/>
      <c r="H790" s="253">
        <v>27.399999999999999</v>
      </c>
      <c r="I790" s="254"/>
      <c r="J790" s="249"/>
      <c r="K790" s="249"/>
      <c r="L790" s="255"/>
      <c r="M790" s="256"/>
      <c r="N790" s="257"/>
      <c r="O790" s="257"/>
      <c r="P790" s="257"/>
      <c r="Q790" s="257"/>
      <c r="R790" s="257"/>
      <c r="S790" s="257"/>
      <c r="T790" s="258"/>
      <c r="AT790" s="259" t="s">
        <v>177</v>
      </c>
      <c r="AU790" s="259" t="s">
        <v>79</v>
      </c>
      <c r="AV790" s="12" t="s">
        <v>79</v>
      </c>
      <c r="AW790" s="12" t="s">
        <v>35</v>
      </c>
      <c r="AX790" s="12" t="s">
        <v>71</v>
      </c>
      <c r="AY790" s="259" t="s">
        <v>169</v>
      </c>
    </row>
    <row r="791" s="13" customFormat="1">
      <c r="B791" s="260"/>
      <c r="C791" s="261"/>
      <c r="D791" s="250" t="s">
        <v>177</v>
      </c>
      <c r="E791" s="262" t="s">
        <v>21</v>
      </c>
      <c r="F791" s="263" t="s">
        <v>826</v>
      </c>
      <c r="G791" s="261"/>
      <c r="H791" s="262" t="s">
        <v>21</v>
      </c>
      <c r="I791" s="264"/>
      <c r="J791" s="261"/>
      <c r="K791" s="261"/>
      <c r="L791" s="265"/>
      <c r="M791" s="266"/>
      <c r="N791" s="267"/>
      <c r="O791" s="267"/>
      <c r="P791" s="267"/>
      <c r="Q791" s="267"/>
      <c r="R791" s="267"/>
      <c r="S791" s="267"/>
      <c r="T791" s="268"/>
      <c r="AT791" s="269" t="s">
        <v>177</v>
      </c>
      <c r="AU791" s="269" t="s">
        <v>79</v>
      </c>
      <c r="AV791" s="13" t="s">
        <v>75</v>
      </c>
      <c r="AW791" s="13" t="s">
        <v>35</v>
      </c>
      <c r="AX791" s="13" t="s">
        <v>71</v>
      </c>
      <c r="AY791" s="269" t="s">
        <v>169</v>
      </c>
    </row>
    <row r="792" s="14" customFormat="1">
      <c r="B792" s="270"/>
      <c r="C792" s="271"/>
      <c r="D792" s="250" t="s">
        <v>177</v>
      </c>
      <c r="E792" s="272" t="s">
        <v>21</v>
      </c>
      <c r="F792" s="273" t="s">
        <v>182</v>
      </c>
      <c r="G792" s="271"/>
      <c r="H792" s="274">
        <v>27.399999999999999</v>
      </c>
      <c r="I792" s="275"/>
      <c r="J792" s="271"/>
      <c r="K792" s="271"/>
      <c r="L792" s="276"/>
      <c r="M792" s="277"/>
      <c r="N792" s="278"/>
      <c r="O792" s="278"/>
      <c r="P792" s="278"/>
      <c r="Q792" s="278"/>
      <c r="R792" s="278"/>
      <c r="S792" s="278"/>
      <c r="T792" s="279"/>
      <c r="AT792" s="280" t="s">
        <v>177</v>
      </c>
      <c r="AU792" s="280" t="s">
        <v>79</v>
      </c>
      <c r="AV792" s="14" t="s">
        <v>89</v>
      </c>
      <c r="AW792" s="14" t="s">
        <v>35</v>
      </c>
      <c r="AX792" s="14" t="s">
        <v>75</v>
      </c>
      <c r="AY792" s="280" t="s">
        <v>169</v>
      </c>
    </row>
    <row r="793" s="12" customFormat="1">
      <c r="B793" s="248"/>
      <c r="C793" s="249"/>
      <c r="D793" s="250" t="s">
        <v>177</v>
      </c>
      <c r="E793" s="249"/>
      <c r="F793" s="252" t="s">
        <v>831</v>
      </c>
      <c r="G793" s="249"/>
      <c r="H793" s="253">
        <v>28.77</v>
      </c>
      <c r="I793" s="254"/>
      <c r="J793" s="249"/>
      <c r="K793" s="249"/>
      <c r="L793" s="255"/>
      <c r="M793" s="256"/>
      <c r="N793" s="257"/>
      <c r="O793" s="257"/>
      <c r="P793" s="257"/>
      <c r="Q793" s="257"/>
      <c r="R793" s="257"/>
      <c r="S793" s="257"/>
      <c r="T793" s="258"/>
      <c r="AT793" s="259" t="s">
        <v>177</v>
      </c>
      <c r="AU793" s="259" t="s">
        <v>79</v>
      </c>
      <c r="AV793" s="12" t="s">
        <v>79</v>
      </c>
      <c r="AW793" s="12" t="s">
        <v>6</v>
      </c>
      <c r="AX793" s="12" t="s">
        <v>75</v>
      </c>
      <c r="AY793" s="259" t="s">
        <v>169</v>
      </c>
    </row>
    <row r="794" s="1" customFormat="1" ht="25.5" customHeight="1">
      <c r="B794" s="47"/>
      <c r="C794" s="236" t="s">
        <v>832</v>
      </c>
      <c r="D794" s="236" t="s">
        <v>172</v>
      </c>
      <c r="E794" s="237" t="s">
        <v>833</v>
      </c>
      <c r="F794" s="238" t="s">
        <v>834</v>
      </c>
      <c r="G794" s="239" t="s">
        <v>175</v>
      </c>
      <c r="H794" s="240">
        <v>30.510000000000002</v>
      </c>
      <c r="I794" s="241"/>
      <c r="J794" s="242">
        <f>ROUND(I794*H794,2)</f>
        <v>0</v>
      </c>
      <c r="K794" s="238" t="s">
        <v>21</v>
      </c>
      <c r="L794" s="73"/>
      <c r="M794" s="243" t="s">
        <v>21</v>
      </c>
      <c r="N794" s="244" t="s">
        <v>42</v>
      </c>
      <c r="O794" s="48"/>
      <c r="P794" s="245">
        <f>O794*H794</f>
        <v>0</v>
      </c>
      <c r="Q794" s="245">
        <v>0.01272072</v>
      </c>
      <c r="R794" s="245">
        <f>Q794*H794</f>
        <v>0.38810916719999999</v>
      </c>
      <c r="S794" s="245">
        <v>0</v>
      </c>
      <c r="T794" s="246">
        <f>S794*H794</f>
        <v>0</v>
      </c>
      <c r="AR794" s="25" t="s">
        <v>89</v>
      </c>
      <c r="AT794" s="25" t="s">
        <v>172</v>
      </c>
      <c r="AU794" s="25" t="s">
        <v>79</v>
      </c>
      <c r="AY794" s="25" t="s">
        <v>169</v>
      </c>
      <c r="BE794" s="247">
        <f>IF(N794="základní",J794,0)</f>
        <v>0</v>
      </c>
      <c r="BF794" s="247">
        <f>IF(N794="snížená",J794,0)</f>
        <v>0</v>
      </c>
      <c r="BG794" s="247">
        <f>IF(N794="zákl. přenesená",J794,0)</f>
        <v>0</v>
      </c>
      <c r="BH794" s="247">
        <f>IF(N794="sníž. přenesená",J794,0)</f>
        <v>0</v>
      </c>
      <c r="BI794" s="247">
        <f>IF(N794="nulová",J794,0)</f>
        <v>0</v>
      </c>
      <c r="BJ794" s="25" t="s">
        <v>75</v>
      </c>
      <c r="BK794" s="247">
        <f>ROUND(I794*H794,2)</f>
        <v>0</v>
      </c>
      <c r="BL794" s="25" t="s">
        <v>89</v>
      </c>
      <c r="BM794" s="25" t="s">
        <v>835</v>
      </c>
    </row>
    <row r="795" s="12" customFormat="1">
      <c r="B795" s="248"/>
      <c r="C795" s="249"/>
      <c r="D795" s="250" t="s">
        <v>177</v>
      </c>
      <c r="E795" s="251" t="s">
        <v>21</v>
      </c>
      <c r="F795" s="252" t="s">
        <v>836</v>
      </c>
      <c r="G795" s="249"/>
      <c r="H795" s="253">
        <v>30.510000000000002</v>
      </c>
      <c r="I795" s="254"/>
      <c r="J795" s="249"/>
      <c r="K795" s="249"/>
      <c r="L795" s="255"/>
      <c r="M795" s="256"/>
      <c r="N795" s="257"/>
      <c r="O795" s="257"/>
      <c r="P795" s="257"/>
      <c r="Q795" s="257"/>
      <c r="R795" s="257"/>
      <c r="S795" s="257"/>
      <c r="T795" s="258"/>
      <c r="AT795" s="259" t="s">
        <v>177</v>
      </c>
      <c r="AU795" s="259" t="s">
        <v>79</v>
      </c>
      <c r="AV795" s="12" t="s">
        <v>79</v>
      </c>
      <c r="AW795" s="12" t="s">
        <v>35</v>
      </c>
      <c r="AX795" s="12" t="s">
        <v>71</v>
      </c>
      <c r="AY795" s="259" t="s">
        <v>169</v>
      </c>
    </row>
    <row r="796" s="13" customFormat="1">
      <c r="B796" s="260"/>
      <c r="C796" s="261"/>
      <c r="D796" s="250" t="s">
        <v>177</v>
      </c>
      <c r="E796" s="262" t="s">
        <v>21</v>
      </c>
      <c r="F796" s="263" t="s">
        <v>837</v>
      </c>
      <c r="G796" s="261"/>
      <c r="H796" s="262" t="s">
        <v>21</v>
      </c>
      <c r="I796" s="264"/>
      <c r="J796" s="261"/>
      <c r="K796" s="261"/>
      <c r="L796" s="265"/>
      <c r="M796" s="266"/>
      <c r="N796" s="267"/>
      <c r="O796" s="267"/>
      <c r="P796" s="267"/>
      <c r="Q796" s="267"/>
      <c r="R796" s="267"/>
      <c r="S796" s="267"/>
      <c r="T796" s="268"/>
      <c r="AT796" s="269" t="s">
        <v>177</v>
      </c>
      <c r="AU796" s="269" t="s">
        <v>79</v>
      </c>
      <c r="AV796" s="13" t="s">
        <v>75</v>
      </c>
      <c r="AW796" s="13" t="s">
        <v>35</v>
      </c>
      <c r="AX796" s="13" t="s">
        <v>71</v>
      </c>
      <c r="AY796" s="269" t="s">
        <v>169</v>
      </c>
    </row>
    <row r="797" s="14" customFormat="1">
      <c r="B797" s="270"/>
      <c r="C797" s="271"/>
      <c r="D797" s="250" t="s">
        <v>177</v>
      </c>
      <c r="E797" s="272" t="s">
        <v>21</v>
      </c>
      <c r="F797" s="273" t="s">
        <v>182</v>
      </c>
      <c r="G797" s="271"/>
      <c r="H797" s="274">
        <v>30.510000000000002</v>
      </c>
      <c r="I797" s="275"/>
      <c r="J797" s="271"/>
      <c r="K797" s="271"/>
      <c r="L797" s="276"/>
      <c r="M797" s="277"/>
      <c r="N797" s="278"/>
      <c r="O797" s="278"/>
      <c r="P797" s="278"/>
      <c r="Q797" s="278"/>
      <c r="R797" s="278"/>
      <c r="S797" s="278"/>
      <c r="T797" s="279"/>
      <c r="AT797" s="280" t="s">
        <v>177</v>
      </c>
      <c r="AU797" s="280" t="s">
        <v>79</v>
      </c>
      <c r="AV797" s="14" t="s">
        <v>89</v>
      </c>
      <c r="AW797" s="14" t="s">
        <v>35</v>
      </c>
      <c r="AX797" s="14" t="s">
        <v>75</v>
      </c>
      <c r="AY797" s="280" t="s">
        <v>169</v>
      </c>
    </row>
    <row r="798" s="1" customFormat="1" ht="25.5" customHeight="1">
      <c r="B798" s="47"/>
      <c r="C798" s="236" t="s">
        <v>838</v>
      </c>
      <c r="D798" s="236" t="s">
        <v>172</v>
      </c>
      <c r="E798" s="237" t="s">
        <v>839</v>
      </c>
      <c r="F798" s="238" t="s">
        <v>840</v>
      </c>
      <c r="G798" s="239" t="s">
        <v>175</v>
      </c>
      <c r="H798" s="240">
        <v>72.512</v>
      </c>
      <c r="I798" s="241"/>
      <c r="J798" s="242">
        <f>ROUND(I798*H798,2)</f>
        <v>0</v>
      </c>
      <c r="K798" s="238" t="s">
        <v>21</v>
      </c>
      <c r="L798" s="73"/>
      <c r="M798" s="243" t="s">
        <v>21</v>
      </c>
      <c r="N798" s="244" t="s">
        <v>42</v>
      </c>
      <c r="O798" s="48"/>
      <c r="P798" s="245">
        <f>O798*H798</f>
        <v>0</v>
      </c>
      <c r="Q798" s="245">
        <v>0</v>
      </c>
      <c r="R798" s="245">
        <f>Q798*H798</f>
        <v>0</v>
      </c>
      <c r="S798" s="245">
        <v>0</v>
      </c>
      <c r="T798" s="246">
        <f>S798*H798</f>
        <v>0</v>
      </c>
      <c r="AR798" s="25" t="s">
        <v>89</v>
      </c>
      <c r="AT798" s="25" t="s">
        <v>172</v>
      </c>
      <c r="AU798" s="25" t="s">
        <v>79</v>
      </c>
      <c r="AY798" s="25" t="s">
        <v>169</v>
      </c>
      <c r="BE798" s="247">
        <f>IF(N798="základní",J798,0)</f>
        <v>0</v>
      </c>
      <c r="BF798" s="247">
        <f>IF(N798="snížená",J798,0)</f>
        <v>0</v>
      </c>
      <c r="BG798" s="247">
        <f>IF(N798="zákl. přenesená",J798,0)</f>
        <v>0</v>
      </c>
      <c r="BH798" s="247">
        <f>IF(N798="sníž. přenesená",J798,0)</f>
        <v>0</v>
      </c>
      <c r="BI798" s="247">
        <f>IF(N798="nulová",J798,0)</f>
        <v>0</v>
      </c>
      <c r="BJ798" s="25" t="s">
        <v>75</v>
      </c>
      <c r="BK798" s="247">
        <f>ROUND(I798*H798,2)</f>
        <v>0</v>
      </c>
      <c r="BL798" s="25" t="s">
        <v>89</v>
      </c>
      <c r="BM798" s="25" t="s">
        <v>841</v>
      </c>
    </row>
    <row r="799" s="12" customFormat="1">
      <c r="B799" s="248"/>
      <c r="C799" s="249"/>
      <c r="D799" s="250" t="s">
        <v>177</v>
      </c>
      <c r="E799" s="251" t="s">
        <v>21</v>
      </c>
      <c r="F799" s="252" t="s">
        <v>772</v>
      </c>
      <c r="G799" s="249"/>
      <c r="H799" s="253">
        <v>35.409999999999997</v>
      </c>
      <c r="I799" s="254"/>
      <c r="J799" s="249"/>
      <c r="K799" s="249"/>
      <c r="L799" s="255"/>
      <c r="M799" s="256"/>
      <c r="N799" s="257"/>
      <c r="O799" s="257"/>
      <c r="P799" s="257"/>
      <c r="Q799" s="257"/>
      <c r="R799" s="257"/>
      <c r="S799" s="257"/>
      <c r="T799" s="258"/>
      <c r="AT799" s="259" t="s">
        <v>177</v>
      </c>
      <c r="AU799" s="259" t="s">
        <v>79</v>
      </c>
      <c r="AV799" s="12" t="s">
        <v>79</v>
      </c>
      <c r="AW799" s="12" t="s">
        <v>35</v>
      </c>
      <c r="AX799" s="12" t="s">
        <v>71</v>
      </c>
      <c r="AY799" s="259" t="s">
        <v>169</v>
      </c>
    </row>
    <row r="800" s="13" customFormat="1">
      <c r="B800" s="260"/>
      <c r="C800" s="261"/>
      <c r="D800" s="250" t="s">
        <v>177</v>
      </c>
      <c r="E800" s="262" t="s">
        <v>21</v>
      </c>
      <c r="F800" s="263" t="s">
        <v>773</v>
      </c>
      <c r="G800" s="261"/>
      <c r="H800" s="262" t="s">
        <v>21</v>
      </c>
      <c r="I800" s="264"/>
      <c r="J800" s="261"/>
      <c r="K800" s="261"/>
      <c r="L800" s="265"/>
      <c r="M800" s="266"/>
      <c r="N800" s="267"/>
      <c r="O800" s="267"/>
      <c r="P800" s="267"/>
      <c r="Q800" s="267"/>
      <c r="R800" s="267"/>
      <c r="S800" s="267"/>
      <c r="T800" s="268"/>
      <c r="AT800" s="269" t="s">
        <v>177</v>
      </c>
      <c r="AU800" s="269" t="s">
        <v>79</v>
      </c>
      <c r="AV800" s="13" t="s">
        <v>75</v>
      </c>
      <c r="AW800" s="13" t="s">
        <v>35</v>
      </c>
      <c r="AX800" s="13" t="s">
        <v>71</v>
      </c>
      <c r="AY800" s="269" t="s">
        <v>169</v>
      </c>
    </row>
    <row r="801" s="12" customFormat="1">
      <c r="B801" s="248"/>
      <c r="C801" s="249"/>
      <c r="D801" s="250" t="s">
        <v>177</v>
      </c>
      <c r="E801" s="251" t="s">
        <v>21</v>
      </c>
      <c r="F801" s="252" t="s">
        <v>836</v>
      </c>
      <c r="G801" s="249"/>
      <c r="H801" s="253">
        <v>30.510000000000002</v>
      </c>
      <c r="I801" s="254"/>
      <c r="J801" s="249"/>
      <c r="K801" s="249"/>
      <c r="L801" s="255"/>
      <c r="M801" s="256"/>
      <c r="N801" s="257"/>
      <c r="O801" s="257"/>
      <c r="P801" s="257"/>
      <c r="Q801" s="257"/>
      <c r="R801" s="257"/>
      <c r="S801" s="257"/>
      <c r="T801" s="258"/>
      <c r="AT801" s="259" t="s">
        <v>177</v>
      </c>
      <c r="AU801" s="259" t="s">
        <v>79</v>
      </c>
      <c r="AV801" s="12" t="s">
        <v>79</v>
      </c>
      <c r="AW801" s="12" t="s">
        <v>35</v>
      </c>
      <c r="AX801" s="12" t="s">
        <v>71</v>
      </c>
      <c r="AY801" s="259" t="s">
        <v>169</v>
      </c>
    </row>
    <row r="802" s="13" customFormat="1">
      <c r="B802" s="260"/>
      <c r="C802" s="261"/>
      <c r="D802" s="250" t="s">
        <v>177</v>
      </c>
      <c r="E802" s="262" t="s">
        <v>21</v>
      </c>
      <c r="F802" s="263" t="s">
        <v>837</v>
      </c>
      <c r="G802" s="261"/>
      <c r="H802" s="262" t="s">
        <v>21</v>
      </c>
      <c r="I802" s="264"/>
      <c r="J802" s="261"/>
      <c r="K802" s="261"/>
      <c r="L802" s="265"/>
      <c r="M802" s="266"/>
      <c r="N802" s="267"/>
      <c r="O802" s="267"/>
      <c r="P802" s="267"/>
      <c r="Q802" s="267"/>
      <c r="R802" s="267"/>
      <c r="S802" s="267"/>
      <c r="T802" s="268"/>
      <c r="AT802" s="269" t="s">
        <v>177</v>
      </c>
      <c r="AU802" s="269" t="s">
        <v>79</v>
      </c>
      <c r="AV802" s="13" t="s">
        <v>75</v>
      </c>
      <c r="AW802" s="13" t="s">
        <v>35</v>
      </c>
      <c r="AX802" s="13" t="s">
        <v>71</v>
      </c>
      <c r="AY802" s="269" t="s">
        <v>169</v>
      </c>
    </row>
    <row r="803" s="14" customFormat="1">
      <c r="B803" s="270"/>
      <c r="C803" s="271"/>
      <c r="D803" s="250" t="s">
        <v>177</v>
      </c>
      <c r="E803" s="272" t="s">
        <v>21</v>
      </c>
      <c r="F803" s="273" t="s">
        <v>182</v>
      </c>
      <c r="G803" s="271"/>
      <c r="H803" s="274">
        <v>65.920000000000002</v>
      </c>
      <c r="I803" s="275"/>
      <c r="J803" s="271"/>
      <c r="K803" s="271"/>
      <c r="L803" s="276"/>
      <c r="M803" s="277"/>
      <c r="N803" s="278"/>
      <c r="O803" s="278"/>
      <c r="P803" s="278"/>
      <c r="Q803" s="278"/>
      <c r="R803" s="278"/>
      <c r="S803" s="278"/>
      <c r="T803" s="279"/>
      <c r="AT803" s="280" t="s">
        <v>177</v>
      </c>
      <c r="AU803" s="280" t="s">
        <v>79</v>
      </c>
      <c r="AV803" s="14" t="s">
        <v>89</v>
      </c>
      <c r="AW803" s="14" t="s">
        <v>35</v>
      </c>
      <c r="AX803" s="14" t="s">
        <v>75</v>
      </c>
      <c r="AY803" s="280" t="s">
        <v>169</v>
      </c>
    </row>
    <row r="804" s="12" customFormat="1">
      <c r="B804" s="248"/>
      <c r="C804" s="249"/>
      <c r="D804" s="250" t="s">
        <v>177</v>
      </c>
      <c r="E804" s="249"/>
      <c r="F804" s="252" t="s">
        <v>842</v>
      </c>
      <c r="G804" s="249"/>
      <c r="H804" s="253">
        <v>72.512</v>
      </c>
      <c r="I804" s="254"/>
      <c r="J804" s="249"/>
      <c r="K804" s="249"/>
      <c r="L804" s="255"/>
      <c r="M804" s="256"/>
      <c r="N804" s="257"/>
      <c r="O804" s="257"/>
      <c r="P804" s="257"/>
      <c r="Q804" s="257"/>
      <c r="R804" s="257"/>
      <c r="S804" s="257"/>
      <c r="T804" s="258"/>
      <c r="AT804" s="259" t="s">
        <v>177</v>
      </c>
      <c r="AU804" s="259" t="s">
        <v>79</v>
      </c>
      <c r="AV804" s="12" t="s">
        <v>79</v>
      </c>
      <c r="AW804" s="12" t="s">
        <v>6</v>
      </c>
      <c r="AX804" s="12" t="s">
        <v>75</v>
      </c>
      <c r="AY804" s="259" t="s">
        <v>169</v>
      </c>
    </row>
    <row r="805" s="1" customFormat="1" ht="25.5" customHeight="1">
      <c r="B805" s="47"/>
      <c r="C805" s="236" t="s">
        <v>843</v>
      </c>
      <c r="D805" s="236" t="s">
        <v>172</v>
      </c>
      <c r="E805" s="237" t="s">
        <v>844</v>
      </c>
      <c r="F805" s="238" t="s">
        <v>845</v>
      </c>
      <c r="G805" s="239" t="s">
        <v>175</v>
      </c>
      <c r="H805" s="240">
        <v>380.238</v>
      </c>
      <c r="I805" s="241"/>
      <c r="J805" s="242">
        <f>ROUND(I805*H805,2)</f>
        <v>0</v>
      </c>
      <c r="K805" s="238" t="s">
        <v>21</v>
      </c>
      <c r="L805" s="73"/>
      <c r="M805" s="243" t="s">
        <v>21</v>
      </c>
      <c r="N805" s="244" t="s">
        <v>42</v>
      </c>
      <c r="O805" s="48"/>
      <c r="P805" s="245">
        <f>O805*H805</f>
        <v>0</v>
      </c>
      <c r="Q805" s="245">
        <v>0.0016800000000000001</v>
      </c>
      <c r="R805" s="245">
        <f>Q805*H805</f>
        <v>0.63879984000000001</v>
      </c>
      <c r="S805" s="245">
        <v>0</v>
      </c>
      <c r="T805" s="246">
        <f>S805*H805</f>
        <v>0</v>
      </c>
      <c r="AR805" s="25" t="s">
        <v>89</v>
      </c>
      <c r="AT805" s="25" t="s">
        <v>172</v>
      </c>
      <c r="AU805" s="25" t="s">
        <v>79</v>
      </c>
      <c r="AY805" s="25" t="s">
        <v>169</v>
      </c>
      <c r="BE805" s="247">
        <f>IF(N805="základní",J805,0)</f>
        <v>0</v>
      </c>
      <c r="BF805" s="247">
        <f>IF(N805="snížená",J805,0)</f>
        <v>0</v>
      </c>
      <c r="BG805" s="247">
        <f>IF(N805="zákl. přenesená",J805,0)</f>
        <v>0</v>
      </c>
      <c r="BH805" s="247">
        <f>IF(N805="sníž. přenesená",J805,0)</f>
        <v>0</v>
      </c>
      <c r="BI805" s="247">
        <f>IF(N805="nulová",J805,0)</f>
        <v>0</v>
      </c>
      <c r="BJ805" s="25" t="s">
        <v>75</v>
      </c>
      <c r="BK805" s="247">
        <f>ROUND(I805*H805,2)</f>
        <v>0</v>
      </c>
      <c r="BL805" s="25" t="s">
        <v>89</v>
      </c>
      <c r="BM805" s="25" t="s">
        <v>846</v>
      </c>
    </row>
    <row r="806" s="12" customFormat="1">
      <c r="B806" s="248"/>
      <c r="C806" s="249"/>
      <c r="D806" s="250" t="s">
        <v>177</v>
      </c>
      <c r="E806" s="251" t="s">
        <v>21</v>
      </c>
      <c r="F806" s="252" t="s">
        <v>811</v>
      </c>
      <c r="G806" s="249"/>
      <c r="H806" s="253">
        <v>342.45299999999997</v>
      </c>
      <c r="I806" s="254"/>
      <c r="J806" s="249"/>
      <c r="K806" s="249"/>
      <c r="L806" s="255"/>
      <c r="M806" s="256"/>
      <c r="N806" s="257"/>
      <c r="O806" s="257"/>
      <c r="P806" s="257"/>
      <c r="Q806" s="257"/>
      <c r="R806" s="257"/>
      <c r="S806" s="257"/>
      <c r="T806" s="258"/>
      <c r="AT806" s="259" t="s">
        <v>177</v>
      </c>
      <c r="AU806" s="259" t="s">
        <v>79</v>
      </c>
      <c r="AV806" s="12" t="s">
        <v>79</v>
      </c>
      <c r="AW806" s="12" t="s">
        <v>35</v>
      </c>
      <c r="AX806" s="12" t="s">
        <v>71</v>
      </c>
      <c r="AY806" s="259" t="s">
        <v>169</v>
      </c>
    </row>
    <row r="807" s="13" customFormat="1">
      <c r="B807" s="260"/>
      <c r="C807" s="261"/>
      <c r="D807" s="250" t="s">
        <v>177</v>
      </c>
      <c r="E807" s="262" t="s">
        <v>21</v>
      </c>
      <c r="F807" s="263" t="s">
        <v>847</v>
      </c>
      <c r="G807" s="261"/>
      <c r="H807" s="262" t="s">
        <v>21</v>
      </c>
      <c r="I807" s="264"/>
      <c r="J807" s="261"/>
      <c r="K807" s="261"/>
      <c r="L807" s="265"/>
      <c r="M807" s="266"/>
      <c r="N807" s="267"/>
      <c r="O807" s="267"/>
      <c r="P807" s="267"/>
      <c r="Q807" s="267"/>
      <c r="R807" s="267"/>
      <c r="S807" s="267"/>
      <c r="T807" s="268"/>
      <c r="AT807" s="269" t="s">
        <v>177</v>
      </c>
      <c r="AU807" s="269" t="s">
        <v>79</v>
      </c>
      <c r="AV807" s="13" t="s">
        <v>75</v>
      </c>
      <c r="AW807" s="13" t="s">
        <v>35</v>
      </c>
      <c r="AX807" s="13" t="s">
        <v>71</v>
      </c>
      <c r="AY807" s="269" t="s">
        <v>169</v>
      </c>
    </row>
    <row r="808" s="12" customFormat="1">
      <c r="B808" s="248"/>
      <c r="C808" s="249"/>
      <c r="D808" s="250" t="s">
        <v>177</v>
      </c>
      <c r="E808" s="251" t="s">
        <v>21</v>
      </c>
      <c r="F808" s="252" t="s">
        <v>848</v>
      </c>
      <c r="G808" s="249"/>
      <c r="H808" s="253">
        <v>37.784999999999997</v>
      </c>
      <c r="I808" s="254"/>
      <c r="J808" s="249"/>
      <c r="K808" s="249"/>
      <c r="L808" s="255"/>
      <c r="M808" s="256"/>
      <c r="N808" s="257"/>
      <c r="O808" s="257"/>
      <c r="P808" s="257"/>
      <c r="Q808" s="257"/>
      <c r="R808" s="257"/>
      <c r="S808" s="257"/>
      <c r="T808" s="258"/>
      <c r="AT808" s="259" t="s">
        <v>177</v>
      </c>
      <c r="AU808" s="259" t="s">
        <v>79</v>
      </c>
      <c r="AV808" s="12" t="s">
        <v>79</v>
      </c>
      <c r="AW808" s="12" t="s">
        <v>35</v>
      </c>
      <c r="AX808" s="12" t="s">
        <v>71</v>
      </c>
      <c r="AY808" s="259" t="s">
        <v>169</v>
      </c>
    </row>
    <row r="809" s="13" customFormat="1">
      <c r="B809" s="260"/>
      <c r="C809" s="261"/>
      <c r="D809" s="250" t="s">
        <v>177</v>
      </c>
      <c r="E809" s="262" t="s">
        <v>21</v>
      </c>
      <c r="F809" s="263" t="s">
        <v>787</v>
      </c>
      <c r="G809" s="261"/>
      <c r="H809" s="262" t="s">
        <v>21</v>
      </c>
      <c r="I809" s="264"/>
      <c r="J809" s="261"/>
      <c r="K809" s="261"/>
      <c r="L809" s="265"/>
      <c r="M809" s="266"/>
      <c r="N809" s="267"/>
      <c r="O809" s="267"/>
      <c r="P809" s="267"/>
      <c r="Q809" s="267"/>
      <c r="R809" s="267"/>
      <c r="S809" s="267"/>
      <c r="T809" s="268"/>
      <c r="AT809" s="269" t="s">
        <v>177</v>
      </c>
      <c r="AU809" s="269" t="s">
        <v>79</v>
      </c>
      <c r="AV809" s="13" t="s">
        <v>75</v>
      </c>
      <c r="AW809" s="13" t="s">
        <v>35</v>
      </c>
      <c r="AX809" s="13" t="s">
        <v>71</v>
      </c>
      <c r="AY809" s="269" t="s">
        <v>169</v>
      </c>
    </row>
    <row r="810" s="14" customFormat="1">
      <c r="B810" s="270"/>
      <c r="C810" s="271"/>
      <c r="D810" s="250" t="s">
        <v>177</v>
      </c>
      <c r="E810" s="272" t="s">
        <v>21</v>
      </c>
      <c r="F810" s="273" t="s">
        <v>182</v>
      </c>
      <c r="G810" s="271"/>
      <c r="H810" s="274">
        <v>380.238</v>
      </c>
      <c r="I810" s="275"/>
      <c r="J810" s="271"/>
      <c r="K810" s="271"/>
      <c r="L810" s="276"/>
      <c r="M810" s="277"/>
      <c r="N810" s="278"/>
      <c r="O810" s="278"/>
      <c r="P810" s="278"/>
      <c r="Q810" s="278"/>
      <c r="R810" s="278"/>
      <c r="S810" s="278"/>
      <c r="T810" s="279"/>
      <c r="AT810" s="280" t="s">
        <v>177</v>
      </c>
      <c r="AU810" s="280" t="s">
        <v>79</v>
      </c>
      <c r="AV810" s="14" t="s">
        <v>89</v>
      </c>
      <c r="AW810" s="14" t="s">
        <v>35</v>
      </c>
      <c r="AX810" s="14" t="s">
        <v>75</v>
      </c>
      <c r="AY810" s="280" t="s">
        <v>169</v>
      </c>
    </row>
    <row r="811" s="1" customFormat="1" ht="16.5" customHeight="1">
      <c r="B811" s="47"/>
      <c r="C811" s="236" t="s">
        <v>849</v>
      </c>
      <c r="D811" s="236" t="s">
        <v>172</v>
      </c>
      <c r="E811" s="237" t="s">
        <v>850</v>
      </c>
      <c r="F811" s="238" t="s">
        <v>851</v>
      </c>
      <c r="G811" s="239" t="s">
        <v>175</v>
      </c>
      <c r="H811" s="240">
        <v>71.560000000000002</v>
      </c>
      <c r="I811" s="241"/>
      <c r="J811" s="242">
        <f>ROUND(I811*H811,2)</f>
        <v>0</v>
      </c>
      <c r="K811" s="238" t="s">
        <v>21</v>
      </c>
      <c r="L811" s="73"/>
      <c r="M811" s="243" t="s">
        <v>21</v>
      </c>
      <c r="N811" s="244" t="s">
        <v>42</v>
      </c>
      <c r="O811" s="48"/>
      <c r="P811" s="245">
        <f>O811*H811</f>
        <v>0</v>
      </c>
      <c r="Q811" s="245">
        <v>0.000121</v>
      </c>
      <c r="R811" s="245">
        <f>Q811*H811</f>
        <v>0.0086587599999999997</v>
      </c>
      <c r="S811" s="245">
        <v>0</v>
      </c>
      <c r="T811" s="246">
        <f>S811*H811</f>
        <v>0</v>
      </c>
      <c r="AR811" s="25" t="s">
        <v>89</v>
      </c>
      <c r="AT811" s="25" t="s">
        <v>172</v>
      </c>
      <c r="AU811" s="25" t="s">
        <v>79</v>
      </c>
      <c r="AY811" s="25" t="s">
        <v>169</v>
      </c>
      <c r="BE811" s="247">
        <f>IF(N811="základní",J811,0)</f>
        <v>0</v>
      </c>
      <c r="BF811" s="247">
        <f>IF(N811="snížená",J811,0)</f>
        <v>0</v>
      </c>
      <c r="BG811" s="247">
        <f>IF(N811="zákl. přenesená",J811,0)</f>
        <v>0</v>
      </c>
      <c r="BH811" s="247">
        <f>IF(N811="sníž. přenesená",J811,0)</f>
        <v>0</v>
      </c>
      <c r="BI811" s="247">
        <f>IF(N811="nulová",J811,0)</f>
        <v>0</v>
      </c>
      <c r="BJ811" s="25" t="s">
        <v>75</v>
      </c>
      <c r="BK811" s="247">
        <f>ROUND(I811*H811,2)</f>
        <v>0</v>
      </c>
      <c r="BL811" s="25" t="s">
        <v>89</v>
      </c>
      <c r="BM811" s="25" t="s">
        <v>852</v>
      </c>
    </row>
    <row r="812" s="12" customFormat="1">
      <c r="B812" s="248"/>
      <c r="C812" s="249"/>
      <c r="D812" s="250" t="s">
        <v>177</v>
      </c>
      <c r="E812" s="251" t="s">
        <v>21</v>
      </c>
      <c r="F812" s="252" t="s">
        <v>853</v>
      </c>
      <c r="G812" s="249"/>
      <c r="H812" s="253">
        <v>71.560000000000002</v>
      </c>
      <c r="I812" s="254"/>
      <c r="J812" s="249"/>
      <c r="K812" s="249"/>
      <c r="L812" s="255"/>
      <c r="M812" s="256"/>
      <c r="N812" s="257"/>
      <c r="O812" s="257"/>
      <c r="P812" s="257"/>
      <c r="Q812" s="257"/>
      <c r="R812" s="257"/>
      <c r="S812" s="257"/>
      <c r="T812" s="258"/>
      <c r="AT812" s="259" t="s">
        <v>177</v>
      </c>
      <c r="AU812" s="259" t="s">
        <v>79</v>
      </c>
      <c r="AV812" s="12" t="s">
        <v>79</v>
      </c>
      <c r="AW812" s="12" t="s">
        <v>35</v>
      </c>
      <c r="AX812" s="12" t="s">
        <v>71</v>
      </c>
      <c r="AY812" s="259" t="s">
        <v>169</v>
      </c>
    </row>
    <row r="813" s="14" customFormat="1">
      <c r="B813" s="270"/>
      <c r="C813" s="271"/>
      <c r="D813" s="250" t="s">
        <v>177</v>
      </c>
      <c r="E813" s="272" t="s">
        <v>21</v>
      </c>
      <c r="F813" s="273" t="s">
        <v>182</v>
      </c>
      <c r="G813" s="271"/>
      <c r="H813" s="274">
        <v>71.560000000000002</v>
      </c>
      <c r="I813" s="275"/>
      <c r="J813" s="271"/>
      <c r="K813" s="271"/>
      <c r="L813" s="276"/>
      <c r="M813" s="277"/>
      <c r="N813" s="278"/>
      <c r="O813" s="278"/>
      <c r="P813" s="278"/>
      <c r="Q813" s="278"/>
      <c r="R813" s="278"/>
      <c r="S813" s="278"/>
      <c r="T813" s="279"/>
      <c r="AT813" s="280" t="s">
        <v>177</v>
      </c>
      <c r="AU813" s="280" t="s">
        <v>79</v>
      </c>
      <c r="AV813" s="14" t="s">
        <v>89</v>
      </c>
      <c r="AW813" s="14" t="s">
        <v>35</v>
      </c>
      <c r="AX813" s="14" t="s">
        <v>75</v>
      </c>
      <c r="AY813" s="280" t="s">
        <v>169</v>
      </c>
    </row>
    <row r="814" s="1" customFormat="1" ht="16.5" customHeight="1">
      <c r="B814" s="47"/>
      <c r="C814" s="236" t="s">
        <v>854</v>
      </c>
      <c r="D814" s="236" t="s">
        <v>172</v>
      </c>
      <c r="E814" s="237" t="s">
        <v>855</v>
      </c>
      <c r="F814" s="238" t="s">
        <v>856</v>
      </c>
      <c r="G814" s="239" t="s">
        <v>190</v>
      </c>
      <c r="H814" s="240">
        <v>9.9079999999999995</v>
      </c>
      <c r="I814" s="241"/>
      <c r="J814" s="242">
        <f>ROUND(I814*H814,2)</f>
        <v>0</v>
      </c>
      <c r="K814" s="238" t="s">
        <v>185</v>
      </c>
      <c r="L814" s="73"/>
      <c r="M814" s="243" t="s">
        <v>21</v>
      </c>
      <c r="N814" s="244" t="s">
        <v>42</v>
      </c>
      <c r="O814" s="48"/>
      <c r="P814" s="245">
        <f>O814*H814</f>
        <v>0</v>
      </c>
      <c r="Q814" s="245">
        <v>2.2563399999999998</v>
      </c>
      <c r="R814" s="245">
        <f>Q814*H814</f>
        <v>22.355816719999996</v>
      </c>
      <c r="S814" s="245">
        <v>0</v>
      </c>
      <c r="T814" s="246">
        <f>S814*H814</f>
        <v>0</v>
      </c>
      <c r="AR814" s="25" t="s">
        <v>89</v>
      </c>
      <c r="AT814" s="25" t="s">
        <v>172</v>
      </c>
      <c r="AU814" s="25" t="s">
        <v>79</v>
      </c>
      <c r="AY814" s="25" t="s">
        <v>169</v>
      </c>
      <c r="BE814" s="247">
        <f>IF(N814="základní",J814,0)</f>
        <v>0</v>
      </c>
      <c r="BF814" s="247">
        <f>IF(N814="snížená",J814,0)</f>
        <v>0</v>
      </c>
      <c r="BG814" s="247">
        <f>IF(N814="zákl. přenesená",J814,0)</f>
        <v>0</v>
      </c>
      <c r="BH814" s="247">
        <f>IF(N814="sníž. přenesená",J814,0)</f>
        <v>0</v>
      </c>
      <c r="BI814" s="247">
        <f>IF(N814="nulová",J814,0)</f>
        <v>0</v>
      </c>
      <c r="BJ814" s="25" t="s">
        <v>75</v>
      </c>
      <c r="BK814" s="247">
        <f>ROUND(I814*H814,2)</f>
        <v>0</v>
      </c>
      <c r="BL814" s="25" t="s">
        <v>89</v>
      </c>
      <c r="BM814" s="25" t="s">
        <v>857</v>
      </c>
    </row>
    <row r="815" s="13" customFormat="1">
      <c r="B815" s="260"/>
      <c r="C815" s="261"/>
      <c r="D815" s="250" t="s">
        <v>177</v>
      </c>
      <c r="E815" s="262" t="s">
        <v>21</v>
      </c>
      <c r="F815" s="263" t="s">
        <v>858</v>
      </c>
      <c r="G815" s="261"/>
      <c r="H815" s="262" t="s">
        <v>21</v>
      </c>
      <c r="I815" s="264"/>
      <c r="J815" s="261"/>
      <c r="K815" s="261"/>
      <c r="L815" s="265"/>
      <c r="M815" s="266"/>
      <c r="N815" s="267"/>
      <c r="O815" s="267"/>
      <c r="P815" s="267"/>
      <c r="Q815" s="267"/>
      <c r="R815" s="267"/>
      <c r="S815" s="267"/>
      <c r="T815" s="268"/>
      <c r="AT815" s="269" t="s">
        <v>177</v>
      </c>
      <c r="AU815" s="269" t="s">
        <v>79</v>
      </c>
      <c r="AV815" s="13" t="s">
        <v>75</v>
      </c>
      <c r="AW815" s="13" t="s">
        <v>35</v>
      </c>
      <c r="AX815" s="13" t="s">
        <v>71</v>
      </c>
      <c r="AY815" s="269" t="s">
        <v>169</v>
      </c>
    </row>
    <row r="816" s="12" customFormat="1">
      <c r="B816" s="248"/>
      <c r="C816" s="249"/>
      <c r="D816" s="250" t="s">
        <v>177</v>
      </c>
      <c r="E816" s="251" t="s">
        <v>21</v>
      </c>
      <c r="F816" s="252" t="s">
        <v>859</v>
      </c>
      <c r="G816" s="249"/>
      <c r="H816" s="253">
        <v>9.9079999999999995</v>
      </c>
      <c r="I816" s="254"/>
      <c r="J816" s="249"/>
      <c r="K816" s="249"/>
      <c r="L816" s="255"/>
      <c r="M816" s="256"/>
      <c r="N816" s="257"/>
      <c r="O816" s="257"/>
      <c r="P816" s="257"/>
      <c r="Q816" s="257"/>
      <c r="R816" s="257"/>
      <c r="S816" s="257"/>
      <c r="T816" s="258"/>
      <c r="AT816" s="259" t="s">
        <v>177</v>
      </c>
      <c r="AU816" s="259" t="s">
        <v>79</v>
      </c>
      <c r="AV816" s="12" t="s">
        <v>79</v>
      </c>
      <c r="AW816" s="12" t="s">
        <v>35</v>
      </c>
      <c r="AX816" s="12" t="s">
        <v>71</v>
      </c>
      <c r="AY816" s="259" t="s">
        <v>169</v>
      </c>
    </row>
    <row r="817" s="14" customFormat="1">
      <c r="B817" s="270"/>
      <c r="C817" s="271"/>
      <c r="D817" s="250" t="s">
        <v>177</v>
      </c>
      <c r="E817" s="272" t="s">
        <v>21</v>
      </c>
      <c r="F817" s="273" t="s">
        <v>182</v>
      </c>
      <c r="G817" s="271"/>
      <c r="H817" s="274">
        <v>9.9079999999999995</v>
      </c>
      <c r="I817" s="275"/>
      <c r="J817" s="271"/>
      <c r="K817" s="271"/>
      <c r="L817" s="276"/>
      <c r="M817" s="277"/>
      <c r="N817" s="278"/>
      <c r="O817" s="278"/>
      <c r="P817" s="278"/>
      <c r="Q817" s="278"/>
      <c r="R817" s="278"/>
      <c r="S817" s="278"/>
      <c r="T817" s="279"/>
      <c r="AT817" s="280" t="s">
        <v>177</v>
      </c>
      <c r="AU817" s="280" t="s">
        <v>79</v>
      </c>
      <c r="AV817" s="14" t="s">
        <v>89</v>
      </c>
      <c r="AW817" s="14" t="s">
        <v>35</v>
      </c>
      <c r="AX817" s="14" t="s">
        <v>75</v>
      </c>
      <c r="AY817" s="280" t="s">
        <v>169</v>
      </c>
    </row>
    <row r="818" s="1" customFormat="1" ht="25.5" customHeight="1">
      <c r="B818" s="47"/>
      <c r="C818" s="236" t="s">
        <v>860</v>
      </c>
      <c r="D818" s="236" t="s">
        <v>172</v>
      </c>
      <c r="E818" s="237" t="s">
        <v>861</v>
      </c>
      <c r="F818" s="238" t="s">
        <v>862</v>
      </c>
      <c r="G818" s="239" t="s">
        <v>190</v>
      </c>
      <c r="H818" s="240">
        <v>37.049999999999997</v>
      </c>
      <c r="I818" s="241"/>
      <c r="J818" s="242">
        <f>ROUND(I818*H818,2)</f>
        <v>0</v>
      </c>
      <c r="K818" s="238" t="s">
        <v>21</v>
      </c>
      <c r="L818" s="73"/>
      <c r="M818" s="243" t="s">
        <v>21</v>
      </c>
      <c r="N818" s="244" t="s">
        <v>42</v>
      </c>
      <c r="O818" s="48"/>
      <c r="P818" s="245">
        <f>O818*H818</f>
        <v>0</v>
      </c>
      <c r="Q818" s="245">
        <v>2.2563399999999998</v>
      </c>
      <c r="R818" s="245">
        <f>Q818*H818</f>
        <v>83.597396999999987</v>
      </c>
      <c r="S818" s="245">
        <v>0</v>
      </c>
      <c r="T818" s="246">
        <f>S818*H818</f>
        <v>0</v>
      </c>
      <c r="AR818" s="25" t="s">
        <v>89</v>
      </c>
      <c r="AT818" s="25" t="s">
        <v>172</v>
      </c>
      <c r="AU818" s="25" t="s">
        <v>79</v>
      </c>
      <c r="AY818" s="25" t="s">
        <v>169</v>
      </c>
      <c r="BE818" s="247">
        <f>IF(N818="základní",J818,0)</f>
        <v>0</v>
      </c>
      <c r="BF818" s="247">
        <f>IF(N818="snížená",J818,0)</f>
        <v>0</v>
      </c>
      <c r="BG818" s="247">
        <f>IF(N818="zákl. přenesená",J818,0)</f>
        <v>0</v>
      </c>
      <c r="BH818" s="247">
        <f>IF(N818="sníž. přenesená",J818,0)</f>
        <v>0</v>
      </c>
      <c r="BI818" s="247">
        <f>IF(N818="nulová",J818,0)</f>
        <v>0</v>
      </c>
      <c r="BJ818" s="25" t="s">
        <v>75</v>
      </c>
      <c r="BK818" s="247">
        <f>ROUND(I818*H818,2)</f>
        <v>0</v>
      </c>
      <c r="BL818" s="25" t="s">
        <v>89</v>
      </c>
      <c r="BM818" s="25" t="s">
        <v>863</v>
      </c>
    </row>
    <row r="819" s="12" customFormat="1">
      <c r="B819" s="248"/>
      <c r="C819" s="249"/>
      <c r="D819" s="250" t="s">
        <v>177</v>
      </c>
      <c r="E819" s="251" t="s">
        <v>21</v>
      </c>
      <c r="F819" s="252" t="s">
        <v>864</v>
      </c>
      <c r="G819" s="249"/>
      <c r="H819" s="253">
        <v>4.4260000000000002</v>
      </c>
      <c r="I819" s="254"/>
      <c r="J819" s="249"/>
      <c r="K819" s="249"/>
      <c r="L819" s="255"/>
      <c r="M819" s="256"/>
      <c r="N819" s="257"/>
      <c r="O819" s="257"/>
      <c r="P819" s="257"/>
      <c r="Q819" s="257"/>
      <c r="R819" s="257"/>
      <c r="S819" s="257"/>
      <c r="T819" s="258"/>
      <c r="AT819" s="259" t="s">
        <v>177</v>
      </c>
      <c r="AU819" s="259" t="s">
        <v>79</v>
      </c>
      <c r="AV819" s="12" t="s">
        <v>79</v>
      </c>
      <c r="AW819" s="12" t="s">
        <v>35</v>
      </c>
      <c r="AX819" s="12" t="s">
        <v>71</v>
      </c>
      <c r="AY819" s="259" t="s">
        <v>169</v>
      </c>
    </row>
    <row r="820" s="13" customFormat="1">
      <c r="B820" s="260"/>
      <c r="C820" s="261"/>
      <c r="D820" s="250" t="s">
        <v>177</v>
      </c>
      <c r="E820" s="262" t="s">
        <v>21</v>
      </c>
      <c r="F820" s="263" t="s">
        <v>350</v>
      </c>
      <c r="G820" s="261"/>
      <c r="H820" s="262" t="s">
        <v>21</v>
      </c>
      <c r="I820" s="264"/>
      <c r="J820" s="261"/>
      <c r="K820" s="261"/>
      <c r="L820" s="265"/>
      <c r="M820" s="266"/>
      <c r="N820" s="267"/>
      <c r="O820" s="267"/>
      <c r="P820" s="267"/>
      <c r="Q820" s="267"/>
      <c r="R820" s="267"/>
      <c r="S820" s="267"/>
      <c r="T820" s="268"/>
      <c r="AT820" s="269" t="s">
        <v>177</v>
      </c>
      <c r="AU820" s="269" t="s">
        <v>79</v>
      </c>
      <c r="AV820" s="13" t="s">
        <v>75</v>
      </c>
      <c r="AW820" s="13" t="s">
        <v>35</v>
      </c>
      <c r="AX820" s="13" t="s">
        <v>71</v>
      </c>
      <c r="AY820" s="269" t="s">
        <v>169</v>
      </c>
    </row>
    <row r="821" s="12" customFormat="1">
      <c r="B821" s="248"/>
      <c r="C821" s="249"/>
      <c r="D821" s="250" t="s">
        <v>177</v>
      </c>
      <c r="E821" s="251" t="s">
        <v>21</v>
      </c>
      <c r="F821" s="252" t="s">
        <v>865</v>
      </c>
      <c r="G821" s="249"/>
      <c r="H821" s="253">
        <v>2.9670000000000001</v>
      </c>
      <c r="I821" s="254"/>
      <c r="J821" s="249"/>
      <c r="K821" s="249"/>
      <c r="L821" s="255"/>
      <c r="M821" s="256"/>
      <c r="N821" s="257"/>
      <c r="O821" s="257"/>
      <c r="P821" s="257"/>
      <c r="Q821" s="257"/>
      <c r="R821" s="257"/>
      <c r="S821" s="257"/>
      <c r="T821" s="258"/>
      <c r="AT821" s="259" t="s">
        <v>177</v>
      </c>
      <c r="AU821" s="259" t="s">
        <v>79</v>
      </c>
      <c r="AV821" s="12" t="s">
        <v>79</v>
      </c>
      <c r="AW821" s="12" t="s">
        <v>35</v>
      </c>
      <c r="AX821" s="12" t="s">
        <v>71</v>
      </c>
      <c r="AY821" s="259" t="s">
        <v>169</v>
      </c>
    </row>
    <row r="822" s="13" customFormat="1">
      <c r="B822" s="260"/>
      <c r="C822" s="261"/>
      <c r="D822" s="250" t="s">
        <v>177</v>
      </c>
      <c r="E822" s="262" t="s">
        <v>21</v>
      </c>
      <c r="F822" s="263" t="s">
        <v>436</v>
      </c>
      <c r="G822" s="261"/>
      <c r="H822" s="262" t="s">
        <v>21</v>
      </c>
      <c r="I822" s="264"/>
      <c r="J822" s="261"/>
      <c r="K822" s="261"/>
      <c r="L822" s="265"/>
      <c r="M822" s="266"/>
      <c r="N822" s="267"/>
      <c r="O822" s="267"/>
      <c r="P822" s="267"/>
      <c r="Q822" s="267"/>
      <c r="R822" s="267"/>
      <c r="S822" s="267"/>
      <c r="T822" s="268"/>
      <c r="AT822" s="269" t="s">
        <v>177</v>
      </c>
      <c r="AU822" s="269" t="s">
        <v>79</v>
      </c>
      <c r="AV822" s="13" t="s">
        <v>75</v>
      </c>
      <c r="AW822" s="13" t="s">
        <v>35</v>
      </c>
      <c r="AX822" s="13" t="s">
        <v>71</v>
      </c>
      <c r="AY822" s="269" t="s">
        <v>169</v>
      </c>
    </row>
    <row r="823" s="12" customFormat="1">
      <c r="B823" s="248"/>
      <c r="C823" s="249"/>
      <c r="D823" s="250" t="s">
        <v>177</v>
      </c>
      <c r="E823" s="251" t="s">
        <v>21</v>
      </c>
      <c r="F823" s="252" t="s">
        <v>866</v>
      </c>
      <c r="G823" s="249"/>
      <c r="H823" s="253">
        <v>3.5910000000000002</v>
      </c>
      <c r="I823" s="254"/>
      <c r="J823" s="249"/>
      <c r="K823" s="249"/>
      <c r="L823" s="255"/>
      <c r="M823" s="256"/>
      <c r="N823" s="257"/>
      <c r="O823" s="257"/>
      <c r="P823" s="257"/>
      <c r="Q823" s="257"/>
      <c r="R823" s="257"/>
      <c r="S823" s="257"/>
      <c r="T823" s="258"/>
      <c r="AT823" s="259" t="s">
        <v>177</v>
      </c>
      <c r="AU823" s="259" t="s">
        <v>79</v>
      </c>
      <c r="AV823" s="12" t="s">
        <v>79</v>
      </c>
      <c r="AW823" s="12" t="s">
        <v>35</v>
      </c>
      <c r="AX823" s="12" t="s">
        <v>71</v>
      </c>
      <c r="AY823" s="259" t="s">
        <v>169</v>
      </c>
    </row>
    <row r="824" s="13" customFormat="1">
      <c r="B824" s="260"/>
      <c r="C824" s="261"/>
      <c r="D824" s="250" t="s">
        <v>177</v>
      </c>
      <c r="E824" s="262" t="s">
        <v>21</v>
      </c>
      <c r="F824" s="263" t="s">
        <v>521</v>
      </c>
      <c r="G824" s="261"/>
      <c r="H824" s="262" t="s">
        <v>21</v>
      </c>
      <c r="I824" s="264"/>
      <c r="J824" s="261"/>
      <c r="K824" s="261"/>
      <c r="L824" s="265"/>
      <c r="M824" s="266"/>
      <c r="N824" s="267"/>
      <c r="O824" s="267"/>
      <c r="P824" s="267"/>
      <c r="Q824" s="267"/>
      <c r="R824" s="267"/>
      <c r="S824" s="267"/>
      <c r="T824" s="268"/>
      <c r="AT824" s="269" t="s">
        <v>177</v>
      </c>
      <c r="AU824" s="269" t="s">
        <v>79</v>
      </c>
      <c r="AV824" s="13" t="s">
        <v>75</v>
      </c>
      <c r="AW824" s="13" t="s">
        <v>35</v>
      </c>
      <c r="AX824" s="13" t="s">
        <v>71</v>
      </c>
      <c r="AY824" s="269" t="s">
        <v>169</v>
      </c>
    </row>
    <row r="825" s="12" customFormat="1">
      <c r="B825" s="248"/>
      <c r="C825" s="249"/>
      <c r="D825" s="250" t="s">
        <v>177</v>
      </c>
      <c r="E825" s="251" t="s">
        <v>21</v>
      </c>
      <c r="F825" s="252" t="s">
        <v>867</v>
      </c>
      <c r="G825" s="249"/>
      <c r="H825" s="253">
        <v>0.42999999999999999</v>
      </c>
      <c r="I825" s="254"/>
      <c r="J825" s="249"/>
      <c r="K825" s="249"/>
      <c r="L825" s="255"/>
      <c r="M825" s="256"/>
      <c r="N825" s="257"/>
      <c r="O825" s="257"/>
      <c r="P825" s="257"/>
      <c r="Q825" s="257"/>
      <c r="R825" s="257"/>
      <c r="S825" s="257"/>
      <c r="T825" s="258"/>
      <c r="AT825" s="259" t="s">
        <v>177</v>
      </c>
      <c r="AU825" s="259" t="s">
        <v>79</v>
      </c>
      <c r="AV825" s="12" t="s">
        <v>79</v>
      </c>
      <c r="AW825" s="12" t="s">
        <v>35</v>
      </c>
      <c r="AX825" s="12" t="s">
        <v>71</v>
      </c>
      <c r="AY825" s="259" t="s">
        <v>169</v>
      </c>
    </row>
    <row r="826" s="13" customFormat="1">
      <c r="B826" s="260"/>
      <c r="C826" s="261"/>
      <c r="D826" s="250" t="s">
        <v>177</v>
      </c>
      <c r="E826" s="262" t="s">
        <v>21</v>
      </c>
      <c r="F826" s="263" t="s">
        <v>496</v>
      </c>
      <c r="G826" s="261"/>
      <c r="H826" s="262" t="s">
        <v>21</v>
      </c>
      <c r="I826" s="264"/>
      <c r="J826" s="261"/>
      <c r="K826" s="261"/>
      <c r="L826" s="265"/>
      <c r="M826" s="266"/>
      <c r="N826" s="267"/>
      <c r="O826" s="267"/>
      <c r="P826" s="267"/>
      <c r="Q826" s="267"/>
      <c r="R826" s="267"/>
      <c r="S826" s="267"/>
      <c r="T826" s="268"/>
      <c r="AT826" s="269" t="s">
        <v>177</v>
      </c>
      <c r="AU826" s="269" t="s">
        <v>79</v>
      </c>
      <c r="AV826" s="13" t="s">
        <v>75</v>
      </c>
      <c r="AW826" s="13" t="s">
        <v>35</v>
      </c>
      <c r="AX826" s="13" t="s">
        <v>71</v>
      </c>
      <c r="AY826" s="269" t="s">
        <v>169</v>
      </c>
    </row>
    <row r="827" s="12" customFormat="1">
      <c r="B827" s="248"/>
      <c r="C827" s="249"/>
      <c r="D827" s="250" t="s">
        <v>177</v>
      </c>
      <c r="E827" s="251" t="s">
        <v>21</v>
      </c>
      <c r="F827" s="252" t="s">
        <v>868</v>
      </c>
      <c r="G827" s="249"/>
      <c r="H827" s="253">
        <v>0.213</v>
      </c>
      <c r="I827" s="254"/>
      <c r="J827" s="249"/>
      <c r="K827" s="249"/>
      <c r="L827" s="255"/>
      <c r="M827" s="256"/>
      <c r="N827" s="257"/>
      <c r="O827" s="257"/>
      <c r="P827" s="257"/>
      <c r="Q827" s="257"/>
      <c r="R827" s="257"/>
      <c r="S827" s="257"/>
      <c r="T827" s="258"/>
      <c r="AT827" s="259" t="s">
        <v>177</v>
      </c>
      <c r="AU827" s="259" t="s">
        <v>79</v>
      </c>
      <c r="AV827" s="12" t="s">
        <v>79</v>
      </c>
      <c r="AW827" s="12" t="s">
        <v>35</v>
      </c>
      <c r="AX827" s="12" t="s">
        <v>71</v>
      </c>
      <c r="AY827" s="259" t="s">
        <v>169</v>
      </c>
    </row>
    <row r="828" s="13" customFormat="1">
      <c r="B828" s="260"/>
      <c r="C828" s="261"/>
      <c r="D828" s="250" t="s">
        <v>177</v>
      </c>
      <c r="E828" s="262" t="s">
        <v>21</v>
      </c>
      <c r="F828" s="263" t="s">
        <v>362</v>
      </c>
      <c r="G828" s="261"/>
      <c r="H828" s="262" t="s">
        <v>21</v>
      </c>
      <c r="I828" s="264"/>
      <c r="J828" s="261"/>
      <c r="K828" s="261"/>
      <c r="L828" s="265"/>
      <c r="M828" s="266"/>
      <c r="N828" s="267"/>
      <c r="O828" s="267"/>
      <c r="P828" s="267"/>
      <c r="Q828" s="267"/>
      <c r="R828" s="267"/>
      <c r="S828" s="267"/>
      <c r="T828" s="268"/>
      <c r="AT828" s="269" t="s">
        <v>177</v>
      </c>
      <c r="AU828" s="269" t="s">
        <v>79</v>
      </c>
      <c r="AV828" s="13" t="s">
        <v>75</v>
      </c>
      <c r="AW828" s="13" t="s">
        <v>35</v>
      </c>
      <c r="AX828" s="13" t="s">
        <v>71</v>
      </c>
      <c r="AY828" s="269" t="s">
        <v>169</v>
      </c>
    </row>
    <row r="829" s="12" customFormat="1">
      <c r="B829" s="248"/>
      <c r="C829" s="249"/>
      <c r="D829" s="250" t="s">
        <v>177</v>
      </c>
      <c r="E829" s="251" t="s">
        <v>21</v>
      </c>
      <c r="F829" s="252" t="s">
        <v>869</v>
      </c>
      <c r="G829" s="249"/>
      <c r="H829" s="253">
        <v>4.7279999999999998</v>
      </c>
      <c r="I829" s="254"/>
      <c r="J829" s="249"/>
      <c r="K829" s="249"/>
      <c r="L829" s="255"/>
      <c r="M829" s="256"/>
      <c r="N829" s="257"/>
      <c r="O829" s="257"/>
      <c r="P829" s="257"/>
      <c r="Q829" s="257"/>
      <c r="R829" s="257"/>
      <c r="S829" s="257"/>
      <c r="T829" s="258"/>
      <c r="AT829" s="259" t="s">
        <v>177</v>
      </c>
      <c r="AU829" s="259" t="s">
        <v>79</v>
      </c>
      <c r="AV829" s="12" t="s">
        <v>79</v>
      </c>
      <c r="AW829" s="12" t="s">
        <v>35</v>
      </c>
      <c r="AX829" s="12" t="s">
        <v>71</v>
      </c>
      <c r="AY829" s="259" t="s">
        <v>169</v>
      </c>
    </row>
    <row r="830" s="13" customFormat="1">
      <c r="B830" s="260"/>
      <c r="C830" s="261"/>
      <c r="D830" s="250" t="s">
        <v>177</v>
      </c>
      <c r="E830" s="262" t="s">
        <v>21</v>
      </c>
      <c r="F830" s="263" t="s">
        <v>364</v>
      </c>
      <c r="G830" s="261"/>
      <c r="H830" s="262" t="s">
        <v>21</v>
      </c>
      <c r="I830" s="264"/>
      <c r="J830" s="261"/>
      <c r="K830" s="261"/>
      <c r="L830" s="265"/>
      <c r="M830" s="266"/>
      <c r="N830" s="267"/>
      <c r="O830" s="267"/>
      <c r="P830" s="267"/>
      <c r="Q830" s="267"/>
      <c r="R830" s="267"/>
      <c r="S830" s="267"/>
      <c r="T830" s="268"/>
      <c r="AT830" s="269" t="s">
        <v>177</v>
      </c>
      <c r="AU830" s="269" t="s">
        <v>79</v>
      </c>
      <c r="AV830" s="13" t="s">
        <v>75</v>
      </c>
      <c r="AW830" s="13" t="s">
        <v>35</v>
      </c>
      <c r="AX830" s="13" t="s">
        <v>71</v>
      </c>
      <c r="AY830" s="269" t="s">
        <v>169</v>
      </c>
    </row>
    <row r="831" s="12" customFormat="1">
      <c r="B831" s="248"/>
      <c r="C831" s="249"/>
      <c r="D831" s="250" t="s">
        <v>177</v>
      </c>
      <c r="E831" s="251" t="s">
        <v>21</v>
      </c>
      <c r="F831" s="252" t="s">
        <v>870</v>
      </c>
      <c r="G831" s="249"/>
      <c r="H831" s="253">
        <v>0.998</v>
      </c>
      <c r="I831" s="254"/>
      <c r="J831" s="249"/>
      <c r="K831" s="249"/>
      <c r="L831" s="255"/>
      <c r="M831" s="256"/>
      <c r="N831" s="257"/>
      <c r="O831" s="257"/>
      <c r="P831" s="257"/>
      <c r="Q831" s="257"/>
      <c r="R831" s="257"/>
      <c r="S831" s="257"/>
      <c r="T831" s="258"/>
      <c r="AT831" s="259" t="s">
        <v>177</v>
      </c>
      <c r="AU831" s="259" t="s">
        <v>79</v>
      </c>
      <c r="AV831" s="12" t="s">
        <v>79</v>
      </c>
      <c r="AW831" s="12" t="s">
        <v>35</v>
      </c>
      <c r="AX831" s="12" t="s">
        <v>71</v>
      </c>
      <c r="AY831" s="259" t="s">
        <v>169</v>
      </c>
    </row>
    <row r="832" s="13" customFormat="1">
      <c r="B832" s="260"/>
      <c r="C832" s="261"/>
      <c r="D832" s="250" t="s">
        <v>177</v>
      </c>
      <c r="E832" s="262" t="s">
        <v>21</v>
      </c>
      <c r="F832" s="263" t="s">
        <v>361</v>
      </c>
      <c r="G832" s="261"/>
      <c r="H832" s="262" t="s">
        <v>21</v>
      </c>
      <c r="I832" s="264"/>
      <c r="J832" s="261"/>
      <c r="K832" s="261"/>
      <c r="L832" s="265"/>
      <c r="M832" s="266"/>
      <c r="N832" s="267"/>
      <c r="O832" s="267"/>
      <c r="P832" s="267"/>
      <c r="Q832" s="267"/>
      <c r="R832" s="267"/>
      <c r="S832" s="267"/>
      <c r="T832" s="268"/>
      <c r="AT832" s="269" t="s">
        <v>177</v>
      </c>
      <c r="AU832" s="269" t="s">
        <v>79</v>
      </c>
      <c r="AV832" s="13" t="s">
        <v>75</v>
      </c>
      <c r="AW832" s="13" t="s">
        <v>35</v>
      </c>
      <c r="AX832" s="13" t="s">
        <v>71</v>
      </c>
      <c r="AY832" s="269" t="s">
        <v>169</v>
      </c>
    </row>
    <row r="833" s="12" customFormat="1">
      <c r="B833" s="248"/>
      <c r="C833" s="249"/>
      <c r="D833" s="250" t="s">
        <v>177</v>
      </c>
      <c r="E833" s="251" t="s">
        <v>21</v>
      </c>
      <c r="F833" s="252" t="s">
        <v>871</v>
      </c>
      <c r="G833" s="249"/>
      <c r="H833" s="253">
        <v>2.9009999999999998</v>
      </c>
      <c r="I833" s="254"/>
      <c r="J833" s="249"/>
      <c r="K833" s="249"/>
      <c r="L833" s="255"/>
      <c r="M833" s="256"/>
      <c r="N833" s="257"/>
      <c r="O833" s="257"/>
      <c r="P833" s="257"/>
      <c r="Q833" s="257"/>
      <c r="R833" s="257"/>
      <c r="S833" s="257"/>
      <c r="T833" s="258"/>
      <c r="AT833" s="259" t="s">
        <v>177</v>
      </c>
      <c r="AU833" s="259" t="s">
        <v>79</v>
      </c>
      <c r="AV833" s="12" t="s">
        <v>79</v>
      </c>
      <c r="AW833" s="12" t="s">
        <v>35</v>
      </c>
      <c r="AX833" s="12" t="s">
        <v>71</v>
      </c>
      <c r="AY833" s="259" t="s">
        <v>169</v>
      </c>
    </row>
    <row r="834" s="13" customFormat="1">
      <c r="B834" s="260"/>
      <c r="C834" s="261"/>
      <c r="D834" s="250" t="s">
        <v>177</v>
      </c>
      <c r="E834" s="262" t="s">
        <v>21</v>
      </c>
      <c r="F834" s="263" t="s">
        <v>441</v>
      </c>
      <c r="G834" s="261"/>
      <c r="H834" s="262" t="s">
        <v>21</v>
      </c>
      <c r="I834" s="264"/>
      <c r="J834" s="261"/>
      <c r="K834" s="261"/>
      <c r="L834" s="265"/>
      <c r="M834" s="266"/>
      <c r="N834" s="267"/>
      <c r="O834" s="267"/>
      <c r="P834" s="267"/>
      <c r="Q834" s="267"/>
      <c r="R834" s="267"/>
      <c r="S834" s="267"/>
      <c r="T834" s="268"/>
      <c r="AT834" s="269" t="s">
        <v>177</v>
      </c>
      <c r="AU834" s="269" t="s">
        <v>79</v>
      </c>
      <c r="AV834" s="13" t="s">
        <v>75</v>
      </c>
      <c r="AW834" s="13" t="s">
        <v>35</v>
      </c>
      <c r="AX834" s="13" t="s">
        <v>71</v>
      </c>
      <c r="AY834" s="269" t="s">
        <v>169</v>
      </c>
    </row>
    <row r="835" s="12" customFormat="1">
      <c r="B835" s="248"/>
      <c r="C835" s="249"/>
      <c r="D835" s="250" t="s">
        <v>177</v>
      </c>
      <c r="E835" s="251" t="s">
        <v>21</v>
      </c>
      <c r="F835" s="252" t="s">
        <v>872</v>
      </c>
      <c r="G835" s="249"/>
      <c r="H835" s="253">
        <v>1.2310000000000001</v>
      </c>
      <c r="I835" s="254"/>
      <c r="J835" s="249"/>
      <c r="K835" s="249"/>
      <c r="L835" s="255"/>
      <c r="M835" s="256"/>
      <c r="N835" s="257"/>
      <c r="O835" s="257"/>
      <c r="P835" s="257"/>
      <c r="Q835" s="257"/>
      <c r="R835" s="257"/>
      <c r="S835" s="257"/>
      <c r="T835" s="258"/>
      <c r="AT835" s="259" t="s">
        <v>177</v>
      </c>
      <c r="AU835" s="259" t="s">
        <v>79</v>
      </c>
      <c r="AV835" s="12" t="s">
        <v>79</v>
      </c>
      <c r="AW835" s="12" t="s">
        <v>35</v>
      </c>
      <c r="AX835" s="12" t="s">
        <v>71</v>
      </c>
      <c r="AY835" s="259" t="s">
        <v>169</v>
      </c>
    </row>
    <row r="836" s="13" customFormat="1">
      <c r="B836" s="260"/>
      <c r="C836" s="261"/>
      <c r="D836" s="250" t="s">
        <v>177</v>
      </c>
      <c r="E836" s="262" t="s">
        <v>21</v>
      </c>
      <c r="F836" s="263" t="s">
        <v>439</v>
      </c>
      <c r="G836" s="261"/>
      <c r="H836" s="262" t="s">
        <v>21</v>
      </c>
      <c r="I836" s="264"/>
      <c r="J836" s="261"/>
      <c r="K836" s="261"/>
      <c r="L836" s="265"/>
      <c r="M836" s="266"/>
      <c r="N836" s="267"/>
      <c r="O836" s="267"/>
      <c r="P836" s="267"/>
      <c r="Q836" s="267"/>
      <c r="R836" s="267"/>
      <c r="S836" s="267"/>
      <c r="T836" s="268"/>
      <c r="AT836" s="269" t="s">
        <v>177</v>
      </c>
      <c r="AU836" s="269" t="s">
        <v>79</v>
      </c>
      <c r="AV836" s="13" t="s">
        <v>75</v>
      </c>
      <c r="AW836" s="13" t="s">
        <v>35</v>
      </c>
      <c r="AX836" s="13" t="s">
        <v>71</v>
      </c>
      <c r="AY836" s="269" t="s">
        <v>169</v>
      </c>
    </row>
    <row r="837" s="12" customFormat="1">
      <c r="B837" s="248"/>
      <c r="C837" s="249"/>
      <c r="D837" s="250" t="s">
        <v>177</v>
      </c>
      <c r="E837" s="251" t="s">
        <v>21</v>
      </c>
      <c r="F837" s="252" t="s">
        <v>873</v>
      </c>
      <c r="G837" s="249"/>
      <c r="H837" s="253">
        <v>0.51100000000000001</v>
      </c>
      <c r="I837" s="254"/>
      <c r="J837" s="249"/>
      <c r="K837" s="249"/>
      <c r="L837" s="255"/>
      <c r="M837" s="256"/>
      <c r="N837" s="257"/>
      <c r="O837" s="257"/>
      <c r="P837" s="257"/>
      <c r="Q837" s="257"/>
      <c r="R837" s="257"/>
      <c r="S837" s="257"/>
      <c r="T837" s="258"/>
      <c r="AT837" s="259" t="s">
        <v>177</v>
      </c>
      <c r="AU837" s="259" t="s">
        <v>79</v>
      </c>
      <c r="AV837" s="12" t="s">
        <v>79</v>
      </c>
      <c r="AW837" s="12" t="s">
        <v>35</v>
      </c>
      <c r="AX837" s="12" t="s">
        <v>71</v>
      </c>
      <c r="AY837" s="259" t="s">
        <v>169</v>
      </c>
    </row>
    <row r="838" s="13" customFormat="1">
      <c r="B838" s="260"/>
      <c r="C838" s="261"/>
      <c r="D838" s="250" t="s">
        <v>177</v>
      </c>
      <c r="E838" s="262" t="s">
        <v>21</v>
      </c>
      <c r="F838" s="263" t="s">
        <v>874</v>
      </c>
      <c r="G838" s="261"/>
      <c r="H838" s="262" t="s">
        <v>21</v>
      </c>
      <c r="I838" s="264"/>
      <c r="J838" s="261"/>
      <c r="K838" s="261"/>
      <c r="L838" s="265"/>
      <c r="M838" s="266"/>
      <c r="N838" s="267"/>
      <c r="O838" s="267"/>
      <c r="P838" s="267"/>
      <c r="Q838" s="267"/>
      <c r="R838" s="267"/>
      <c r="S838" s="267"/>
      <c r="T838" s="268"/>
      <c r="AT838" s="269" t="s">
        <v>177</v>
      </c>
      <c r="AU838" s="269" t="s">
        <v>79</v>
      </c>
      <c r="AV838" s="13" t="s">
        <v>75</v>
      </c>
      <c r="AW838" s="13" t="s">
        <v>35</v>
      </c>
      <c r="AX838" s="13" t="s">
        <v>71</v>
      </c>
      <c r="AY838" s="269" t="s">
        <v>169</v>
      </c>
    </row>
    <row r="839" s="12" customFormat="1">
      <c r="B839" s="248"/>
      <c r="C839" s="249"/>
      <c r="D839" s="250" t="s">
        <v>177</v>
      </c>
      <c r="E839" s="251" t="s">
        <v>21</v>
      </c>
      <c r="F839" s="252" t="s">
        <v>875</v>
      </c>
      <c r="G839" s="249"/>
      <c r="H839" s="253">
        <v>0.50600000000000001</v>
      </c>
      <c r="I839" s="254"/>
      <c r="J839" s="249"/>
      <c r="K839" s="249"/>
      <c r="L839" s="255"/>
      <c r="M839" s="256"/>
      <c r="N839" s="257"/>
      <c r="O839" s="257"/>
      <c r="P839" s="257"/>
      <c r="Q839" s="257"/>
      <c r="R839" s="257"/>
      <c r="S839" s="257"/>
      <c r="T839" s="258"/>
      <c r="AT839" s="259" t="s">
        <v>177</v>
      </c>
      <c r="AU839" s="259" t="s">
        <v>79</v>
      </c>
      <c r="AV839" s="12" t="s">
        <v>79</v>
      </c>
      <c r="AW839" s="12" t="s">
        <v>35</v>
      </c>
      <c r="AX839" s="12" t="s">
        <v>71</v>
      </c>
      <c r="AY839" s="259" t="s">
        <v>169</v>
      </c>
    </row>
    <row r="840" s="13" customFormat="1">
      <c r="B840" s="260"/>
      <c r="C840" s="261"/>
      <c r="D840" s="250" t="s">
        <v>177</v>
      </c>
      <c r="E840" s="262" t="s">
        <v>21</v>
      </c>
      <c r="F840" s="263" t="s">
        <v>497</v>
      </c>
      <c r="G840" s="261"/>
      <c r="H840" s="262" t="s">
        <v>21</v>
      </c>
      <c r="I840" s="264"/>
      <c r="J840" s="261"/>
      <c r="K840" s="261"/>
      <c r="L840" s="265"/>
      <c r="M840" s="266"/>
      <c r="N840" s="267"/>
      <c r="O840" s="267"/>
      <c r="P840" s="267"/>
      <c r="Q840" s="267"/>
      <c r="R840" s="267"/>
      <c r="S840" s="267"/>
      <c r="T840" s="268"/>
      <c r="AT840" s="269" t="s">
        <v>177</v>
      </c>
      <c r="AU840" s="269" t="s">
        <v>79</v>
      </c>
      <c r="AV840" s="13" t="s">
        <v>75</v>
      </c>
      <c r="AW840" s="13" t="s">
        <v>35</v>
      </c>
      <c r="AX840" s="13" t="s">
        <v>71</v>
      </c>
      <c r="AY840" s="269" t="s">
        <v>169</v>
      </c>
    </row>
    <row r="841" s="12" customFormat="1">
      <c r="B841" s="248"/>
      <c r="C841" s="249"/>
      <c r="D841" s="250" t="s">
        <v>177</v>
      </c>
      <c r="E841" s="251" t="s">
        <v>21</v>
      </c>
      <c r="F841" s="252" t="s">
        <v>876</v>
      </c>
      <c r="G841" s="249"/>
      <c r="H841" s="253">
        <v>1.8600000000000001</v>
      </c>
      <c r="I841" s="254"/>
      <c r="J841" s="249"/>
      <c r="K841" s="249"/>
      <c r="L841" s="255"/>
      <c r="M841" s="256"/>
      <c r="N841" s="257"/>
      <c r="O841" s="257"/>
      <c r="P841" s="257"/>
      <c r="Q841" s="257"/>
      <c r="R841" s="257"/>
      <c r="S841" s="257"/>
      <c r="T841" s="258"/>
      <c r="AT841" s="259" t="s">
        <v>177</v>
      </c>
      <c r="AU841" s="259" t="s">
        <v>79</v>
      </c>
      <c r="AV841" s="12" t="s">
        <v>79</v>
      </c>
      <c r="AW841" s="12" t="s">
        <v>35</v>
      </c>
      <c r="AX841" s="12" t="s">
        <v>71</v>
      </c>
      <c r="AY841" s="259" t="s">
        <v>169</v>
      </c>
    </row>
    <row r="842" s="13" customFormat="1">
      <c r="B842" s="260"/>
      <c r="C842" s="261"/>
      <c r="D842" s="250" t="s">
        <v>177</v>
      </c>
      <c r="E842" s="262" t="s">
        <v>21</v>
      </c>
      <c r="F842" s="263" t="s">
        <v>363</v>
      </c>
      <c r="G842" s="261"/>
      <c r="H842" s="262" t="s">
        <v>21</v>
      </c>
      <c r="I842" s="264"/>
      <c r="J842" s="261"/>
      <c r="K842" s="261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177</v>
      </c>
      <c r="AU842" s="269" t="s">
        <v>79</v>
      </c>
      <c r="AV842" s="13" t="s">
        <v>75</v>
      </c>
      <c r="AW842" s="13" t="s">
        <v>35</v>
      </c>
      <c r="AX842" s="13" t="s">
        <v>71</v>
      </c>
      <c r="AY842" s="269" t="s">
        <v>169</v>
      </c>
    </row>
    <row r="843" s="12" customFormat="1">
      <c r="B843" s="248"/>
      <c r="C843" s="249"/>
      <c r="D843" s="250" t="s">
        <v>177</v>
      </c>
      <c r="E843" s="251" t="s">
        <v>21</v>
      </c>
      <c r="F843" s="252" t="s">
        <v>877</v>
      </c>
      <c r="G843" s="249"/>
      <c r="H843" s="253">
        <v>0.221</v>
      </c>
      <c r="I843" s="254"/>
      <c r="J843" s="249"/>
      <c r="K843" s="249"/>
      <c r="L843" s="255"/>
      <c r="M843" s="256"/>
      <c r="N843" s="257"/>
      <c r="O843" s="257"/>
      <c r="P843" s="257"/>
      <c r="Q843" s="257"/>
      <c r="R843" s="257"/>
      <c r="S843" s="257"/>
      <c r="T843" s="258"/>
      <c r="AT843" s="259" t="s">
        <v>177</v>
      </c>
      <c r="AU843" s="259" t="s">
        <v>79</v>
      </c>
      <c r="AV843" s="12" t="s">
        <v>79</v>
      </c>
      <c r="AW843" s="12" t="s">
        <v>35</v>
      </c>
      <c r="AX843" s="12" t="s">
        <v>71</v>
      </c>
      <c r="AY843" s="259" t="s">
        <v>169</v>
      </c>
    </row>
    <row r="844" s="13" customFormat="1">
      <c r="B844" s="260"/>
      <c r="C844" s="261"/>
      <c r="D844" s="250" t="s">
        <v>177</v>
      </c>
      <c r="E844" s="262" t="s">
        <v>21</v>
      </c>
      <c r="F844" s="263" t="s">
        <v>878</v>
      </c>
      <c r="G844" s="261"/>
      <c r="H844" s="262" t="s">
        <v>21</v>
      </c>
      <c r="I844" s="264"/>
      <c r="J844" s="261"/>
      <c r="K844" s="261"/>
      <c r="L844" s="265"/>
      <c r="M844" s="266"/>
      <c r="N844" s="267"/>
      <c r="O844" s="267"/>
      <c r="P844" s="267"/>
      <c r="Q844" s="267"/>
      <c r="R844" s="267"/>
      <c r="S844" s="267"/>
      <c r="T844" s="268"/>
      <c r="AT844" s="269" t="s">
        <v>177</v>
      </c>
      <c r="AU844" s="269" t="s">
        <v>79</v>
      </c>
      <c r="AV844" s="13" t="s">
        <v>75</v>
      </c>
      <c r="AW844" s="13" t="s">
        <v>35</v>
      </c>
      <c r="AX844" s="13" t="s">
        <v>71</v>
      </c>
      <c r="AY844" s="269" t="s">
        <v>169</v>
      </c>
    </row>
    <row r="845" s="12" customFormat="1">
      <c r="B845" s="248"/>
      <c r="C845" s="249"/>
      <c r="D845" s="250" t="s">
        <v>177</v>
      </c>
      <c r="E845" s="251" t="s">
        <v>21</v>
      </c>
      <c r="F845" s="252" t="s">
        <v>877</v>
      </c>
      <c r="G845" s="249"/>
      <c r="H845" s="253">
        <v>0.221</v>
      </c>
      <c r="I845" s="254"/>
      <c r="J845" s="249"/>
      <c r="K845" s="249"/>
      <c r="L845" s="255"/>
      <c r="M845" s="256"/>
      <c r="N845" s="257"/>
      <c r="O845" s="257"/>
      <c r="P845" s="257"/>
      <c r="Q845" s="257"/>
      <c r="R845" s="257"/>
      <c r="S845" s="257"/>
      <c r="T845" s="258"/>
      <c r="AT845" s="259" t="s">
        <v>177</v>
      </c>
      <c r="AU845" s="259" t="s">
        <v>79</v>
      </c>
      <c r="AV845" s="12" t="s">
        <v>79</v>
      </c>
      <c r="AW845" s="12" t="s">
        <v>35</v>
      </c>
      <c r="AX845" s="12" t="s">
        <v>71</v>
      </c>
      <c r="AY845" s="259" t="s">
        <v>169</v>
      </c>
    </row>
    <row r="846" s="13" customFormat="1">
      <c r="B846" s="260"/>
      <c r="C846" s="261"/>
      <c r="D846" s="250" t="s">
        <v>177</v>
      </c>
      <c r="E846" s="262" t="s">
        <v>21</v>
      </c>
      <c r="F846" s="263" t="s">
        <v>879</v>
      </c>
      <c r="G846" s="261"/>
      <c r="H846" s="262" t="s">
        <v>21</v>
      </c>
      <c r="I846" s="264"/>
      <c r="J846" s="261"/>
      <c r="K846" s="261"/>
      <c r="L846" s="265"/>
      <c r="M846" s="266"/>
      <c r="N846" s="267"/>
      <c r="O846" s="267"/>
      <c r="P846" s="267"/>
      <c r="Q846" s="267"/>
      <c r="R846" s="267"/>
      <c r="S846" s="267"/>
      <c r="T846" s="268"/>
      <c r="AT846" s="269" t="s">
        <v>177</v>
      </c>
      <c r="AU846" s="269" t="s">
        <v>79</v>
      </c>
      <c r="AV846" s="13" t="s">
        <v>75</v>
      </c>
      <c r="AW846" s="13" t="s">
        <v>35</v>
      </c>
      <c r="AX846" s="13" t="s">
        <v>71</v>
      </c>
      <c r="AY846" s="269" t="s">
        <v>169</v>
      </c>
    </row>
    <row r="847" s="12" customFormat="1">
      <c r="B847" s="248"/>
      <c r="C847" s="249"/>
      <c r="D847" s="250" t="s">
        <v>177</v>
      </c>
      <c r="E847" s="251" t="s">
        <v>21</v>
      </c>
      <c r="F847" s="252" t="s">
        <v>880</v>
      </c>
      <c r="G847" s="249"/>
      <c r="H847" s="253">
        <v>0.32600000000000001</v>
      </c>
      <c r="I847" s="254"/>
      <c r="J847" s="249"/>
      <c r="K847" s="249"/>
      <c r="L847" s="255"/>
      <c r="M847" s="256"/>
      <c r="N847" s="257"/>
      <c r="O847" s="257"/>
      <c r="P847" s="257"/>
      <c r="Q847" s="257"/>
      <c r="R847" s="257"/>
      <c r="S847" s="257"/>
      <c r="T847" s="258"/>
      <c r="AT847" s="259" t="s">
        <v>177</v>
      </c>
      <c r="AU847" s="259" t="s">
        <v>79</v>
      </c>
      <c r="AV847" s="12" t="s">
        <v>79</v>
      </c>
      <c r="AW847" s="12" t="s">
        <v>35</v>
      </c>
      <c r="AX847" s="12" t="s">
        <v>71</v>
      </c>
      <c r="AY847" s="259" t="s">
        <v>169</v>
      </c>
    </row>
    <row r="848" s="13" customFormat="1">
      <c r="B848" s="260"/>
      <c r="C848" s="261"/>
      <c r="D848" s="250" t="s">
        <v>177</v>
      </c>
      <c r="E848" s="262" t="s">
        <v>21</v>
      </c>
      <c r="F848" s="263" t="s">
        <v>881</v>
      </c>
      <c r="G848" s="261"/>
      <c r="H848" s="262" t="s">
        <v>21</v>
      </c>
      <c r="I848" s="264"/>
      <c r="J848" s="261"/>
      <c r="K848" s="261"/>
      <c r="L848" s="265"/>
      <c r="M848" s="266"/>
      <c r="N848" s="267"/>
      <c r="O848" s="267"/>
      <c r="P848" s="267"/>
      <c r="Q848" s="267"/>
      <c r="R848" s="267"/>
      <c r="S848" s="267"/>
      <c r="T848" s="268"/>
      <c r="AT848" s="269" t="s">
        <v>177</v>
      </c>
      <c r="AU848" s="269" t="s">
        <v>79</v>
      </c>
      <c r="AV848" s="13" t="s">
        <v>75</v>
      </c>
      <c r="AW848" s="13" t="s">
        <v>35</v>
      </c>
      <c r="AX848" s="13" t="s">
        <v>71</v>
      </c>
      <c r="AY848" s="269" t="s">
        <v>169</v>
      </c>
    </row>
    <row r="849" s="12" customFormat="1">
      <c r="B849" s="248"/>
      <c r="C849" s="249"/>
      <c r="D849" s="250" t="s">
        <v>177</v>
      </c>
      <c r="E849" s="251" t="s">
        <v>21</v>
      </c>
      <c r="F849" s="252" t="s">
        <v>877</v>
      </c>
      <c r="G849" s="249"/>
      <c r="H849" s="253">
        <v>0.221</v>
      </c>
      <c r="I849" s="254"/>
      <c r="J849" s="249"/>
      <c r="K849" s="249"/>
      <c r="L849" s="255"/>
      <c r="M849" s="256"/>
      <c r="N849" s="257"/>
      <c r="O849" s="257"/>
      <c r="P849" s="257"/>
      <c r="Q849" s="257"/>
      <c r="R849" s="257"/>
      <c r="S849" s="257"/>
      <c r="T849" s="258"/>
      <c r="AT849" s="259" t="s">
        <v>177</v>
      </c>
      <c r="AU849" s="259" t="s">
        <v>79</v>
      </c>
      <c r="AV849" s="12" t="s">
        <v>79</v>
      </c>
      <c r="AW849" s="12" t="s">
        <v>35</v>
      </c>
      <c r="AX849" s="12" t="s">
        <v>71</v>
      </c>
      <c r="AY849" s="259" t="s">
        <v>169</v>
      </c>
    </row>
    <row r="850" s="13" customFormat="1">
      <c r="B850" s="260"/>
      <c r="C850" s="261"/>
      <c r="D850" s="250" t="s">
        <v>177</v>
      </c>
      <c r="E850" s="262" t="s">
        <v>21</v>
      </c>
      <c r="F850" s="263" t="s">
        <v>882</v>
      </c>
      <c r="G850" s="261"/>
      <c r="H850" s="262" t="s">
        <v>21</v>
      </c>
      <c r="I850" s="264"/>
      <c r="J850" s="261"/>
      <c r="K850" s="261"/>
      <c r="L850" s="265"/>
      <c r="M850" s="266"/>
      <c r="N850" s="267"/>
      <c r="O850" s="267"/>
      <c r="P850" s="267"/>
      <c r="Q850" s="267"/>
      <c r="R850" s="267"/>
      <c r="S850" s="267"/>
      <c r="T850" s="268"/>
      <c r="AT850" s="269" t="s">
        <v>177</v>
      </c>
      <c r="AU850" s="269" t="s">
        <v>79</v>
      </c>
      <c r="AV850" s="13" t="s">
        <v>75</v>
      </c>
      <c r="AW850" s="13" t="s">
        <v>35</v>
      </c>
      <c r="AX850" s="13" t="s">
        <v>71</v>
      </c>
      <c r="AY850" s="269" t="s">
        <v>169</v>
      </c>
    </row>
    <row r="851" s="12" customFormat="1">
      <c r="B851" s="248"/>
      <c r="C851" s="249"/>
      <c r="D851" s="250" t="s">
        <v>177</v>
      </c>
      <c r="E851" s="251" t="s">
        <v>21</v>
      </c>
      <c r="F851" s="252" t="s">
        <v>877</v>
      </c>
      <c r="G851" s="249"/>
      <c r="H851" s="253">
        <v>0.221</v>
      </c>
      <c r="I851" s="254"/>
      <c r="J851" s="249"/>
      <c r="K851" s="249"/>
      <c r="L851" s="255"/>
      <c r="M851" s="256"/>
      <c r="N851" s="257"/>
      <c r="O851" s="257"/>
      <c r="P851" s="257"/>
      <c r="Q851" s="257"/>
      <c r="R851" s="257"/>
      <c r="S851" s="257"/>
      <c r="T851" s="258"/>
      <c r="AT851" s="259" t="s">
        <v>177</v>
      </c>
      <c r="AU851" s="259" t="s">
        <v>79</v>
      </c>
      <c r="AV851" s="12" t="s">
        <v>79</v>
      </c>
      <c r="AW851" s="12" t="s">
        <v>35</v>
      </c>
      <c r="AX851" s="12" t="s">
        <v>71</v>
      </c>
      <c r="AY851" s="259" t="s">
        <v>169</v>
      </c>
    </row>
    <row r="852" s="13" customFormat="1">
      <c r="B852" s="260"/>
      <c r="C852" s="261"/>
      <c r="D852" s="250" t="s">
        <v>177</v>
      </c>
      <c r="E852" s="262" t="s">
        <v>21</v>
      </c>
      <c r="F852" s="263" t="s">
        <v>883</v>
      </c>
      <c r="G852" s="261"/>
      <c r="H852" s="262" t="s">
        <v>21</v>
      </c>
      <c r="I852" s="264"/>
      <c r="J852" s="261"/>
      <c r="K852" s="261"/>
      <c r="L852" s="265"/>
      <c r="M852" s="266"/>
      <c r="N852" s="267"/>
      <c r="O852" s="267"/>
      <c r="P852" s="267"/>
      <c r="Q852" s="267"/>
      <c r="R852" s="267"/>
      <c r="S852" s="267"/>
      <c r="T852" s="268"/>
      <c r="AT852" s="269" t="s">
        <v>177</v>
      </c>
      <c r="AU852" s="269" t="s">
        <v>79</v>
      </c>
      <c r="AV852" s="13" t="s">
        <v>75</v>
      </c>
      <c r="AW852" s="13" t="s">
        <v>35</v>
      </c>
      <c r="AX852" s="13" t="s">
        <v>71</v>
      </c>
      <c r="AY852" s="269" t="s">
        <v>169</v>
      </c>
    </row>
    <row r="853" s="12" customFormat="1">
      <c r="B853" s="248"/>
      <c r="C853" s="249"/>
      <c r="D853" s="250" t="s">
        <v>177</v>
      </c>
      <c r="E853" s="251" t="s">
        <v>21</v>
      </c>
      <c r="F853" s="252" t="s">
        <v>884</v>
      </c>
      <c r="G853" s="249"/>
      <c r="H853" s="253">
        <v>5.5800000000000001</v>
      </c>
      <c r="I853" s="254"/>
      <c r="J853" s="249"/>
      <c r="K853" s="249"/>
      <c r="L853" s="255"/>
      <c r="M853" s="256"/>
      <c r="N853" s="257"/>
      <c r="O853" s="257"/>
      <c r="P853" s="257"/>
      <c r="Q853" s="257"/>
      <c r="R853" s="257"/>
      <c r="S853" s="257"/>
      <c r="T853" s="258"/>
      <c r="AT853" s="259" t="s">
        <v>177</v>
      </c>
      <c r="AU853" s="259" t="s">
        <v>79</v>
      </c>
      <c r="AV853" s="12" t="s">
        <v>79</v>
      </c>
      <c r="AW853" s="12" t="s">
        <v>35</v>
      </c>
      <c r="AX853" s="12" t="s">
        <v>71</v>
      </c>
      <c r="AY853" s="259" t="s">
        <v>169</v>
      </c>
    </row>
    <row r="854" s="13" customFormat="1">
      <c r="B854" s="260"/>
      <c r="C854" s="261"/>
      <c r="D854" s="250" t="s">
        <v>177</v>
      </c>
      <c r="E854" s="262" t="s">
        <v>21</v>
      </c>
      <c r="F854" s="263" t="s">
        <v>444</v>
      </c>
      <c r="G854" s="261"/>
      <c r="H854" s="262" t="s">
        <v>21</v>
      </c>
      <c r="I854" s="264"/>
      <c r="J854" s="261"/>
      <c r="K854" s="261"/>
      <c r="L854" s="265"/>
      <c r="M854" s="266"/>
      <c r="N854" s="267"/>
      <c r="O854" s="267"/>
      <c r="P854" s="267"/>
      <c r="Q854" s="267"/>
      <c r="R854" s="267"/>
      <c r="S854" s="267"/>
      <c r="T854" s="268"/>
      <c r="AT854" s="269" t="s">
        <v>177</v>
      </c>
      <c r="AU854" s="269" t="s">
        <v>79</v>
      </c>
      <c r="AV854" s="13" t="s">
        <v>75</v>
      </c>
      <c r="AW854" s="13" t="s">
        <v>35</v>
      </c>
      <c r="AX854" s="13" t="s">
        <v>71</v>
      </c>
      <c r="AY854" s="269" t="s">
        <v>169</v>
      </c>
    </row>
    <row r="855" s="12" customFormat="1">
      <c r="B855" s="248"/>
      <c r="C855" s="249"/>
      <c r="D855" s="250" t="s">
        <v>177</v>
      </c>
      <c r="E855" s="251" t="s">
        <v>21</v>
      </c>
      <c r="F855" s="252" t="s">
        <v>885</v>
      </c>
      <c r="G855" s="249"/>
      <c r="H855" s="253">
        <v>1.0449999999999999</v>
      </c>
      <c r="I855" s="254"/>
      <c r="J855" s="249"/>
      <c r="K855" s="249"/>
      <c r="L855" s="255"/>
      <c r="M855" s="256"/>
      <c r="N855" s="257"/>
      <c r="O855" s="257"/>
      <c r="P855" s="257"/>
      <c r="Q855" s="257"/>
      <c r="R855" s="257"/>
      <c r="S855" s="257"/>
      <c r="T855" s="258"/>
      <c r="AT855" s="259" t="s">
        <v>177</v>
      </c>
      <c r="AU855" s="259" t="s">
        <v>79</v>
      </c>
      <c r="AV855" s="12" t="s">
        <v>79</v>
      </c>
      <c r="AW855" s="12" t="s">
        <v>35</v>
      </c>
      <c r="AX855" s="12" t="s">
        <v>71</v>
      </c>
      <c r="AY855" s="259" t="s">
        <v>169</v>
      </c>
    </row>
    <row r="856" s="13" customFormat="1">
      <c r="B856" s="260"/>
      <c r="C856" s="261"/>
      <c r="D856" s="250" t="s">
        <v>177</v>
      </c>
      <c r="E856" s="262" t="s">
        <v>21</v>
      </c>
      <c r="F856" s="263" t="s">
        <v>886</v>
      </c>
      <c r="G856" s="261"/>
      <c r="H856" s="262" t="s">
        <v>21</v>
      </c>
      <c r="I856" s="264"/>
      <c r="J856" s="261"/>
      <c r="K856" s="261"/>
      <c r="L856" s="265"/>
      <c r="M856" s="266"/>
      <c r="N856" s="267"/>
      <c r="O856" s="267"/>
      <c r="P856" s="267"/>
      <c r="Q856" s="267"/>
      <c r="R856" s="267"/>
      <c r="S856" s="267"/>
      <c r="T856" s="268"/>
      <c r="AT856" s="269" t="s">
        <v>177</v>
      </c>
      <c r="AU856" s="269" t="s">
        <v>79</v>
      </c>
      <c r="AV856" s="13" t="s">
        <v>75</v>
      </c>
      <c r="AW856" s="13" t="s">
        <v>35</v>
      </c>
      <c r="AX856" s="13" t="s">
        <v>71</v>
      </c>
      <c r="AY856" s="269" t="s">
        <v>169</v>
      </c>
    </row>
    <row r="857" s="12" customFormat="1">
      <c r="B857" s="248"/>
      <c r="C857" s="249"/>
      <c r="D857" s="250" t="s">
        <v>177</v>
      </c>
      <c r="E857" s="251" t="s">
        <v>21</v>
      </c>
      <c r="F857" s="252" t="s">
        <v>887</v>
      </c>
      <c r="G857" s="249"/>
      <c r="H857" s="253">
        <v>1.9830000000000001</v>
      </c>
      <c r="I857" s="254"/>
      <c r="J857" s="249"/>
      <c r="K857" s="249"/>
      <c r="L857" s="255"/>
      <c r="M857" s="256"/>
      <c r="N857" s="257"/>
      <c r="O857" s="257"/>
      <c r="P857" s="257"/>
      <c r="Q857" s="257"/>
      <c r="R857" s="257"/>
      <c r="S857" s="257"/>
      <c r="T857" s="258"/>
      <c r="AT857" s="259" t="s">
        <v>177</v>
      </c>
      <c r="AU857" s="259" t="s">
        <v>79</v>
      </c>
      <c r="AV857" s="12" t="s">
        <v>79</v>
      </c>
      <c r="AW857" s="12" t="s">
        <v>35</v>
      </c>
      <c r="AX857" s="12" t="s">
        <v>71</v>
      </c>
      <c r="AY857" s="259" t="s">
        <v>169</v>
      </c>
    </row>
    <row r="858" s="13" customFormat="1">
      <c r="B858" s="260"/>
      <c r="C858" s="261"/>
      <c r="D858" s="250" t="s">
        <v>177</v>
      </c>
      <c r="E858" s="262" t="s">
        <v>21</v>
      </c>
      <c r="F858" s="263" t="s">
        <v>888</v>
      </c>
      <c r="G858" s="261"/>
      <c r="H858" s="262" t="s">
        <v>21</v>
      </c>
      <c r="I858" s="264"/>
      <c r="J858" s="261"/>
      <c r="K858" s="261"/>
      <c r="L858" s="265"/>
      <c r="M858" s="266"/>
      <c r="N858" s="267"/>
      <c r="O858" s="267"/>
      <c r="P858" s="267"/>
      <c r="Q858" s="267"/>
      <c r="R858" s="267"/>
      <c r="S858" s="267"/>
      <c r="T858" s="268"/>
      <c r="AT858" s="269" t="s">
        <v>177</v>
      </c>
      <c r="AU858" s="269" t="s">
        <v>79</v>
      </c>
      <c r="AV858" s="13" t="s">
        <v>75</v>
      </c>
      <c r="AW858" s="13" t="s">
        <v>35</v>
      </c>
      <c r="AX858" s="13" t="s">
        <v>71</v>
      </c>
      <c r="AY858" s="269" t="s">
        <v>169</v>
      </c>
    </row>
    <row r="859" s="12" customFormat="1">
      <c r="B859" s="248"/>
      <c r="C859" s="249"/>
      <c r="D859" s="250" t="s">
        <v>177</v>
      </c>
      <c r="E859" s="251" t="s">
        <v>21</v>
      </c>
      <c r="F859" s="252" t="s">
        <v>889</v>
      </c>
      <c r="G859" s="249"/>
      <c r="H859" s="253">
        <v>0.215</v>
      </c>
      <c r="I859" s="254"/>
      <c r="J859" s="249"/>
      <c r="K859" s="249"/>
      <c r="L859" s="255"/>
      <c r="M859" s="256"/>
      <c r="N859" s="257"/>
      <c r="O859" s="257"/>
      <c r="P859" s="257"/>
      <c r="Q859" s="257"/>
      <c r="R859" s="257"/>
      <c r="S859" s="257"/>
      <c r="T859" s="258"/>
      <c r="AT859" s="259" t="s">
        <v>177</v>
      </c>
      <c r="AU859" s="259" t="s">
        <v>79</v>
      </c>
      <c r="AV859" s="12" t="s">
        <v>79</v>
      </c>
      <c r="AW859" s="12" t="s">
        <v>35</v>
      </c>
      <c r="AX859" s="12" t="s">
        <v>71</v>
      </c>
      <c r="AY859" s="259" t="s">
        <v>169</v>
      </c>
    </row>
    <row r="860" s="13" customFormat="1">
      <c r="B860" s="260"/>
      <c r="C860" s="261"/>
      <c r="D860" s="250" t="s">
        <v>177</v>
      </c>
      <c r="E860" s="262" t="s">
        <v>21</v>
      </c>
      <c r="F860" s="263" t="s">
        <v>890</v>
      </c>
      <c r="G860" s="261"/>
      <c r="H860" s="262" t="s">
        <v>21</v>
      </c>
      <c r="I860" s="264"/>
      <c r="J860" s="261"/>
      <c r="K860" s="261"/>
      <c r="L860" s="265"/>
      <c r="M860" s="266"/>
      <c r="N860" s="267"/>
      <c r="O860" s="267"/>
      <c r="P860" s="267"/>
      <c r="Q860" s="267"/>
      <c r="R860" s="267"/>
      <c r="S860" s="267"/>
      <c r="T860" s="268"/>
      <c r="AT860" s="269" t="s">
        <v>177</v>
      </c>
      <c r="AU860" s="269" t="s">
        <v>79</v>
      </c>
      <c r="AV860" s="13" t="s">
        <v>75</v>
      </c>
      <c r="AW860" s="13" t="s">
        <v>35</v>
      </c>
      <c r="AX860" s="13" t="s">
        <v>71</v>
      </c>
      <c r="AY860" s="269" t="s">
        <v>169</v>
      </c>
    </row>
    <row r="861" s="12" customFormat="1">
      <c r="B861" s="248"/>
      <c r="C861" s="249"/>
      <c r="D861" s="250" t="s">
        <v>177</v>
      </c>
      <c r="E861" s="251" t="s">
        <v>21</v>
      </c>
      <c r="F861" s="252" t="s">
        <v>891</v>
      </c>
      <c r="G861" s="249"/>
      <c r="H861" s="253">
        <v>0.215</v>
      </c>
      <c r="I861" s="254"/>
      <c r="J861" s="249"/>
      <c r="K861" s="249"/>
      <c r="L861" s="255"/>
      <c r="M861" s="256"/>
      <c r="N861" s="257"/>
      <c r="O861" s="257"/>
      <c r="P861" s="257"/>
      <c r="Q861" s="257"/>
      <c r="R861" s="257"/>
      <c r="S861" s="257"/>
      <c r="T861" s="258"/>
      <c r="AT861" s="259" t="s">
        <v>177</v>
      </c>
      <c r="AU861" s="259" t="s">
        <v>79</v>
      </c>
      <c r="AV861" s="12" t="s">
        <v>79</v>
      </c>
      <c r="AW861" s="12" t="s">
        <v>35</v>
      </c>
      <c r="AX861" s="12" t="s">
        <v>71</v>
      </c>
      <c r="AY861" s="259" t="s">
        <v>169</v>
      </c>
    </row>
    <row r="862" s="13" customFormat="1">
      <c r="B862" s="260"/>
      <c r="C862" s="261"/>
      <c r="D862" s="250" t="s">
        <v>177</v>
      </c>
      <c r="E862" s="262" t="s">
        <v>21</v>
      </c>
      <c r="F862" s="263" t="s">
        <v>892</v>
      </c>
      <c r="G862" s="261"/>
      <c r="H862" s="262" t="s">
        <v>21</v>
      </c>
      <c r="I862" s="264"/>
      <c r="J862" s="261"/>
      <c r="K862" s="261"/>
      <c r="L862" s="265"/>
      <c r="M862" s="266"/>
      <c r="N862" s="267"/>
      <c r="O862" s="267"/>
      <c r="P862" s="267"/>
      <c r="Q862" s="267"/>
      <c r="R862" s="267"/>
      <c r="S862" s="267"/>
      <c r="T862" s="268"/>
      <c r="AT862" s="269" t="s">
        <v>177</v>
      </c>
      <c r="AU862" s="269" t="s">
        <v>79</v>
      </c>
      <c r="AV862" s="13" t="s">
        <v>75</v>
      </c>
      <c r="AW862" s="13" t="s">
        <v>35</v>
      </c>
      <c r="AX862" s="13" t="s">
        <v>71</v>
      </c>
      <c r="AY862" s="269" t="s">
        <v>169</v>
      </c>
    </row>
    <row r="863" s="12" customFormat="1">
      <c r="B863" s="248"/>
      <c r="C863" s="249"/>
      <c r="D863" s="250" t="s">
        <v>177</v>
      </c>
      <c r="E863" s="251" t="s">
        <v>21</v>
      </c>
      <c r="F863" s="252" t="s">
        <v>891</v>
      </c>
      <c r="G863" s="249"/>
      <c r="H863" s="253">
        <v>0.215</v>
      </c>
      <c r="I863" s="254"/>
      <c r="J863" s="249"/>
      <c r="K863" s="249"/>
      <c r="L863" s="255"/>
      <c r="M863" s="256"/>
      <c r="N863" s="257"/>
      <c r="O863" s="257"/>
      <c r="P863" s="257"/>
      <c r="Q863" s="257"/>
      <c r="R863" s="257"/>
      <c r="S863" s="257"/>
      <c r="T863" s="258"/>
      <c r="AT863" s="259" t="s">
        <v>177</v>
      </c>
      <c r="AU863" s="259" t="s">
        <v>79</v>
      </c>
      <c r="AV863" s="12" t="s">
        <v>79</v>
      </c>
      <c r="AW863" s="12" t="s">
        <v>35</v>
      </c>
      <c r="AX863" s="12" t="s">
        <v>71</v>
      </c>
      <c r="AY863" s="259" t="s">
        <v>169</v>
      </c>
    </row>
    <row r="864" s="13" customFormat="1">
      <c r="B864" s="260"/>
      <c r="C864" s="261"/>
      <c r="D864" s="250" t="s">
        <v>177</v>
      </c>
      <c r="E864" s="262" t="s">
        <v>21</v>
      </c>
      <c r="F864" s="263" t="s">
        <v>893</v>
      </c>
      <c r="G864" s="261"/>
      <c r="H864" s="262" t="s">
        <v>21</v>
      </c>
      <c r="I864" s="264"/>
      <c r="J864" s="261"/>
      <c r="K864" s="261"/>
      <c r="L864" s="265"/>
      <c r="M864" s="266"/>
      <c r="N864" s="267"/>
      <c r="O864" s="267"/>
      <c r="P864" s="267"/>
      <c r="Q864" s="267"/>
      <c r="R864" s="267"/>
      <c r="S864" s="267"/>
      <c r="T864" s="268"/>
      <c r="AT864" s="269" t="s">
        <v>177</v>
      </c>
      <c r="AU864" s="269" t="s">
        <v>79</v>
      </c>
      <c r="AV864" s="13" t="s">
        <v>75</v>
      </c>
      <c r="AW864" s="13" t="s">
        <v>35</v>
      </c>
      <c r="AX864" s="13" t="s">
        <v>71</v>
      </c>
      <c r="AY864" s="269" t="s">
        <v>169</v>
      </c>
    </row>
    <row r="865" s="12" customFormat="1">
      <c r="B865" s="248"/>
      <c r="C865" s="249"/>
      <c r="D865" s="250" t="s">
        <v>177</v>
      </c>
      <c r="E865" s="251" t="s">
        <v>21</v>
      </c>
      <c r="F865" s="252" t="s">
        <v>891</v>
      </c>
      <c r="G865" s="249"/>
      <c r="H865" s="253">
        <v>0.215</v>
      </c>
      <c r="I865" s="254"/>
      <c r="J865" s="249"/>
      <c r="K865" s="249"/>
      <c r="L865" s="255"/>
      <c r="M865" s="256"/>
      <c r="N865" s="257"/>
      <c r="O865" s="257"/>
      <c r="P865" s="257"/>
      <c r="Q865" s="257"/>
      <c r="R865" s="257"/>
      <c r="S865" s="257"/>
      <c r="T865" s="258"/>
      <c r="AT865" s="259" t="s">
        <v>177</v>
      </c>
      <c r="AU865" s="259" t="s">
        <v>79</v>
      </c>
      <c r="AV865" s="12" t="s">
        <v>79</v>
      </c>
      <c r="AW865" s="12" t="s">
        <v>35</v>
      </c>
      <c r="AX865" s="12" t="s">
        <v>71</v>
      </c>
      <c r="AY865" s="259" t="s">
        <v>169</v>
      </c>
    </row>
    <row r="866" s="13" customFormat="1">
      <c r="B866" s="260"/>
      <c r="C866" s="261"/>
      <c r="D866" s="250" t="s">
        <v>177</v>
      </c>
      <c r="E866" s="262" t="s">
        <v>21</v>
      </c>
      <c r="F866" s="263" t="s">
        <v>894</v>
      </c>
      <c r="G866" s="261"/>
      <c r="H866" s="262" t="s">
        <v>21</v>
      </c>
      <c r="I866" s="264"/>
      <c r="J866" s="261"/>
      <c r="K866" s="261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177</v>
      </c>
      <c r="AU866" s="269" t="s">
        <v>79</v>
      </c>
      <c r="AV866" s="13" t="s">
        <v>75</v>
      </c>
      <c r="AW866" s="13" t="s">
        <v>35</v>
      </c>
      <c r="AX866" s="13" t="s">
        <v>71</v>
      </c>
      <c r="AY866" s="269" t="s">
        <v>169</v>
      </c>
    </row>
    <row r="867" s="12" customFormat="1">
      <c r="B867" s="248"/>
      <c r="C867" s="249"/>
      <c r="D867" s="250" t="s">
        <v>177</v>
      </c>
      <c r="E867" s="251" t="s">
        <v>21</v>
      </c>
      <c r="F867" s="252" t="s">
        <v>895</v>
      </c>
      <c r="G867" s="249"/>
      <c r="H867" s="253">
        <v>0.32500000000000001</v>
      </c>
      <c r="I867" s="254"/>
      <c r="J867" s="249"/>
      <c r="K867" s="249"/>
      <c r="L867" s="255"/>
      <c r="M867" s="256"/>
      <c r="N867" s="257"/>
      <c r="O867" s="257"/>
      <c r="P867" s="257"/>
      <c r="Q867" s="257"/>
      <c r="R867" s="257"/>
      <c r="S867" s="257"/>
      <c r="T867" s="258"/>
      <c r="AT867" s="259" t="s">
        <v>177</v>
      </c>
      <c r="AU867" s="259" t="s">
        <v>79</v>
      </c>
      <c r="AV867" s="12" t="s">
        <v>79</v>
      </c>
      <c r="AW867" s="12" t="s">
        <v>35</v>
      </c>
      <c r="AX867" s="12" t="s">
        <v>71</v>
      </c>
      <c r="AY867" s="259" t="s">
        <v>169</v>
      </c>
    </row>
    <row r="868" s="13" customFormat="1">
      <c r="B868" s="260"/>
      <c r="C868" s="261"/>
      <c r="D868" s="250" t="s">
        <v>177</v>
      </c>
      <c r="E868" s="262" t="s">
        <v>21</v>
      </c>
      <c r="F868" s="263" t="s">
        <v>896</v>
      </c>
      <c r="G868" s="261"/>
      <c r="H868" s="262" t="s">
        <v>21</v>
      </c>
      <c r="I868" s="264"/>
      <c r="J868" s="261"/>
      <c r="K868" s="261"/>
      <c r="L868" s="265"/>
      <c r="M868" s="266"/>
      <c r="N868" s="267"/>
      <c r="O868" s="267"/>
      <c r="P868" s="267"/>
      <c r="Q868" s="267"/>
      <c r="R868" s="267"/>
      <c r="S868" s="267"/>
      <c r="T868" s="268"/>
      <c r="AT868" s="269" t="s">
        <v>177</v>
      </c>
      <c r="AU868" s="269" t="s">
        <v>79</v>
      </c>
      <c r="AV868" s="13" t="s">
        <v>75</v>
      </c>
      <c r="AW868" s="13" t="s">
        <v>35</v>
      </c>
      <c r="AX868" s="13" t="s">
        <v>71</v>
      </c>
      <c r="AY868" s="269" t="s">
        <v>169</v>
      </c>
    </row>
    <row r="869" s="12" customFormat="1">
      <c r="B869" s="248"/>
      <c r="C869" s="249"/>
      <c r="D869" s="250" t="s">
        <v>177</v>
      </c>
      <c r="E869" s="251" t="s">
        <v>21</v>
      </c>
      <c r="F869" s="252" t="s">
        <v>897</v>
      </c>
      <c r="G869" s="249"/>
      <c r="H869" s="253">
        <v>1.3440000000000001</v>
      </c>
      <c r="I869" s="254"/>
      <c r="J869" s="249"/>
      <c r="K869" s="249"/>
      <c r="L869" s="255"/>
      <c r="M869" s="256"/>
      <c r="N869" s="257"/>
      <c r="O869" s="257"/>
      <c r="P869" s="257"/>
      <c r="Q869" s="257"/>
      <c r="R869" s="257"/>
      <c r="S869" s="257"/>
      <c r="T869" s="258"/>
      <c r="AT869" s="259" t="s">
        <v>177</v>
      </c>
      <c r="AU869" s="259" t="s">
        <v>79</v>
      </c>
      <c r="AV869" s="12" t="s">
        <v>79</v>
      </c>
      <c r="AW869" s="12" t="s">
        <v>35</v>
      </c>
      <c r="AX869" s="12" t="s">
        <v>71</v>
      </c>
      <c r="AY869" s="259" t="s">
        <v>169</v>
      </c>
    </row>
    <row r="870" s="13" customFormat="1">
      <c r="B870" s="260"/>
      <c r="C870" s="261"/>
      <c r="D870" s="250" t="s">
        <v>177</v>
      </c>
      <c r="E870" s="262" t="s">
        <v>21</v>
      </c>
      <c r="F870" s="263" t="s">
        <v>739</v>
      </c>
      <c r="G870" s="261"/>
      <c r="H870" s="262" t="s">
        <v>21</v>
      </c>
      <c r="I870" s="264"/>
      <c r="J870" s="261"/>
      <c r="K870" s="261"/>
      <c r="L870" s="265"/>
      <c r="M870" s="266"/>
      <c r="N870" s="267"/>
      <c r="O870" s="267"/>
      <c r="P870" s="267"/>
      <c r="Q870" s="267"/>
      <c r="R870" s="267"/>
      <c r="S870" s="267"/>
      <c r="T870" s="268"/>
      <c r="AT870" s="269" t="s">
        <v>177</v>
      </c>
      <c r="AU870" s="269" t="s">
        <v>79</v>
      </c>
      <c r="AV870" s="13" t="s">
        <v>75</v>
      </c>
      <c r="AW870" s="13" t="s">
        <v>35</v>
      </c>
      <c r="AX870" s="13" t="s">
        <v>71</v>
      </c>
      <c r="AY870" s="269" t="s">
        <v>169</v>
      </c>
    </row>
    <row r="871" s="12" customFormat="1">
      <c r="B871" s="248"/>
      <c r="C871" s="249"/>
      <c r="D871" s="250" t="s">
        <v>177</v>
      </c>
      <c r="E871" s="251" t="s">
        <v>21</v>
      </c>
      <c r="F871" s="252" t="s">
        <v>898</v>
      </c>
      <c r="G871" s="249"/>
      <c r="H871" s="253">
        <v>0.155</v>
      </c>
      <c r="I871" s="254"/>
      <c r="J871" s="249"/>
      <c r="K871" s="249"/>
      <c r="L871" s="255"/>
      <c r="M871" s="256"/>
      <c r="N871" s="257"/>
      <c r="O871" s="257"/>
      <c r="P871" s="257"/>
      <c r="Q871" s="257"/>
      <c r="R871" s="257"/>
      <c r="S871" s="257"/>
      <c r="T871" s="258"/>
      <c r="AT871" s="259" t="s">
        <v>177</v>
      </c>
      <c r="AU871" s="259" t="s">
        <v>79</v>
      </c>
      <c r="AV871" s="12" t="s">
        <v>79</v>
      </c>
      <c r="AW871" s="12" t="s">
        <v>35</v>
      </c>
      <c r="AX871" s="12" t="s">
        <v>71</v>
      </c>
      <c r="AY871" s="259" t="s">
        <v>169</v>
      </c>
    </row>
    <row r="872" s="13" customFormat="1">
      <c r="B872" s="260"/>
      <c r="C872" s="261"/>
      <c r="D872" s="250" t="s">
        <v>177</v>
      </c>
      <c r="E872" s="262" t="s">
        <v>21</v>
      </c>
      <c r="F872" s="263" t="s">
        <v>382</v>
      </c>
      <c r="G872" s="261"/>
      <c r="H872" s="262" t="s">
        <v>21</v>
      </c>
      <c r="I872" s="264"/>
      <c r="J872" s="261"/>
      <c r="K872" s="261"/>
      <c r="L872" s="265"/>
      <c r="M872" s="266"/>
      <c r="N872" s="267"/>
      <c r="O872" s="267"/>
      <c r="P872" s="267"/>
      <c r="Q872" s="267"/>
      <c r="R872" s="267"/>
      <c r="S872" s="267"/>
      <c r="T872" s="268"/>
      <c r="AT872" s="269" t="s">
        <v>177</v>
      </c>
      <c r="AU872" s="269" t="s">
        <v>79</v>
      </c>
      <c r="AV872" s="13" t="s">
        <v>75</v>
      </c>
      <c r="AW872" s="13" t="s">
        <v>35</v>
      </c>
      <c r="AX872" s="13" t="s">
        <v>71</v>
      </c>
      <c r="AY872" s="269" t="s">
        <v>169</v>
      </c>
    </row>
    <row r="873" s="12" customFormat="1">
      <c r="B873" s="248"/>
      <c r="C873" s="249"/>
      <c r="D873" s="250" t="s">
        <v>177</v>
      </c>
      <c r="E873" s="251" t="s">
        <v>21</v>
      </c>
      <c r="F873" s="252" t="s">
        <v>899</v>
      </c>
      <c r="G873" s="249"/>
      <c r="H873" s="253">
        <v>0.186</v>
      </c>
      <c r="I873" s="254"/>
      <c r="J873" s="249"/>
      <c r="K873" s="249"/>
      <c r="L873" s="255"/>
      <c r="M873" s="256"/>
      <c r="N873" s="257"/>
      <c r="O873" s="257"/>
      <c r="P873" s="257"/>
      <c r="Q873" s="257"/>
      <c r="R873" s="257"/>
      <c r="S873" s="257"/>
      <c r="T873" s="258"/>
      <c r="AT873" s="259" t="s">
        <v>177</v>
      </c>
      <c r="AU873" s="259" t="s">
        <v>79</v>
      </c>
      <c r="AV873" s="12" t="s">
        <v>79</v>
      </c>
      <c r="AW873" s="12" t="s">
        <v>35</v>
      </c>
      <c r="AX873" s="12" t="s">
        <v>71</v>
      </c>
      <c r="AY873" s="259" t="s">
        <v>169</v>
      </c>
    </row>
    <row r="874" s="13" customFormat="1">
      <c r="B874" s="260"/>
      <c r="C874" s="261"/>
      <c r="D874" s="250" t="s">
        <v>177</v>
      </c>
      <c r="E874" s="262" t="s">
        <v>21</v>
      </c>
      <c r="F874" s="263" t="s">
        <v>900</v>
      </c>
      <c r="G874" s="261"/>
      <c r="H874" s="262" t="s">
        <v>21</v>
      </c>
      <c r="I874" s="264"/>
      <c r="J874" s="261"/>
      <c r="K874" s="261"/>
      <c r="L874" s="265"/>
      <c r="M874" s="266"/>
      <c r="N874" s="267"/>
      <c r="O874" s="267"/>
      <c r="P874" s="267"/>
      <c r="Q874" s="267"/>
      <c r="R874" s="267"/>
      <c r="S874" s="267"/>
      <c r="T874" s="268"/>
      <c r="AT874" s="269" t="s">
        <v>177</v>
      </c>
      <c r="AU874" s="269" t="s">
        <v>79</v>
      </c>
      <c r="AV874" s="13" t="s">
        <v>75</v>
      </c>
      <c r="AW874" s="13" t="s">
        <v>35</v>
      </c>
      <c r="AX874" s="13" t="s">
        <v>71</v>
      </c>
      <c r="AY874" s="269" t="s">
        <v>169</v>
      </c>
    </row>
    <row r="875" s="14" customFormat="1">
      <c r="B875" s="270"/>
      <c r="C875" s="271"/>
      <c r="D875" s="250" t="s">
        <v>177</v>
      </c>
      <c r="E875" s="272" t="s">
        <v>21</v>
      </c>
      <c r="F875" s="273" t="s">
        <v>182</v>
      </c>
      <c r="G875" s="271"/>
      <c r="H875" s="274">
        <v>37.049999999999997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AT875" s="280" t="s">
        <v>177</v>
      </c>
      <c r="AU875" s="280" t="s">
        <v>79</v>
      </c>
      <c r="AV875" s="14" t="s">
        <v>89</v>
      </c>
      <c r="AW875" s="14" t="s">
        <v>35</v>
      </c>
      <c r="AX875" s="14" t="s">
        <v>75</v>
      </c>
      <c r="AY875" s="280" t="s">
        <v>169</v>
      </c>
    </row>
    <row r="876" s="1" customFormat="1" ht="16.5" customHeight="1">
      <c r="B876" s="47"/>
      <c r="C876" s="236" t="s">
        <v>901</v>
      </c>
      <c r="D876" s="236" t="s">
        <v>172</v>
      </c>
      <c r="E876" s="237" t="s">
        <v>902</v>
      </c>
      <c r="F876" s="238" t="s">
        <v>903</v>
      </c>
      <c r="G876" s="239" t="s">
        <v>190</v>
      </c>
      <c r="H876" s="240">
        <v>37.049999999999997</v>
      </c>
      <c r="I876" s="241"/>
      <c r="J876" s="242">
        <f>ROUND(I876*H876,2)</f>
        <v>0</v>
      </c>
      <c r="K876" s="238" t="s">
        <v>21</v>
      </c>
      <c r="L876" s="73"/>
      <c r="M876" s="243" t="s">
        <v>21</v>
      </c>
      <c r="N876" s="244" t="s">
        <v>42</v>
      </c>
      <c r="O876" s="48"/>
      <c r="P876" s="245">
        <f>O876*H876</f>
        <v>0</v>
      </c>
      <c r="Q876" s="245">
        <v>0</v>
      </c>
      <c r="R876" s="245">
        <f>Q876*H876</f>
        <v>0</v>
      </c>
      <c r="S876" s="245">
        <v>0</v>
      </c>
      <c r="T876" s="246">
        <f>S876*H876</f>
        <v>0</v>
      </c>
      <c r="AR876" s="25" t="s">
        <v>89</v>
      </c>
      <c r="AT876" s="25" t="s">
        <v>172</v>
      </c>
      <c r="AU876" s="25" t="s">
        <v>79</v>
      </c>
      <c r="AY876" s="25" t="s">
        <v>169</v>
      </c>
      <c r="BE876" s="247">
        <f>IF(N876="základní",J876,0)</f>
        <v>0</v>
      </c>
      <c r="BF876" s="247">
        <f>IF(N876="snížená",J876,0)</f>
        <v>0</v>
      </c>
      <c r="BG876" s="247">
        <f>IF(N876="zákl. přenesená",J876,0)</f>
        <v>0</v>
      </c>
      <c r="BH876" s="247">
        <f>IF(N876="sníž. přenesená",J876,0)</f>
        <v>0</v>
      </c>
      <c r="BI876" s="247">
        <f>IF(N876="nulová",J876,0)</f>
        <v>0</v>
      </c>
      <c r="BJ876" s="25" t="s">
        <v>75</v>
      </c>
      <c r="BK876" s="247">
        <f>ROUND(I876*H876,2)</f>
        <v>0</v>
      </c>
      <c r="BL876" s="25" t="s">
        <v>89</v>
      </c>
      <c r="BM876" s="25" t="s">
        <v>904</v>
      </c>
    </row>
    <row r="877" s="12" customFormat="1">
      <c r="B877" s="248"/>
      <c r="C877" s="249"/>
      <c r="D877" s="250" t="s">
        <v>177</v>
      </c>
      <c r="E877" s="251" t="s">
        <v>21</v>
      </c>
      <c r="F877" s="252" t="s">
        <v>864</v>
      </c>
      <c r="G877" s="249"/>
      <c r="H877" s="253">
        <v>4.4260000000000002</v>
      </c>
      <c r="I877" s="254"/>
      <c r="J877" s="249"/>
      <c r="K877" s="249"/>
      <c r="L877" s="255"/>
      <c r="M877" s="256"/>
      <c r="N877" s="257"/>
      <c r="O877" s="257"/>
      <c r="P877" s="257"/>
      <c r="Q877" s="257"/>
      <c r="R877" s="257"/>
      <c r="S877" s="257"/>
      <c r="T877" s="258"/>
      <c r="AT877" s="259" t="s">
        <v>177</v>
      </c>
      <c r="AU877" s="259" t="s">
        <v>79</v>
      </c>
      <c r="AV877" s="12" t="s">
        <v>79</v>
      </c>
      <c r="AW877" s="12" t="s">
        <v>35</v>
      </c>
      <c r="AX877" s="12" t="s">
        <v>71</v>
      </c>
      <c r="AY877" s="259" t="s">
        <v>169</v>
      </c>
    </row>
    <row r="878" s="13" customFormat="1">
      <c r="B878" s="260"/>
      <c r="C878" s="261"/>
      <c r="D878" s="250" t="s">
        <v>177</v>
      </c>
      <c r="E878" s="262" t="s">
        <v>21</v>
      </c>
      <c r="F878" s="263" t="s">
        <v>350</v>
      </c>
      <c r="G878" s="261"/>
      <c r="H878" s="262" t="s">
        <v>21</v>
      </c>
      <c r="I878" s="264"/>
      <c r="J878" s="261"/>
      <c r="K878" s="261"/>
      <c r="L878" s="265"/>
      <c r="M878" s="266"/>
      <c r="N878" s="267"/>
      <c r="O878" s="267"/>
      <c r="P878" s="267"/>
      <c r="Q878" s="267"/>
      <c r="R878" s="267"/>
      <c r="S878" s="267"/>
      <c r="T878" s="268"/>
      <c r="AT878" s="269" t="s">
        <v>177</v>
      </c>
      <c r="AU878" s="269" t="s">
        <v>79</v>
      </c>
      <c r="AV878" s="13" t="s">
        <v>75</v>
      </c>
      <c r="AW878" s="13" t="s">
        <v>35</v>
      </c>
      <c r="AX878" s="13" t="s">
        <v>71</v>
      </c>
      <c r="AY878" s="269" t="s">
        <v>169</v>
      </c>
    </row>
    <row r="879" s="12" customFormat="1">
      <c r="B879" s="248"/>
      <c r="C879" s="249"/>
      <c r="D879" s="250" t="s">
        <v>177</v>
      </c>
      <c r="E879" s="251" t="s">
        <v>21</v>
      </c>
      <c r="F879" s="252" t="s">
        <v>865</v>
      </c>
      <c r="G879" s="249"/>
      <c r="H879" s="253">
        <v>2.9670000000000001</v>
      </c>
      <c r="I879" s="254"/>
      <c r="J879" s="249"/>
      <c r="K879" s="249"/>
      <c r="L879" s="255"/>
      <c r="M879" s="256"/>
      <c r="N879" s="257"/>
      <c r="O879" s="257"/>
      <c r="P879" s="257"/>
      <c r="Q879" s="257"/>
      <c r="R879" s="257"/>
      <c r="S879" s="257"/>
      <c r="T879" s="258"/>
      <c r="AT879" s="259" t="s">
        <v>177</v>
      </c>
      <c r="AU879" s="259" t="s">
        <v>79</v>
      </c>
      <c r="AV879" s="12" t="s">
        <v>79</v>
      </c>
      <c r="AW879" s="12" t="s">
        <v>35</v>
      </c>
      <c r="AX879" s="12" t="s">
        <v>71</v>
      </c>
      <c r="AY879" s="259" t="s">
        <v>169</v>
      </c>
    </row>
    <row r="880" s="13" customFormat="1">
      <c r="B880" s="260"/>
      <c r="C880" s="261"/>
      <c r="D880" s="250" t="s">
        <v>177</v>
      </c>
      <c r="E880" s="262" t="s">
        <v>21</v>
      </c>
      <c r="F880" s="263" t="s">
        <v>436</v>
      </c>
      <c r="G880" s="261"/>
      <c r="H880" s="262" t="s">
        <v>21</v>
      </c>
      <c r="I880" s="264"/>
      <c r="J880" s="261"/>
      <c r="K880" s="261"/>
      <c r="L880" s="265"/>
      <c r="M880" s="266"/>
      <c r="N880" s="267"/>
      <c r="O880" s="267"/>
      <c r="P880" s="267"/>
      <c r="Q880" s="267"/>
      <c r="R880" s="267"/>
      <c r="S880" s="267"/>
      <c r="T880" s="268"/>
      <c r="AT880" s="269" t="s">
        <v>177</v>
      </c>
      <c r="AU880" s="269" t="s">
        <v>79</v>
      </c>
      <c r="AV880" s="13" t="s">
        <v>75</v>
      </c>
      <c r="AW880" s="13" t="s">
        <v>35</v>
      </c>
      <c r="AX880" s="13" t="s">
        <v>71</v>
      </c>
      <c r="AY880" s="269" t="s">
        <v>169</v>
      </c>
    </row>
    <row r="881" s="12" customFormat="1">
      <c r="B881" s="248"/>
      <c r="C881" s="249"/>
      <c r="D881" s="250" t="s">
        <v>177</v>
      </c>
      <c r="E881" s="251" t="s">
        <v>21</v>
      </c>
      <c r="F881" s="252" t="s">
        <v>866</v>
      </c>
      <c r="G881" s="249"/>
      <c r="H881" s="253">
        <v>3.5910000000000002</v>
      </c>
      <c r="I881" s="254"/>
      <c r="J881" s="249"/>
      <c r="K881" s="249"/>
      <c r="L881" s="255"/>
      <c r="M881" s="256"/>
      <c r="N881" s="257"/>
      <c r="O881" s="257"/>
      <c r="P881" s="257"/>
      <c r="Q881" s="257"/>
      <c r="R881" s="257"/>
      <c r="S881" s="257"/>
      <c r="T881" s="258"/>
      <c r="AT881" s="259" t="s">
        <v>177</v>
      </c>
      <c r="AU881" s="259" t="s">
        <v>79</v>
      </c>
      <c r="AV881" s="12" t="s">
        <v>79</v>
      </c>
      <c r="AW881" s="12" t="s">
        <v>35</v>
      </c>
      <c r="AX881" s="12" t="s">
        <v>71</v>
      </c>
      <c r="AY881" s="259" t="s">
        <v>169</v>
      </c>
    </row>
    <row r="882" s="13" customFormat="1">
      <c r="B882" s="260"/>
      <c r="C882" s="261"/>
      <c r="D882" s="250" t="s">
        <v>177</v>
      </c>
      <c r="E882" s="262" t="s">
        <v>21</v>
      </c>
      <c r="F882" s="263" t="s">
        <v>521</v>
      </c>
      <c r="G882" s="261"/>
      <c r="H882" s="262" t="s">
        <v>21</v>
      </c>
      <c r="I882" s="264"/>
      <c r="J882" s="261"/>
      <c r="K882" s="261"/>
      <c r="L882" s="265"/>
      <c r="M882" s="266"/>
      <c r="N882" s="267"/>
      <c r="O882" s="267"/>
      <c r="P882" s="267"/>
      <c r="Q882" s="267"/>
      <c r="R882" s="267"/>
      <c r="S882" s="267"/>
      <c r="T882" s="268"/>
      <c r="AT882" s="269" t="s">
        <v>177</v>
      </c>
      <c r="AU882" s="269" t="s">
        <v>79</v>
      </c>
      <c r="AV882" s="13" t="s">
        <v>75</v>
      </c>
      <c r="AW882" s="13" t="s">
        <v>35</v>
      </c>
      <c r="AX882" s="13" t="s">
        <v>71</v>
      </c>
      <c r="AY882" s="269" t="s">
        <v>169</v>
      </c>
    </row>
    <row r="883" s="12" customFormat="1">
      <c r="B883" s="248"/>
      <c r="C883" s="249"/>
      <c r="D883" s="250" t="s">
        <v>177</v>
      </c>
      <c r="E883" s="251" t="s">
        <v>21</v>
      </c>
      <c r="F883" s="252" t="s">
        <v>867</v>
      </c>
      <c r="G883" s="249"/>
      <c r="H883" s="253">
        <v>0.42999999999999999</v>
      </c>
      <c r="I883" s="254"/>
      <c r="J883" s="249"/>
      <c r="K883" s="249"/>
      <c r="L883" s="255"/>
      <c r="M883" s="256"/>
      <c r="N883" s="257"/>
      <c r="O883" s="257"/>
      <c r="P883" s="257"/>
      <c r="Q883" s="257"/>
      <c r="R883" s="257"/>
      <c r="S883" s="257"/>
      <c r="T883" s="258"/>
      <c r="AT883" s="259" t="s">
        <v>177</v>
      </c>
      <c r="AU883" s="259" t="s">
        <v>79</v>
      </c>
      <c r="AV883" s="12" t="s">
        <v>79</v>
      </c>
      <c r="AW883" s="12" t="s">
        <v>35</v>
      </c>
      <c r="AX883" s="12" t="s">
        <v>71</v>
      </c>
      <c r="AY883" s="259" t="s">
        <v>169</v>
      </c>
    </row>
    <row r="884" s="13" customFormat="1">
      <c r="B884" s="260"/>
      <c r="C884" s="261"/>
      <c r="D884" s="250" t="s">
        <v>177</v>
      </c>
      <c r="E884" s="262" t="s">
        <v>21</v>
      </c>
      <c r="F884" s="263" t="s">
        <v>496</v>
      </c>
      <c r="G884" s="261"/>
      <c r="H884" s="262" t="s">
        <v>21</v>
      </c>
      <c r="I884" s="264"/>
      <c r="J884" s="261"/>
      <c r="K884" s="261"/>
      <c r="L884" s="265"/>
      <c r="M884" s="266"/>
      <c r="N884" s="267"/>
      <c r="O884" s="267"/>
      <c r="P884" s="267"/>
      <c r="Q884" s="267"/>
      <c r="R884" s="267"/>
      <c r="S884" s="267"/>
      <c r="T884" s="268"/>
      <c r="AT884" s="269" t="s">
        <v>177</v>
      </c>
      <c r="AU884" s="269" t="s">
        <v>79</v>
      </c>
      <c r="AV884" s="13" t="s">
        <v>75</v>
      </c>
      <c r="AW884" s="13" t="s">
        <v>35</v>
      </c>
      <c r="AX884" s="13" t="s">
        <v>71</v>
      </c>
      <c r="AY884" s="269" t="s">
        <v>169</v>
      </c>
    </row>
    <row r="885" s="12" customFormat="1">
      <c r="B885" s="248"/>
      <c r="C885" s="249"/>
      <c r="D885" s="250" t="s">
        <v>177</v>
      </c>
      <c r="E885" s="251" t="s">
        <v>21</v>
      </c>
      <c r="F885" s="252" t="s">
        <v>868</v>
      </c>
      <c r="G885" s="249"/>
      <c r="H885" s="253">
        <v>0.213</v>
      </c>
      <c r="I885" s="254"/>
      <c r="J885" s="249"/>
      <c r="K885" s="249"/>
      <c r="L885" s="255"/>
      <c r="M885" s="256"/>
      <c r="N885" s="257"/>
      <c r="O885" s="257"/>
      <c r="P885" s="257"/>
      <c r="Q885" s="257"/>
      <c r="R885" s="257"/>
      <c r="S885" s="257"/>
      <c r="T885" s="258"/>
      <c r="AT885" s="259" t="s">
        <v>177</v>
      </c>
      <c r="AU885" s="259" t="s">
        <v>79</v>
      </c>
      <c r="AV885" s="12" t="s">
        <v>79</v>
      </c>
      <c r="AW885" s="12" t="s">
        <v>35</v>
      </c>
      <c r="AX885" s="12" t="s">
        <v>71</v>
      </c>
      <c r="AY885" s="259" t="s">
        <v>169</v>
      </c>
    </row>
    <row r="886" s="13" customFormat="1">
      <c r="B886" s="260"/>
      <c r="C886" s="261"/>
      <c r="D886" s="250" t="s">
        <v>177</v>
      </c>
      <c r="E886" s="262" t="s">
        <v>21</v>
      </c>
      <c r="F886" s="263" t="s">
        <v>362</v>
      </c>
      <c r="G886" s="261"/>
      <c r="H886" s="262" t="s">
        <v>21</v>
      </c>
      <c r="I886" s="264"/>
      <c r="J886" s="261"/>
      <c r="K886" s="261"/>
      <c r="L886" s="265"/>
      <c r="M886" s="266"/>
      <c r="N886" s="267"/>
      <c r="O886" s="267"/>
      <c r="P886" s="267"/>
      <c r="Q886" s="267"/>
      <c r="R886" s="267"/>
      <c r="S886" s="267"/>
      <c r="T886" s="268"/>
      <c r="AT886" s="269" t="s">
        <v>177</v>
      </c>
      <c r="AU886" s="269" t="s">
        <v>79</v>
      </c>
      <c r="AV886" s="13" t="s">
        <v>75</v>
      </c>
      <c r="AW886" s="13" t="s">
        <v>35</v>
      </c>
      <c r="AX886" s="13" t="s">
        <v>71</v>
      </c>
      <c r="AY886" s="269" t="s">
        <v>169</v>
      </c>
    </row>
    <row r="887" s="12" customFormat="1">
      <c r="B887" s="248"/>
      <c r="C887" s="249"/>
      <c r="D887" s="250" t="s">
        <v>177</v>
      </c>
      <c r="E887" s="251" t="s">
        <v>21</v>
      </c>
      <c r="F887" s="252" t="s">
        <v>869</v>
      </c>
      <c r="G887" s="249"/>
      <c r="H887" s="253">
        <v>4.7279999999999998</v>
      </c>
      <c r="I887" s="254"/>
      <c r="J887" s="249"/>
      <c r="K887" s="249"/>
      <c r="L887" s="255"/>
      <c r="M887" s="256"/>
      <c r="N887" s="257"/>
      <c r="O887" s="257"/>
      <c r="P887" s="257"/>
      <c r="Q887" s="257"/>
      <c r="R887" s="257"/>
      <c r="S887" s="257"/>
      <c r="T887" s="258"/>
      <c r="AT887" s="259" t="s">
        <v>177</v>
      </c>
      <c r="AU887" s="259" t="s">
        <v>79</v>
      </c>
      <c r="AV887" s="12" t="s">
        <v>79</v>
      </c>
      <c r="AW887" s="12" t="s">
        <v>35</v>
      </c>
      <c r="AX887" s="12" t="s">
        <v>71</v>
      </c>
      <c r="AY887" s="259" t="s">
        <v>169</v>
      </c>
    </row>
    <row r="888" s="13" customFormat="1">
      <c r="B888" s="260"/>
      <c r="C888" s="261"/>
      <c r="D888" s="250" t="s">
        <v>177</v>
      </c>
      <c r="E888" s="262" t="s">
        <v>21</v>
      </c>
      <c r="F888" s="263" t="s">
        <v>364</v>
      </c>
      <c r="G888" s="261"/>
      <c r="H888" s="262" t="s">
        <v>21</v>
      </c>
      <c r="I888" s="264"/>
      <c r="J888" s="261"/>
      <c r="K888" s="261"/>
      <c r="L888" s="265"/>
      <c r="M888" s="266"/>
      <c r="N888" s="267"/>
      <c r="O888" s="267"/>
      <c r="P888" s="267"/>
      <c r="Q888" s="267"/>
      <c r="R888" s="267"/>
      <c r="S888" s="267"/>
      <c r="T888" s="268"/>
      <c r="AT888" s="269" t="s">
        <v>177</v>
      </c>
      <c r="AU888" s="269" t="s">
        <v>79</v>
      </c>
      <c r="AV888" s="13" t="s">
        <v>75</v>
      </c>
      <c r="AW888" s="13" t="s">
        <v>35</v>
      </c>
      <c r="AX888" s="13" t="s">
        <v>71</v>
      </c>
      <c r="AY888" s="269" t="s">
        <v>169</v>
      </c>
    </row>
    <row r="889" s="12" customFormat="1">
      <c r="B889" s="248"/>
      <c r="C889" s="249"/>
      <c r="D889" s="250" t="s">
        <v>177</v>
      </c>
      <c r="E889" s="251" t="s">
        <v>21</v>
      </c>
      <c r="F889" s="252" t="s">
        <v>870</v>
      </c>
      <c r="G889" s="249"/>
      <c r="H889" s="253">
        <v>0.998</v>
      </c>
      <c r="I889" s="254"/>
      <c r="J889" s="249"/>
      <c r="K889" s="249"/>
      <c r="L889" s="255"/>
      <c r="M889" s="256"/>
      <c r="N889" s="257"/>
      <c r="O889" s="257"/>
      <c r="P889" s="257"/>
      <c r="Q889" s="257"/>
      <c r="R889" s="257"/>
      <c r="S889" s="257"/>
      <c r="T889" s="258"/>
      <c r="AT889" s="259" t="s">
        <v>177</v>
      </c>
      <c r="AU889" s="259" t="s">
        <v>79</v>
      </c>
      <c r="AV889" s="12" t="s">
        <v>79</v>
      </c>
      <c r="AW889" s="12" t="s">
        <v>35</v>
      </c>
      <c r="AX889" s="12" t="s">
        <v>71</v>
      </c>
      <c r="AY889" s="259" t="s">
        <v>169</v>
      </c>
    </row>
    <row r="890" s="13" customFormat="1">
      <c r="B890" s="260"/>
      <c r="C890" s="261"/>
      <c r="D890" s="250" t="s">
        <v>177</v>
      </c>
      <c r="E890" s="262" t="s">
        <v>21</v>
      </c>
      <c r="F890" s="263" t="s">
        <v>361</v>
      </c>
      <c r="G890" s="261"/>
      <c r="H890" s="262" t="s">
        <v>21</v>
      </c>
      <c r="I890" s="264"/>
      <c r="J890" s="261"/>
      <c r="K890" s="261"/>
      <c r="L890" s="265"/>
      <c r="M890" s="266"/>
      <c r="N890" s="267"/>
      <c r="O890" s="267"/>
      <c r="P890" s="267"/>
      <c r="Q890" s="267"/>
      <c r="R890" s="267"/>
      <c r="S890" s="267"/>
      <c r="T890" s="268"/>
      <c r="AT890" s="269" t="s">
        <v>177</v>
      </c>
      <c r="AU890" s="269" t="s">
        <v>79</v>
      </c>
      <c r="AV890" s="13" t="s">
        <v>75</v>
      </c>
      <c r="AW890" s="13" t="s">
        <v>35</v>
      </c>
      <c r="AX890" s="13" t="s">
        <v>71</v>
      </c>
      <c r="AY890" s="269" t="s">
        <v>169</v>
      </c>
    </row>
    <row r="891" s="12" customFormat="1">
      <c r="B891" s="248"/>
      <c r="C891" s="249"/>
      <c r="D891" s="250" t="s">
        <v>177</v>
      </c>
      <c r="E891" s="251" t="s">
        <v>21</v>
      </c>
      <c r="F891" s="252" t="s">
        <v>871</v>
      </c>
      <c r="G891" s="249"/>
      <c r="H891" s="253">
        <v>2.9009999999999998</v>
      </c>
      <c r="I891" s="254"/>
      <c r="J891" s="249"/>
      <c r="K891" s="249"/>
      <c r="L891" s="255"/>
      <c r="M891" s="256"/>
      <c r="N891" s="257"/>
      <c r="O891" s="257"/>
      <c r="P891" s="257"/>
      <c r="Q891" s="257"/>
      <c r="R891" s="257"/>
      <c r="S891" s="257"/>
      <c r="T891" s="258"/>
      <c r="AT891" s="259" t="s">
        <v>177</v>
      </c>
      <c r="AU891" s="259" t="s">
        <v>79</v>
      </c>
      <c r="AV891" s="12" t="s">
        <v>79</v>
      </c>
      <c r="AW891" s="12" t="s">
        <v>35</v>
      </c>
      <c r="AX891" s="12" t="s">
        <v>71</v>
      </c>
      <c r="AY891" s="259" t="s">
        <v>169</v>
      </c>
    </row>
    <row r="892" s="13" customFormat="1">
      <c r="B892" s="260"/>
      <c r="C892" s="261"/>
      <c r="D892" s="250" t="s">
        <v>177</v>
      </c>
      <c r="E892" s="262" t="s">
        <v>21</v>
      </c>
      <c r="F892" s="263" t="s">
        <v>441</v>
      </c>
      <c r="G892" s="261"/>
      <c r="H892" s="262" t="s">
        <v>21</v>
      </c>
      <c r="I892" s="264"/>
      <c r="J892" s="261"/>
      <c r="K892" s="261"/>
      <c r="L892" s="265"/>
      <c r="M892" s="266"/>
      <c r="N892" s="267"/>
      <c r="O892" s="267"/>
      <c r="P892" s="267"/>
      <c r="Q892" s="267"/>
      <c r="R892" s="267"/>
      <c r="S892" s="267"/>
      <c r="T892" s="268"/>
      <c r="AT892" s="269" t="s">
        <v>177</v>
      </c>
      <c r="AU892" s="269" t="s">
        <v>79</v>
      </c>
      <c r="AV892" s="13" t="s">
        <v>75</v>
      </c>
      <c r="AW892" s="13" t="s">
        <v>35</v>
      </c>
      <c r="AX892" s="13" t="s">
        <v>71</v>
      </c>
      <c r="AY892" s="269" t="s">
        <v>169</v>
      </c>
    </row>
    <row r="893" s="12" customFormat="1">
      <c r="B893" s="248"/>
      <c r="C893" s="249"/>
      <c r="D893" s="250" t="s">
        <v>177</v>
      </c>
      <c r="E893" s="251" t="s">
        <v>21</v>
      </c>
      <c r="F893" s="252" t="s">
        <v>872</v>
      </c>
      <c r="G893" s="249"/>
      <c r="H893" s="253">
        <v>1.2310000000000001</v>
      </c>
      <c r="I893" s="254"/>
      <c r="J893" s="249"/>
      <c r="K893" s="249"/>
      <c r="L893" s="255"/>
      <c r="M893" s="256"/>
      <c r="N893" s="257"/>
      <c r="O893" s="257"/>
      <c r="P893" s="257"/>
      <c r="Q893" s="257"/>
      <c r="R893" s="257"/>
      <c r="S893" s="257"/>
      <c r="T893" s="258"/>
      <c r="AT893" s="259" t="s">
        <v>177</v>
      </c>
      <c r="AU893" s="259" t="s">
        <v>79</v>
      </c>
      <c r="AV893" s="12" t="s">
        <v>79</v>
      </c>
      <c r="AW893" s="12" t="s">
        <v>35</v>
      </c>
      <c r="AX893" s="12" t="s">
        <v>71</v>
      </c>
      <c r="AY893" s="259" t="s">
        <v>169</v>
      </c>
    </row>
    <row r="894" s="13" customFormat="1">
      <c r="B894" s="260"/>
      <c r="C894" s="261"/>
      <c r="D894" s="250" t="s">
        <v>177</v>
      </c>
      <c r="E894" s="262" t="s">
        <v>21</v>
      </c>
      <c r="F894" s="263" t="s">
        <v>439</v>
      </c>
      <c r="G894" s="261"/>
      <c r="H894" s="262" t="s">
        <v>21</v>
      </c>
      <c r="I894" s="264"/>
      <c r="J894" s="261"/>
      <c r="K894" s="261"/>
      <c r="L894" s="265"/>
      <c r="M894" s="266"/>
      <c r="N894" s="267"/>
      <c r="O894" s="267"/>
      <c r="P894" s="267"/>
      <c r="Q894" s="267"/>
      <c r="R894" s="267"/>
      <c r="S894" s="267"/>
      <c r="T894" s="268"/>
      <c r="AT894" s="269" t="s">
        <v>177</v>
      </c>
      <c r="AU894" s="269" t="s">
        <v>79</v>
      </c>
      <c r="AV894" s="13" t="s">
        <v>75</v>
      </c>
      <c r="AW894" s="13" t="s">
        <v>35</v>
      </c>
      <c r="AX894" s="13" t="s">
        <v>71</v>
      </c>
      <c r="AY894" s="269" t="s">
        <v>169</v>
      </c>
    </row>
    <row r="895" s="12" customFormat="1">
      <c r="B895" s="248"/>
      <c r="C895" s="249"/>
      <c r="D895" s="250" t="s">
        <v>177</v>
      </c>
      <c r="E895" s="251" t="s">
        <v>21</v>
      </c>
      <c r="F895" s="252" t="s">
        <v>873</v>
      </c>
      <c r="G895" s="249"/>
      <c r="H895" s="253">
        <v>0.51100000000000001</v>
      </c>
      <c r="I895" s="254"/>
      <c r="J895" s="249"/>
      <c r="K895" s="249"/>
      <c r="L895" s="255"/>
      <c r="M895" s="256"/>
      <c r="N895" s="257"/>
      <c r="O895" s="257"/>
      <c r="P895" s="257"/>
      <c r="Q895" s="257"/>
      <c r="R895" s="257"/>
      <c r="S895" s="257"/>
      <c r="T895" s="258"/>
      <c r="AT895" s="259" t="s">
        <v>177</v>
      </c>
      <c r="AU895" s="259" t="s">
        <v>79</v>
      </c>
      <c r="AV895" s="12" t="s">
        <v>79</v>
      </c>
      <c r="AW895" s="12" t="s">
        <v>35</v>
      </c>
      <c r="AX895" s="12" t="s">
        <v>71</v>
      </c>
      <c r="AY895" s="259" t="s">
        <v>169</v>
      </c>
    </row>
    <row r="896" s="13" customFormat="1">
      <c r="B896" s="260"/>
      <c r="C896" s="261"/>
      <c r="D896" s="250" t="s">
        <v>177</v>
      </c>
      <c r="E896" s="262" t="s">
        <v>21</v>
      </c>
      <c r="F896" s="263" t="s">
        <v>874</v>
      </c>
      <c r="G896" s="261"/>
      <c r="H896" s="262" t="s">
        <v>21</v>
      </c>
      <c r="I896" s="264"/>
      <c r="J896" s="261"/>
      <c r="K896" s="261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177</v>
      </c>
      <c r="AU896" s="269" t="s">
        <v>79</v>
      </c>
      <c r="AV896" s="13" t="s">
        <v>75</v>
      </c>
      <c r="AW896" s="13" t="s">
        <v>35</v>
      </c>
      <c r="AX896" s="13" t="s">
        <v>71</v>
      </c>
      <c r="AY896" s="269" t="s">
        <v>169</v>
      </c>
    </row>
    <row r="897" s="12" customFormat="1">
      <c r="B897" s="248"/>
      <c r="C897" s="249"/>
      <c r="D897" s="250" t="s">
        <v>177</v>
      </c>
      <c r="E897" s="251" t="s">
        <v>21</v>
      </c>
      <c r="F897" s="252" t="s">
        <v>875</v>
      </c>
      <c r="G897" s="249"/>
      <c r="H897" s="253">
        <v>0.50600000000000001</v>
      </c>
      <c r="I897" s="254"/>
      <c r="J897" s="249"/>
      <c r="K897" s="249"/>
      <c r="L897" s="255"/>
      <c r="M897" s="256"/>
      <c r="N897" s="257"/>
      <c r="O897" s="257"/>
      <c r="P897" s="257"/>
      <c r="Q897" s="257"/>
      <c r="R897" s="257"/>
      <c r="S897" s="257"/>
      <c r="T897" s="258"/>
      <c r="AT897" s="259" t="s">
        <v>177</v>
      </c>
      <c r="AU897" s="259" t="s">
        <v>79</v>
      </c>
      <c r="AV897" s="12" t="s">
        <v>79</v>
      </c>
      <c r="AW897" s="12" t="s">
        <v>35</v>
      </c>
      <c r="AX897" s="12" t="s">
        <v>71</v>
      </c>
      <c r="AY897" s="259" t="s">
        <v>169</v>
      </c>
    </row>
    <row r="898" s="13" customFormat="1">
      <c r="B898" s="260"/>
      <c r="C898" s="261"/>
      <c r="D898" s="250" t="s">
        <v>177</v>
      </c>
      <c r="E898" s="262" t="s">
        <v>21</v>
      </c>
      <c r="F898" s="263" t="s">
        <v>497</v>
      </c>
      <c r="G898" s="261"/>
      <c r="H898" s="262" t="s">
        <v>21</v>
      </c>
      <c r="I898" s="264"/>
      <c r="J898" s="261"/>
      <c r="K898" s="261"/>
      <c r="L898" s="265"/>
      <c r="M898" s="266"/>
      <c r="N898" s="267"/>
      <c r="O898" s="267"/>
      <c r="P898" s="267"/>
      <c r="Q898" s="267"/>
      <c r="R898" s="267"/>
      <c r="S898" s="267"/>
      <c r="T898" s="268"/>
      <c r="AT898" s="269" t="s">
        <v>177</v>
      </c>
      <c r="AU898" s="269" t="s">
        <v>79</v>
      </c>
      <c r="AV898" s="13" t="s">
        <v>75</v>
      </c>
      <c r="AW898" s="13" t="s">
        <v>35</v>
      </c>
      <c r="AX898" s="13" t="s">
        <v>71</v>
      </c>
      <c r="AY898" s="269" t="s">
        <v>169</v>
      </c>
    </row>
    <row r="899" s="12" customFormat="1">
      <c r="B899" s="248"/>
      <c r="C899" s="249"/>
      <c r="D899" s="250" t="s">
        <v>177</v>
      </c>
      <c r="E899" s="251" t="s">
        <v>21</v>
      </c>
      <c r="F899" s="252" t="s">
        <v>876</v>
      </c>
      <c r="G899" s="249"/>
      <c r="H899" s="253">
        <v>1.8600000000000001</v>
      </c>
      <c r="I899" s="254"/>
      <c r="J899" s="249"/>
      <c r="K899" s="249"/>
      <c r="L899" s="255"/>
      <c r="M899" s="256"/>
      <c r="N899" s="257"/>
      <c r="O899" s="257"/>
      <c r="P899" s="257"/>
      <c r="Q899" s="257"/>
      <c r="R899" s="257"/>
      <c r="S899" s="257"/>
      <c r="T899" s="258"/>
      <c r="AT899" s="259" t="s">
        <v>177</v>
      </c>
      <c r="AU899" s="259" t="s">
        <v>79</v>
      </c>
      <c r="AV899" s="12" t="s">
        <v>79</v>
      </c>
      <c r="AW899" s="12" t="s">
        <v>35</v>
      </c>
      <c r="AX899" s="12" t="s">
        <v>71</v>
      </c>
      <c r="AY899" s="259" t="s">
        <v>169</v>
      </c>
    </row>
    <row r="900" s="13" customFormat="1">
      <c r="B900" s="260"/>
      <c r="C900" s="261"/>
      <c r="D900" s="250" t="s">
        <v>177</v>
      </c>
      <c r="E900" s="262" t="s">
        <v>21</v>
      </c>
      <c r="F900" s="263" t="s">
        <v>363</v>
      </c>
      <c r="G900" s="261"/>
      <c r="H900" s="262" t="s">
        <v>21</v>
      </c>
      <c r="I900" s="264"/>
      <c r="J900" s="261"/>
      <c r="K900" s="261"/>
      <c r="L900" s="265"/>
      <c r="M900" s="266"/>
      <c r="N900" s="267"/>
      <c r="O900" s="267"/>
      <c r="P900" s="267"/>
      <c r="Q900" s="267"/>
      <c r="R900" s="267"/>
      <c r="S900" s="267"/>
      <c r="T900" s="268"/>
      <c r="AT900" s="269" t="s">
        <v>177</v>
      </c>
      <c r="AU900" s="269" t="s">
        <v>79</v>
      </c>
      <c r="AV900" s="13" t="s">
        <v>75</v>
      </c>
      <c r="AW900" s="13" t="s">
        <v>35</v>
      </c>
      <c r="AX900" s="13" t="s">
        <v>71</v>
      </c>
      <c r="AY900" s="269" t="s">
        <v>169</v>
      </c>
    </row>
    <row r="901" s="12" customFormat="1">
      <c r="B901" s="248"/>
      <c r="C901" s="249"/>
      <c r="D901" s="250" t="s">
        <v>177</v>
      </c>
      <c r="E901" s="251" t="s">
        <v>21</v>
      </c>
      <c r="F901" s="252" t="s">
        <v>877</v>
      </c>
      <c r="G901" s="249"/>
      <c r="H901" s="253">
        <v>0.221</v>
      </c>
      <c r="I901" s="254"/>
      <c r="J901" s="249"/>
      <c r="K901" s="249"/>
      <c r="L901" s="255"/>
      <c r="M901" s="256"/>
      <c r="N901" s="257"/>
      <c r="O901" s="257"/>
      <c r="P901" s="257"/>
      <c r="Q901" s="257"/>
      <c r="R901" s="257"/>
      <c r="S901" s="257"/>
      <c r="T901" s="258"/>
      <c r="AT901" s="259" t="s">
        <v>177</v>
      </c>
      <c r="AU901" s="259" t="s">
        <v>79</v>
      </c>
      <c r="AV901" s="12" t="s">
        <v>79</v>
      </c>
      <c r="AW901" s="12" t="s">
        <v>35</v>
      </c>
      <c r="AX901" s="12" t="s">
        <v>71</v>
      </c>
      <c r="AY901" s="259" t="s">
        <v>169</v>
      </c>
    </row>
    <row r="902" s="13" customFormat="1">
      <c r="B902" s="260"/>
      <c r="C902" s="261"/>
      <c r="D902" s="250" t="s">
        <v>177</v>
      </c>
      <c r="E902" s="262" t="s">
        <v>21</v>
      </c>
      <c r="F902" s="263" t="s">
        <v>878</v>
      </c>
      <c r="G902" s="261"/>
      <c r="H902" s="262" t="s">
        <v>21</v>
      </c>
      <c r="I902" s="264"/>
      <c r="J902" s="261"/>
      <c r="K902" s="261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177</v>
      </c>
      <c r="AU902" s="269" t="s">
        <v>79</v>
      </c>
      <c r="AV902" s="13" t="s">
        <v>75</v>
      </c>
      <c r="AW902" s="13" t="s">
        <v>35</v>
      </c>
      <c r="AX902" s="13" t="s">
        <v>71</v>
      </c>
      <c r="AY902" s="269" t="s">
        <v>169</v>
      </c>
    </row>
    <row r="903" s="12" customFormat="1">
      <c r="B903" s="248"/>
      <c r="C903" s="249"/>
      <c r="D903" s="250" t="s">
        <v>177</v>
      </c>
      <c r="E903" s="251" t="s">
        <v>21</v>
      </c>
      <c r="F903" s="252" t="s">
        <v>877</v>
      </c>
      <c r="G903" s="249"/>
      <c r="H903" s="253">
        <v>0.221</v>
      </c>
      <c r="I903" s="254"/>
      <c r="J903" s="249"/>
      <c r="K903" s="249"/>
      <c r="L903" s="255"/>
      <c r="M903" s="256"/>
      <c r="N903" s="257"/>
      <c r="O903" s="257"/>
      <c r="P903" s="257"/>
      <c r="Q903" s="257"/>
      <c r="R903" s="257"/>
      <c r="S903" s="257"/>
      <c r="T903" s="258"/>
      <c r="AT903" s="259" t="s">
        <v>177</v>
      </c>
      <c r="AU903" s="259" t="s">
        <v>79</v>
      </c>
      <c r="AV903" s="12" t="s">
        <v>79</v>
      </c>
      <c r="AW903" s="12" t="s">
        <v>35</v>
      </c>
      <c r="AX903" s="12" t="s">
        <v>71</v>
      </c>
      <c r="AY903" s="259" t="s">
        <v>169</v>
      </c>
    </row>
    <row r="904" s="13" customFormat="1">
      <c r="B904" s="260"/>
      <c r="C904" s="261"/>
      <c r="D904" s="250" t="s">
        <v>177</v>
      </c>
      <c r="E904" s="262" t="s">
        <v>21</v>
      </c>
      <c r="F904" s="263" t="s">
        <v>879</v>
      </c>
      <c r="G904" s="261"/>
      <c r="H904" s="262" t="s">
        <v>21</v>
      </c>
      <c r="I904" s="264"/>
      <c r="J904" s="261"/>
      <c r="K904" s="261"/>
      <c r="L904" s="265"/>
      <c r="M904" s="266"/>
      <c r="N904" s="267"/>
      <c r="O904" s="267"/>
      <c r="P904" s="267"/>
      <c r="Q904" s="267"/>
      <c r="R904" s="267"/>
      <c r="S904" s="267"/>
      <c r="T904" s="268"/>
      <c r="AT904" s="269" t="s">
        <v>177</v>
      </c>
      <c r="AU904" s="269" t="s">
        <v>79</v>
      </c>
      <c r="AV904" s="13" t="s">
        <v>75</v>
      </c>
      <c r="AW904" s="13" t="s">
        <v>35</v>
      </c>
      <c r="AX904" s="13" t="s">
        <v>71</v>
      </c>
      <c r="AY904" s="269" t="s">
        <v>169</v>
      </c>
    </row>
    <row r="905" s="12" customFormat="1">
      <c r="B905" s="248"/>
      <c r="C905" s="249"/>
      <c r="D905" s="250" t="s">
        <v>177</v>
      </c>
      <c r="E905" s="251" t="s">
        <v>21</v>
      </c>
      <c r="F905" s="252" t="s">
        <v>880</v>
      </c>
      <c r="G905" s="249"/>
      <c r="H905" s="253">
        <v>0.32600000000000001</v>
      </c>
      <c r="I905" s="254"/>
      <c r="J905" s="249"/>
      <c r="K905" s="249"/>
      <c r="L905" s="255"/>
      <c r="M905" s="256"/>
      <c r="N905" s="257"/>
      <c r="O905" s="257"/>
      <c r="P905" s="257"/>
      <c r="Q905" s="257"/>
      <c r="R905" s="257"/>
      <c r="S905" s="257"/>
      <c r="T905" s="258"/>
      <c r="AT905" s="259" t="s">
        <v>177</v>
      </c>
      <c r="AU905" s="259" t="s">
        <v>79</v>
      </c>
      <c r="AV905" s="12" t="s">
        <v>79</v>
      </c>
      <c r="AW905" s="12" t="s">
        <v>35</v>
      </c>
      <c r="AX905" s="12" t="s">
        <v>71</v>
      </c>
      <c r="AY905" s="259" t="s">
        <v>169</v>
      </c>
    </row>
    <row r="906" s="13" customFormat="1">
      <c r="B906" s="260"/>
      <c r="C906" s="261"/>
      <c r="D906" s="250" t="s">
        <v>177</v>
      </c>
      <c r="E906" s="262" t="s">
        <v>21</v>
      </c>
      <c r="F906" s="263" t="s">
        <v>881</v>
      </c>
      <c r="G906" s="261"/>
      <c r="H906" s="262" t="s">
        <v>21</v>
      </c>
      <c r="I906" s="264"/>
      <c r="J906" s="261"/>
      <c r="K906" s="261"/>
      <c r="L906" s="265"/>
      <c r="M906" s="266"/>
      <c r="N906" s="267"/>
      <c r="O906" s="267"/>
      <c r="P906" s="267"/>
      <c r="Q906" s="267"/>
      <c r="R906" s="267"/>
      <c r="S906" s="267"/>
      <c r="T906" s="268"/>
      <c r="AT906" s="269" t="s">
        <v>177</v>
      </c>
      <c r="AU906" s="269" t="s">
        <v>79</v>
      </c>
      <c r="AV906" s="13" t="s">
        <v>75</v>
      </c>
      <c r="AW906" s="13" t="s">
        <v>35</v>
      </c>
      <c r="AX906" s="13" t="s">
        <v>71</v>
      </c>
      <c r="AY906" s="269" t="s">
        <v>169</v>
      </c>
    </row>
    <row r="907" s="12" customFormat="1">
      <c r="B907" s="248"/>
      <c r="C907" s="249"/>
      <c r="D907" s="250" t="s">
        <v>177</v>
      </c>
      <c r="E907" s="251" t="s">
        <v>21</v>
      </c>
      <c r="F907" s="252" t="s">
        <v>877</v>
      </c>
      <c r="G907" s="249"/>
      <c r="H907" s="253">
        <v>0.221</v>
      </c>
      <c r="I907" s="254"/>
      <c r="J907" s="249"/>
      <c r="K907" s="249"/>
      <c r="L907" s="255"/>
      <c r="M907" s="256"/>
      <c r="N907" s="257"/>
      <c r="O907" s="257"/>
      <c r="P907" s="257"/>
      <c r="Q907" s="257"/>
      <c r="R907" s="257"/>
      <c r="S907" s="257"/>
      <c r="T907" s="258"/>
      <c r="AT907" s="259" t="s">
        <v>177</v>
      </c>
      <c r="AU907" s="259" t="s">
        <v>79</v>
      </c>
      <c r="AV907" s="12" t="s">
        <v>79</v>
      </c>
      <c r="AW907" s="12" t="s">
        <v>35</v>
      </c>
      <c r="AX907" s="12" t="s">
        <v>71</v>
      </c>
      <c r="AY907" s="259" t="s">
        <v>169</v>
      </c>
    </row>
    <row r="908" s="13" customFormat="1">
      <c r="B908" s="260"/>
      <c r="C908" s="261"/>
      <c r="D908" s="250" t="s">
        <v>177</v>
      </c>
      <c r="E908" s="262" t="s">
        <v>21</v>
      </c>
      <c r="F908" s="263" t="s">
        <v>882</v>
      </c>
      <c r="G908" s="261"/>
      <c r="H908" s="262" t="s">
        <v>21</v>
      </c>
      <c r="I908" s="264"/>
      <c r="J908" s="261"/>
      <c r="K908" s="261"/>
      <c r="L908" s="265"/>
      <c r="M908" s="266"/>
      <c r="N908" s="267"/>
      <c r="O908" s="267"/>
      <c r="P908" s="267"/>
      <c r="Q908" s="267"/>
      <c r="R908" s="267"/>
      <c r="S908" s="267"/>
      <c r="T908" s="268"/>
      <c r="AT908" s="269" t="s">
        <v>177</v>
      </c>
      <c r="AU908" s="269" t="s">
        <v>79</v>
      </c>
      <c r="AV908" s="13" t="s">
        <v>75</v>
      </c>
      <c r="AW908" s="13" t="s">
        <v>35</v>
      </c>
      <c r="AX908" s="13" t="s">
        <v>71</v>
      </c>
      <c r="AY908" s="269" t="s">
        <v>169</v>
      </c>
    </row>
    <row r="909" s="12" customFormat="1">
      <c r="B909" s="248"/>
      <c r="C909" s="249"/>
      <c r="D909" s="250" t="s">
        <v>177</v>
      </c>
      <c r="E909" s="251" t="s">
        <v>21</v>
      </c>
      <c r="F909" s="252" t="s">
        <v>877</v>
      </c>
      <c r="G909" s="249"/>
      <c r="H909" s="253">
        <v>0.221</v>
      </c>
      <c r="I909" s="254"/>
      <c r="J909" s="249"/>
      <c r="K909" s="249"/>
      <c r="L909" s="255"/>
      <c r="M909" s="256"/>
      <c r="N909" s="257"/>
      <c r="O909" s="257"/>
      <c r="P909" s="257"/>
      <c r="Q909" s="257"/>
      <c r="R909" s="257"/>
      <c r="S909" s="257"/>
      <c r="T909" s="258"/>
      <c r="AT909" s="259" t="s">
        <v>177</v>
      </c>
      <c r="AU909" s="259" t="s">
        <v>79</v>
      </c>
      <c r="AV909" s="12" t="s">
        <v>79</v>
      </c>
      <c r="AW909" s="12" t="s">
        <v>35</v>
      </c>
      <c r="AX909" s="12" t="s">
        <v>71</v>
      </c>
      <c r="AY909" s="259" t="s">
        <v>169</v>
      </c>
    </row>
    <row r="910" s="13" customFormat="1">
      <c r="B910" s="260"/>
      <c r="C910" s="261"/>
      <c r="D910" s="250" t="s">
        <v>177</v>
      </c>
      <c r="E910" s="262" t="s">
        <v>21</v>
      </c>
      <c r="F910" s="263" t="s">
        <v>883</v>
      </c>
      <c r="G910" s="261"/>
      <c r="H910" s="262" t="s">
        <v>21</v>
      </c>
      <c r="I910" s="264"/>
      <c r="J910" s="261"/>
      <c r="K910" s="261"/>
      <c r="L910" s="265"/>
      <c r="M910" s="266"/>
      <c r="N910" s="267"/>
      <c r="O910" s="267"/>
      <c r="P910" s="267"/>
      <c r="Q910" s="267"/>
      <c r="R910" s="267"/>
      <c r="S910" s="267"/>
      <c r="T910" s="268"/>
      <c r="AT910" s="269" t="s">
        <v>177</v>
      </c>
      <c r="AU910" s="269" t="s">
        <v>79</v>
      </c>
      <c r="AV910" s="13" t="s">
        <v>75</v>
      </c>
      <c r="AW910" s="13" t="s">
        <v>35</v>
      </c>
      <c r="AX910" s="13" t="s">
        <v>71</v>
      </c>
      <c r="AY910" s="269" t="s">
        <v>169</v>
      </c>
    </row>
    <row r="911" s="12" customFormat="1">
      <c r="B911" s="248"/>
      <c r="C911" s="249"/>
      <c r="D911" s="250" t="s">
        <v>177</v>
      </c>
      <c r="E911" s="251" t="s">
        <v>21</v>
      </c>
      <c r="F911" s="252" t="s">
        <v>884</v>
      </c>
      <c r="G911" s="249"/>
      <c r="H911" s="253">
        <v>5.5800000000000001</v>
      </c>
      <c r="I911" s="254"/>
      <c r="J911" s="249"/>
      <c r="K911" s="249"/>
      <c r="L911" s="255"/>
      <c r="M911" s="256"/>
      <c r="N911" s="257"/>
      <c r="O911" s="257"/>
      <c r="P911" s="257"/>
      <c r="Q911" s="257"/>
      <c r="R911" s="257"/>
      <c r="S911" s="257"/>
      <c r="T911" s="258"/>
      <c r="AT911" s="259" t="s">
        <v>177</v>
      </c>
      <c r="AU911" s="259" t="s">
        <v>79</v>
      </c>
      <c r="AV911" s="12" t="s">
        <v>79</v>
      </c>
      <c r="AW911" s="12" t="s">
        <v>35</v>
      </c>
      <c r="AX911" s="12" t="s">
        <v>71</v>
      </c>
      <c r="AY911" s="259" t="s">
        <v>169</v>
      </c>
    </row>
    <row r="912" s="13" customFormat="1">
      <c r="B912" s="260"/>
      <c r="C912" s="261"/>
      <c r="D912" s="250" t="s">
        <v>177</v>
      </c>
      <c r="E912" s="262" t="s">
        <v>21</v>
      </c>
      <c r="F912" s="263" t="s">
        <v>444</v>
      </c>
      <c r="G912" s="261"/>
      <c r="H912" s="262" t="s">
        <v>21</v>
      </c>
      <c r="I912" s="264"/>
      <c r="J912" s="261"/>
      <c r="K912" s="261"/>
      <c r="L912" s="265"/>
      <c r="M912" s="266"/>
      <c r="N912" s="267"/>
      <c r="O912" s="267"/>
      <c r="P912" s="267"/>
      <c r="Q912" s="267"/>
      <c r="R912" s="267"/>
      <c r="S912" s="267"/>
      <c r="T912" s="268"/>
      <c r="AT912" s="269" t="s">
        <v>177</v>
      </c>
      <c r="AU912" s="269" t="s">
        <v>79</v>
      </c>
      <c r="AV912" s="13" t="s">
        <v>75</v>
      </c>
      <c r="AW912" s="13" t="s">
        <v>35</v>
      </c>
      <c r="AX912" s="13" t="s">
        <v>71</v>
      </c>
      <c r="AY912" s="269" t="s">
        <v>169</v>
      </c>
    </row>
    <row r="913" s="12" customFormat="1">
      <c r="B913" s="248"/>
      <c r="C913" s="249"/>
      <c r="D913" s="250" t="s">
        <v>177</v>
      </c>
      <c r="E913" s="251" t="s">
        <v>21</v>
      </c>
      <c r="F913" s="252" t="s">
        <v>885</v>
      </c>
      <c r="G913" s="249"/>
      <c r="H913" s="253">
        <v>1.0449999999999999</v>
      </c>
      <c r="I913" s="254"/>
      <c r="J913" s="249"/>
      <c r="K913" s="249"/>
      <c r="L913" s="255"/>
      <c r="M913" s="256"/>
      <c r="N913" s="257"/>
      <c r="O913" s="257"/>
      <c r="P913" s="257"/>
      <c r="Q913" s="257"/>
      <c r="R913" s="257"/>
      <c r="S913" s="257"/>
      <c r="T913" s="258"/>
      <c r="AT913" s="259" t="s">
        <v>177</v>
      </c>
      <c r="AU913" s="259" t="s">
        <v>79</v>
      </c>
      <c r="AV913" s="12" t="s">
        <v>79</v>
      </c>
      <c r="AW913" s="12" t="s">
        <v>35</v>
      </c>
      <c r="AX913" s="12" t="s">
        <v>71</v>
      </c>
      <c r="AY913" s="259" t="s">
        <v>169</v>
      </c>
    </row>
    <row r="914" s="13" customFormat="1">
      <c r="B914" s="260"/>
      <c r="C914" s="261"/>
      <c r="D914" s="250" t="s">
        <v>177</v>
      </c>
      <c r="E914" s="262" t="s">
        <v>21</v>
      </c>
      <c r="F914" s="263" t="s">
        <v>886</v>
      </c>
      <c r="G914" s="261"/>
      <c r="H914" s="262" t="s">
        <v>21</v>
      </c>
      <c r="I914" s="264"/>
      <c r="J914" s="261"/>
      <c r="K914" s="261"/>
      <c r="L914" s="265"/>
      <c r="M914" s="266"/>
      <c r="N914" s="267"/>
      <c r="O914" s="267"/>
      <c r="P914" s="267"/>
      <c r="Q914" s="267"/>
      <c r="R914" s="267"/>
      <c r="S914" s="267"/>
      <c r="T914" s="268"/>
      <c r="AT914" s="269" t="s">
        <v>177</v>
      </c>
      <c r="AU914" s="269" t="s">
        <v>79</v>
      </c>
      <c r="AV914" s="13" t="s">
        <v>75</v>
      </c>
      <c r="AW914" s="13" t="s">
        <v>35</v>
      </c>
      <c r="AX914" s="13" t="s">
        <v>71</v>
      </c>
      <c r="AY914" s="269" t="s">
        <v>169</v>
      </c>
    </row>
    <row r="915" s="12" customFormat="1">
      <c r="B915" s="248"/>
      <c r="C915" s="249"/>
      <c r="D915" s="250" t="s">
        <v>177</v>
      </c>
      <c r="E915" s="251" t="s">
        <v>21</v>
      </c>
      <c r="F915" s="252" t="s">
        <v>887</v>
      </c>
      <c r="G915" s="249"/>
      <c r="H915" s="253">
        <v>1.9830000000000001</v>
      </c>
      <c r="I915" s="254"/>
      <c r="J915" s="249"/>
      <c r="K915" s="249"/>
      <c r="L915" s="255"/>
      <c r="M915" s="256"/>
      <c r="N915" s="257"/>
      <c r="O915" s="257"/>
      <c r="P915" s="257"/>
      <c r="Q915" s="257"/>
      <c r="R915" s="257"/>
      <c r="S915" s="257"/>
      <c r="T915" s="258"/>
      <c r="AT915" s="259" t="s">
        <v>177</v>
      </c>
      <c r="AU915" s="259" t="s">
        <v>79</v>
      </c>
      <c r="AV915" s="12" t="s">
        <v>79</v>
      </c>
      <c r="AW915" s="12" t="s">
        <v>35</v>
      </c>
      <c r="AX915" s="12" t="s">
        <v>71</v>
      </c>
      <c r="AY915" s="259" t="s">
        <v>169</v>
      </c>
    </row>
    <row r="916" s="13" customFormat="1">
      <c r="B916" s="260"/>
      <c r="C916" s="261"/>
      <c r="D916" s="250" t="s">
        <v>177</v>
      </c>
      <c r="E916" s="262" t="s">
        <v>21</v>
      </c>
      <c r="F916" s="263" t="s">
        <v>888</v>
      </c>
      <c r="G916" s="261"/>
      <c r="H916" s="262" t="s">
        <v>21</v>
      </c>
      <c r="I916" s="264"/>
      <c r="J916" s="261"/>
      <c r="K916" s="261"/>
      <c r="L916" s="265"/>
      <c r="M916" s="266"/>
      <c r="N916" s="267"/>
      <c r="O916" s="267"/>
      <c r="P916" s="267"/>
      <c r="Q916" s="267"/>
      <c r="R916" s="267"/>
      <c r="S916" s="267"/>
      <c r="T916" s="268"/>
      <c r="AT916" s="269" t="s">
        <v>177</v>
      </c>
      <c r="AU916" s="269" t="s">
        <v>79</v>
      </c>
      <c r="AV916" s="13" t="s">
        <v>75</v>
      </c>
      <c r="AW916" s="13" t="s">
        <v>35</v>
      </c>
      <c r="AX916" s="13" t="s">
        <v>71</v>
      </c>
      <c r="AY916" s="269" t="s">
        <v>169</v>
      </c>
    </row>
    <row r="917" s="12" customFormat="1">
      <c r="B917" s="248"/>
      <c r="C917" s="249"/>
      <c r="D917" s="250" t="s">
        <v>177</v>
      </c>
      <c r="E917" s="251" t="s">
        <v>21</v>
      </c>
      <c r="F917" s="252" t="s">
        <v>889</v>
      </c>
      <c r="G917" s="249"/>
      <c r="H917" s="253">
        <v>0.215</v>
      </c>
      <c r="I917" s="254"/>
      <c r="J917" s="249"/>
      <c r="K917" s="249"/>
      <c r="L917" s="255"/>
      <c r="M917" s="256"/>
      <c r="N917" s="257"/>
      <c r="O917" s="257"/>
      <c r="P917" s="257"/>
      <c r="Q917" s="257"/>
      <c r="R917" s="257"/>
      <c r="S917" s="257"/>
      <c r="T917" s="258"/>
      <c r="AT917" s="259" t="s">
        <v>177</v>
      </c>
      <c r="AU917" s="259" t="s">
        <v>79</v>
      </c>
      <c r="AV917" s="12" t="s">
        <v>79</v>
      </c>
      <c r="AW917" s="12" t="s">
        <v>35</v>
      </c>
      <c r="AX917" s="12" t="s">
        <v>71</v>
      </c>
      <c r="AY917" s="259" t="s">
        <v>169</v>
      </c>
    </row>
    <row r="918" s="13" customFormat="1">
      <c r="B918" s="260"/>
      <c r="C918" s="261"/>
      <c r="D918" s="250" t="s">
        <v>177</v>
      </c>
      <c r="E918" s="262" t="s">
        <v>21</v>
      </c>
      <c r="F918" s="263" t="s">
        <v>890</v>
      </c>
      <c r="G918" s="261"/>
      <c r="H918" s="262" t="s">
        <v>21</v>
      </c>
      <c r="I918" s="264"/>
      <c r="J918" s="261"/>
      <c r="K918" s="261"/>
      <c r="L918" s="265"/>
      <c r="M918" s="266"/>
      <c r="N918" s="267"/>
      <c r="O918" s="267"/>
      <c r="P918" s="267"/>
      <c r="Q918" s="267"/>
      <c r="R918" s="267"/>
      <c r="S918" s="267"/>
      <c r="T918" s="268"/>
      <c r="AT918" s="269" t="s">
        <v>177</v>
      </c>
      <c r="AU918" s="269" t="s">
        <v>79</v>
      </c>
      <c r="AV918" s="13" t="s">
        <v>75</v>
      </c>
      <c r="AW918" s="13" t="s">
        <v>35</v>
      </c>
      <c r="AX918" s="13" t="s">
        <v>71</v>
      </c>
      <c r="AY918" s="269" t="s">
        <v>169</v>
      </c>
    </row>
    <row r="919" s="12" customFormat="1">
      <c r="B919" s="248"/>
      <c r="C919" s="249"/>
      <c r="D919" s="250" t="s">
        <v>177</v>
      </c>
      <c r="E919" s="251" t="s">
        <v>21</v>
      </c>
      <c r="F919" s="252" t="s">
        <v>891</v>
      </c>
      <c r="G919" s="249"/>
      <c r="H919" s="253">
        <v>0.215</v>
      </c>
      <c r="I919" s="254"/>
      <c r="J919" s="249"/>
      <c r="K919" s="249"/>
      <c r="L919" s="255"/>
      <c r="M919" s="256"/>
      <c r="N919" s="257"/>
      <c r="O919" s="257"/>
      <c r="P919" s="257"/>
      <c r="Q919" s="257"/>
      <c r="R919" s="257"/>
      <c r="S919" s="257"/>
      <c r="T919" s="258"/>
      <c r="AT919" s="259" t="s">
        <v>177</v>
      </c>
      <c r="AU919" s="259" t="s">
        <v>79</v>
      </c>
      <c r="AV919" s="12" t="s">
        <v>79</v>
      </c>
      <c r="AW919" s="12" t="s">
        <v>35</v>
      </c>
      <c r="AX919" s="12" t="s">
        <v>71</v>
      </c>
      <c r="AY919" s="259" t="s">
        <v>169</v>
      </c>
    </row>
    <row r="920" s="13" customFormat="1">
      <c r="B920" s="260"/>
      <c r="C920" s="261"/>
      <c r="D920" s="250" t="s">
        <v>177</v>
      </c>
      <c r="E920" s="262" t="s">
        <v>21</v>
      </c>
      <c r="F920" s="263" t="s">
        <v>892</v>
      </c>
      <c r="G920" s="261"/>
      <c r="H920" s="262" t="s">
        <v>21</v>
      </c>
      <c r="I920" s="264"/>
      <c r="J920" s="261"/>
      <c r="K920" s="261"/>
      <c r="L920" s="265"/>
      <c r="M920" s="266"/>
      <c r="N920" s="267"/>
      <c r="O920" s="267"/>
      <c r="P920" s="267"/>
      <c r="Q920" s="267"/>
      <c r="R920" s="267"/>
      <c r="S920" s="267"/>
      <c r="T920" s="268"/>
      <c r="AT920" s="269" t="s">
        <v>177</v>
      </c>
      <c r="AU920" s="269" t="s">
        <v>79</v>
      </c>
      <c r="AV920" s="13" t="s">
        <v>75</v>
      </c>
      <c r="AW920" s="13" t="s">
        <v>35</v>
      </c>
      <c r="AX920" s="13" t="s">
        <v>71</v>
      </c>
      <c r="AY920" s="269" t="s">
        <v>169</v>
      </c>
    </row>
    <row r="921" s="12" customFormat="1">
      <c r="B921" s="248"/>
      <c r="C921" s="249"/>
      <c r="D921" s="250" t="s">
        <v>177</v>
      </c>
      <c r="E921" s="251" t="s">
        <v>21</v>
      </c>
      <c r="F921" s="252" t="s">
        <v>891</v>
      </c>
      <c r="G921" s="249"/>
      <c r="H921" s="253">
        <v>0.215</v>
      </c>
      <c r="I921" s="254"/>
      <c r="J921" s="249"/>
      <c r="K921" s="249"/>
      <c r="L921" s="255"/>
      <c r="M921" s="256"/>
      <c r="N921" s="257"/>
      <c r="O921" s="257"/>
      <c r="P921" s="257"/>
      <c r="Q921" s="257"/>
      <c r="R921" s="257"/>
      <c r="S921" s="257"/>
      <c r="T921" s="258"/>
      <c r="AT921" s="259" t="s">
        <v>177</v>
      </c>
      <c r="AU921" s="259" t="s">
        <v>79</v>
      </c>
      <c r="AV921" s="12" t="s">
        <v>79</v>
      </c>
      <c r="AW921" s="12" t="s">
        <v>35</v>
      </c>
      <c r="AX921" s="12" t="s">
        <v>71</v>
      </c>
      <c r="AY921" s="259" t="s">
        <v>169</v>
      </c>
    </row>
    <row r="922" s="13" customFormat="1">
      <c r="B922" s="260"/>
      <c r="C922" s="261"/>
      <c r="D922" s="250" t="s">
        <v>177</v>
      </c>
      <c r="E922" s="262" t="s">
        <v>21</v>
      </c>
      <c r="F922" s="263" t="s">
        <v>893</v>
      </c>
      <c r="G922" s="261"/>
      <c r="H922" s="262" t="s">
        <v>21</v>
      </c>
      <c r="I922" s="264"/>
      <c r="J922" s="261"/>
      <c r="K922" s="261"/>
      <c r="L922" s="265"/>
      <c r="M922" s="266"/>
      <c r="N922" s="267"/>
      <c r="O922" s="267"/>
      <c r="P922" s="267"/>
      <c r="Q922" s="267"/>
      <c r="R922" s="267"/>
      <c r="S922" s="267"/>
      <c r="T922" s="268"/>
      <c r="AT922" s="269" t="s">
        <v>177</v>
      </c>
      <c r="AU922" s="269" t="s">
        <v>79</v>
      </c>
      <c r="AV922" s="13" t="s">
        <v>75</v>
      </c>
      <c r="AW922" s="13" t="s">
        <v>35</v>
      </c>
      <c r="AX922" s="13" t="s">
        <v>71</v>
      </c>
      <c r="AY922" s="269" t="s">
        <v>169</v>
      </c>
    </row>
    <row r="923" s="12" customFormat="1">
      <c r="B923" s="248"/>
      <c r="C923" s="249"/>
      <c r="D923" s="250" t="s">
        <v>177</v>
      </c>
      <c r="E923" s="251" t="s">
        <v>21</v>
      </c>
      <c r="F923" s="252" t="s">
        <v>891</v>
      </c>
      <c r="G923" s="249"/>
      <c r="H923" s="253">
        <v>0.215</v>
      </c>
      <c r="I923" s="254"/>
      <c r="J923" s="249"/>
      <c r="K923" s="249"/>
      <c r="L923" s="255"/>
      <c r="M923" s="256"/>
      <c r="N923" s="257"/>
      <c r="O923" s="257"/>
      <c r="P923" s="257"/>
      <c r="Q923" s="257"/>
      <c r="R923" s="257"/>
      <c r="S923" s="257"/>
      <c r="T923" s="258"/>
      <c r="AT923" s="259" t="s">
        <v>177</v>
      </c>
      <c r="AU923" s="259" t="s">
        <v>79</v>
      </c>
      <c r="AV923" s="12" t="s">
        <v>79</v>
      </c>
      <c r="AW923" s="12" t="s">
        <v>35</v>
      </c>
      <c r="AX923" s="12" t="s">
        <v>71</v>
      </c>
      <c r="AY923" s="259" t="s">
        <v>169</v>
      </c>
    </row>
    <row r="924" s="13" customFormat="1">
      <c r="B924" s="260"/>
      <c r="C924" s="261"/>
      <c r="D924" s="250" t="s">
        <v>177</v>
      </c>
      <c r="E924" s="262" t="s">
        <v>21</v>
      </c>
      <c r="F924" s="263" t="s">
        <v>894</v>
      </c>
      <c r="G924" s="261"/>
      <c r="H924" s="262" t="s">
        <v>21</v>
      </c>
      <c r="I924" s="264"/>
      <c r="J924" s="261"/>
      <c r="K924" s="261"/>
      <c r="L924" s="265"/>
      <c r="M924" s="266"/>
      <c r="N924" s="267"/>
      <c r="O924" s="267"/>
      <c r="P924" s="267"/>
      <c r="Q924" s="267"/>
      <c r="R924" s="267"/>
      <c r="S924" s="267"/>
      <c r="T924" s="268"/>
      <c r="AT924" s="269" t="s">
        <v>177</v>
      </c>
      <c r="AU924" s="269" t="s">
        <v>79</v>
      </c>
      <c r="AV924" s="13" t="s">
        <v>75</v>
      </c>
      <c r="AW924" s="13" t="s">
        <v>35</v>
      </c>
      <c r="AX924" s="13" t="s">
        <v>71</v>
      </c>
      <c r="AY924" s="269" t="s">
        <v>169</v>
      </c>
    </row>
    <row r="925" s="12" customFormat="1">
      <c r="B925" s="248"/>
      <c r="C925" s="249"/>
      <c r="D925" s="250" t="s">
        <v>177</v>
      </c>
      <c r="E925" s="251" t="s">
        <v>21</v>
      </c>
      <c r="F925" s="252" t="s">
        <v>895</v>
      </c>
      <c r="G925" s="249"/>
      <c r="H925" s="253">
        <v>0.32500000000000001</v>
      </c>
      <c r="I925" s="254"/>
      <c r="J925" s="249"/>
      <c r="K925" s="249"/>
      <c r="L925" s="255"/>
      <c r="M925" s="256"/>
      <c r="N925" s="257"/>
      <c r="O925" s="257"/>
      <c r="P925" s="257"/>
      <c r="Q925" s="257"/>
      <c r="R925" s="257"/>
      <c r="S925" s="257"/>
      <c r="T925" s="258"/>
      <c r="AT925" s="259" t="s">
        <v>177</v>
      </c>
      <c r="AU925" s="259" t="s">
        <v>79</v>
      </c>
      <c r="AV925" s="12" t="s">
        <v>79</v>
      </c>
      <c r="AW925" s="12" t="s">
        <v>35</v>
      </c>
      <c r="AX925" s="12" t="s">
        <v>71</v>
      </c>
      <c r="AY925" s="259" t="s">
        <v>169</v>
      </c>
    </row>
    <row r="926" s="13" customFormat="1">
      <c r="B926" s="260"/>
      <c r="C926" s="261"/>
      <c r="D926" s="250" t="s">
        <v>177</v>
      </c>
      <c r="E926" s="262" t="s">
        <v>21</v>
      </c>
      <c r="F926" s="263" t="s">
        <v>896</v>
      </c>
      <c r="G926" s="261"/>
      <c r="H926" s="262" t="s">
        <v>21</v>
      </c>
      <c r="I926" s="264"/>
      <c r="J926" s="261"/>
      <c r="K926" s="261"/>
      <c r="L926" s="265"/>
      <c r="M926" s="266"/>
      <c r="N926" s="267"/>
      <c r="O926" s="267"/>
      <c r="P926" s="267"/>
      <c r="Q926" s="267"/>
      <c r="R926" s="267"/>
      <c r="S926" s="267"/>
      <c r="T926" s="268"/>
      <c r="AT926" s="269" t="s">
        <v>177</v>
      </c>
      <c r="AU926" s="269" t="s">
        <v>79</v>
      </c>
      <c r="AV926" s="13" t="s">
        <v>75</v>
      </c>
      <c r="AW926" s="13" t="s">
        <v>35</v>
      </c>
      <c r="AX926" s="13" t="s">
        <v>71</v>
      </c>
      <c r="AY926" s="269" t="s">
        <v>169</v>
      </c>
    </row>
    <row r="927" s="12" customFormat="1">
      <c r="B927" s="248"/>
      <c r="C927" s="249"/>
      <c r="D927" s="250" t="s">
        <v>177</v>
      </c>
      <c r="E927" s="251" t="s">
        <v>21</v>
      </c>
      <c r="F927" s="252" t="s">
        <v>897</v>
      </c>
      <c r="G927" s="249"/>
      <c r="H927" s="253">
        <v>1.3440000000000001</v>
      </c>
      <c r="I927" s="254"/>
      <c r="J927" s="249"/>
      <c r="K927" s="249"/>
      <c r="L927" s="255"/>
      <c r="M927" s="256"/>
      <c r="N927" s="257"/>
      <c r="O927" s="257"/>
      <c r="P927" s="257"/>
      <c r="Q927" s="257"/>
      <c r="R927" s="257"/>
      <c r="S927" s="257"/>
      <c r="T927" s="258"/>
      <c r="AT927" s="259" t="s">
        <v>177</v>
      </c>
      <c r="AU927" s="259" t="s">
        <v>79</v>
      </c>
      <c r="AV927" s="12" t="s">
        <v>79</v>
      </c>
      <c r="AW927" s="12" t="s">
        <v>35</v>
      </c>
      <c r="AX927" s="12" t="s">
        <v>71</v>
      </c>
      <c r="AY927" s="259" t="s">
        <v>169</v>
      </c>
    </row>
    <row r="928" s="13" customFormat="1">
      <c r="B928" s="260"/>
      <c r="C928" s="261"/>
      <c r="D928" s="250" t="s">
        <v>177</v>
      </c>
      <c r="E928" s="262" t="s">
        <v>21</v>
      </c>
      <c r="F928" s="263" t="s">
        <v>739</v>
      </c>
      <c r="G928" s="261"/>
      <c r="H928" s="262" t="s">
        <v>21</v>
      </c>
      <c r="I928" s="264"/>
      <c r="J928" s="261"/>
      <c r="K928" s="261"/>
      <c r="L928" s="265"/>
      <c r="M928" s="266"/>
      <c r="N928" s="267"/>
      <c r="O928" s="267"/>
      <c r="P928" s="267"/>
      <c r="Q928" s="267"/>
      <c r="R928" s="267"/>
      <c r="S928" s="267"/>
      <c r="T928" s="268"/>
      <c r="AT928" s="269" t="s">
        <v>177</v>
      </c>
      <c r="AU928" s="269" t="s">
        <v>79</v>
      </c>
      <c r="AV928" s="13" t="s">
        <v>75</v>
      </c>
      <c r="AW928" s="13" t="s">
        <v>35</v>
      </c>
      <c r="AX928" s="13" t="s">
        <v>71</v>
      </c>
      <c r="AY928" s="269" t="s">
        <v>169</v>
      </c>
    </row>
    <row r="929" s="12" customFormat="1">
      <c r="B929" s="248"/>
      <c r="C929" s="249"/>
      <c r="D929" s="250" t="s">
        <v>177</v>
      </c>
      <c r="E929" s="251" t="s">
        <v>21</v>
      </c>
      <c r="F929" s="252" t="s">
        <v>898</v>
      </c>
      <c r="G929" s="249"/>
      <c r="H929" s="253">
        <v>0.155</v>
      </c>
      <c r="I929" s="254"/>
      <c r="J929" s="249"/>
      <c r="K929" s="249"/>
      <c r="L929" s="255"/>
      <c r="M929" s="256"/>
      <c r="N929" s="257"/>
      <c r="O929" s="257"/>
      <c r="P929" s="257"/>
      <c r="Q929" s="257"/>
      <c r="R929" s="257"/>
      <c r="S929" s="257"/>
      <c r="T929" s="258"/>
      <c r="AT929" s="259" t="s">
        <v>177</v>
      </c>
      <c r="AU929" s="259" t="s">
        <v>79</v>
      </c>
      <c r="AV929" s="12" t="s">
        <v>79</v>
      </c>
      <c r="AW929" s="12" t="s">
        <v>35</v>
      </c>
      <c r="AX929" s="12" t="s">
        <v>71</v>
      </c>
      <c r="AY929" s="259" t="s">
        <v>169</v>
      </c>
    </row>
    <row r="930" s="13" customFormat="1">
      <c r="B930" s="260"/>
      <c r="C930" s="261"/>
      <c r="D930" s="250" t="s">
        <v>177</v>
      </c>
      <c r="E930" s="262" t="s">
        <v>21</v>
      </c>
      <c r="F930" s="263" t="s">
        <v>382</v>
      </c>
      <c r="G930" s="261"/>
      <c r="H930" s="262" t="s">
        <v>21</v>
      </c>
      <c r="I930" s="264"/>
      <c r="J930" s="261"/>
      <c r="K930" s="261"/>
      <c r="L930" s="265"/>
      <c r="M930" s="266"/>
      <c r="N930" s="267"/>
      <c r="O930" s="267"/>
      <c r="P930" s="267"/>
      <c r="Q930" s="267"/>
      <c r="R930" s="267"/>
      <c r="S930" s="267"/>
      <c r="T930" s="268"/>
      <c r="AT930" s="269" t="s">
        <v>177</v>
      </c>
      <c r="AU930" s="269" t="s">
        <v>79</v>
      </c>
      <c r="AV930" s="13" t="s">
        <v>75</v>
      </c>
      <c r="AW930" s="13" t="s">
        <v>35</v>
      </c>
      <c r="AX930" s="13" t="s">
        <v>71</v>
      </c>
      <c r="AY930" s="269" t="s">
        <v>169</v>
      </c>
    </row>
    <row r="931" s="12" customFormat="1">
      <c r="B931" s="248"/>
      <c r="C931" s="249"/>
      <c r="D931" s="250" t="s">
        <v>177</v>
      </c>
      <c r="E931" s="251" t="s">
        <v>21</v>
      </c>
      <c r="F931" s="252" t="s">
        <v>899</v>
      </c>
      <c r="G931" s="249"/>
      <c r="H931" s="253">
        <v>0.186</v>
      </c>
      <c r="I931" s="254"/>
      <c r="J931" s="249"/>
      <c r="K931" s="249"/>
      <c r="L931" s="255"/>
      <c r="M931" s="256"/>
      <c r="N931" s="257"/>
      <c r="O931" s="257"/>
      <c r="P931" s="257"/>
      <c r="Q931" s="257"/>
      <c r="R931" s="257"/>
      <c r="S931" s="257"/>
      <c r="T931" s="258"/>
      <c r="AT931" s="259" t="s">
        <v>177</v>
      </c>
      <c r="AU931" s="259" t="s">
        <v>79</v>
      </c>
      <c r="AV931" s="12" t="s">
        <v>79</v>
      </c>
      <c r="AW931" s="12" t="s">
        <v>35</v>
      </c>
      <c r="AX931" s="12" t="s">
        <v>71</v>
      </c>
      <c r="AY931" s="259" t="s">
        <v>169</v>
      </c>
    </row>
    <row r="932" s="13" customFormat="1">
      <c r="B932" s="260"/>
      <c r="C932" s="261"/>
      <c r="D932" s="250" t="s">
        <v>177</v>
      </c>
      <c r="E932" s="262" t="s">
        <v>21</v>
      </c>
      <c r="F932" s="263" t="s">
        <v>900</v>
      </c>
      <c r="G932" s="261"/>
      <c r="H932" s="262" t="s">
        <v>21</v>
      </c>
      <c r="I932" s="264"/>
      <c r="J932" s="261"/>
      <c r="K932" s="261"/>
      <c r="L932" s="265"/>
      <c r="M932" s="266"/>
      <c r="N932" s="267"/>
      <c r="O932" s="267"/>
      <c r="P932" s="267"/>
      <c r="Q932" s="267"/>
      <c r="R932" s="267"/>
      <c r="S932" s="267"/>
      <c r="T932" s="268"/>
      <c r="AT932" s="269" t="s">
        <v>177</v>
      </c>
      <c r="AU932" s="269" t="s">
        <v>79</v>
      </c>
      <c r="AV932" s="13" t="s">
        <v>75</v>
      </c>
      <c r="AW932" s="13" t="s">
        <v>35</v>
      </c>
      <c r="AX932" s="13" t="s">
        <v>71</v>
      </c>
      <c r="AY932" s="269" t="s">
        <v>169</v>
      </c>
    </row>
    <row r="933" s="14" customFormat="1">
      <c r="B933" s="270"/>
      <c r="C933" s="271"/>
      <c r="D933" s="250" t="s">
        <v>177</v>
      </c>
      <c r="E933" s="272" t="s">
        <v>21</v>
      </c>
      <c r="F933" s="273" t="s">
        <v>182</v>
      </c>
      <c r="G933" s="271"/>
      <c r="H933" s="274">
        <v>37.049999999999997</v>
      </c>
      <c r="I933" s="275"/>
      <c r="J933" s="271"/>
      <c r="K933" s="271"/>
      <c r="L933" s="276"/>
      <c r="M933" s="277"/>
      <c r="N933" s="278"/>
      <c r="O933" s="278"/>
      <c r="P933" s="278"/>
      <c r="Q933" s="278"/>
      <c r="R933" s="278"/>
      <c r="S933" s="278"/>
      <c r="T933" s="279"/>
      <c r="AT933" s="280" t="s">
        <v>177</v>
      </c>
      <c r="AU933" s="280" t="s">
        <v>79</v>
      </c>
      <c r="AV933" s="14" t="s">
        <v>89</v>
      </c>
      <c r="AW933" s="14" t="s">
        <v>35</v>
      </c>
      <c r="AX933" s="14" t="s">
        <v>75</v>
      </c>
      <c r="AY933" s="280" t="s">
        <v>169</v>
      </c>
    </row>
    <row r="934" s="1" customFormat="1" ht="25.5" customHeight="1">
      <c r="B934" s="47"/>
      <c r="C934" s="236" t="s">
        <v>905</v>
      </c>
      <c r="D934" s="236" t="s">
        <v>172</v>
      </c>
      <c r="E934" s="237" t="s">
        <v>906</v>
      </c>
      <c r="F934" s="238" t="s">
        <v>907</v>
      </c>
      <c r="G934" s="239" t="s">
        <v>190</v>
      </c>
      <c r="H934" s="240">
        <v>37.049999999999997</v>
      </c>
      <c r="I934" s="241"/>
      <c r="J934" s="242">
        <f>ROUND(I934*H934,2)</f>
        <v>0</v>
      </c>
      <c r="K934" s="238" t="s">
        <v>21</v>
      </c>
      <c r="L934" s="73"/>
      <c r="M934" s="243" t="s">
        <v>21</v>
      </c>
      <c r="N934" s="244" t="s">
        <v>42</v>
      </c>
      <c r="O934" s="48"/>
      <c r="P934" s="245">
        <f>O934*H934</f>
        <v>0</v>
      </c>
      <c r="Q934" s="245">
        <v>0</v>
      </c>
      <c r="R934" s="245">
        <f>Q934*H934</f>
        <v>0</v>
      </c>
      <c r="S934" s="245">
        <v>0</v>
      </c>
      <c r="T934" s="246">
        <f>S934*H934</f>
        <v>0</v>
      </c>
      <c r="AR934" s="25" t="s">
        <v>89</v>
      </c>
      <c r="AT934" s="25" t="s">
        <v>172</v>
      </c>
      <c r="AU934" s="25" t="s">
        <v>79</v>
      </c>
      <c r="AY934" s="25" t="s">
        <v>169</v>
      </c>
      <c r="BE934" s="247">
        <f>IF(N934="základní",J934,0)</f>
        <v>0</v>
      </c>
      <c r="BF934" s="247">
        <f>IF(N934="snížená",J934,0)</f>
        <v>0</v>
      </c>
      <c r="BG934" s="247">
        <f>IF(N934="zákl. přenesená",J934,0)</f>
        <v>0</v>
      </c>
      <c r="BH934" s="247">
        <f>IF(N934="sníž. přenesená",J934,0)</f>
        <v>0</v>
      </c>
      <c r="BI934" s="247">
        <f>IF(N934="nulová",J934,0)</f>
        <v>0</v>
      </c>
      <c r="BJ934" s="25" t="s">
        <v>75</v>
      </c>
      <c r="BK934" s="247">
        <f>ROUND(I934*H934,2)</f>
        <v>0</v>
      </c>
      <c r="BL934" s="25" t="s">
        <v>89</v>
      </c>
      <c r="BM934" s="25" t="s">
        <v>908</v>
      </c>
    </row>
    <row r="935" s="12" customFormat="1">
      <c r="B935" s="248"/>
      <c r="C935" s="249"/>
      <c r="D935" s="250" t="s">
        <v>177</v>
      </c>
      <c r="E935" s="251" t="s">
        <v>21</v>
      </c>
      <c r="F935" s="252" t="s">
        <v>864</v>
      </c>
      <c r="G935" s="249"/>
      <c r="H935" s="253">
        <v>4.4260000000000002</v>
      </c>
      <c r="I935" s="254"/>
      <c r="J935" s="249"/>
      <c r="K935" s="249"/>
      <c r="L935" s="255"/>
      <c r="M935" s="256"/>
      <c r="N935" s="257"/>
      <c r="O935" s="257"/>
      <c r="P935" s="257"/>
      <c r="Q935" s="257"/>
      <c r="R935" s="257"/>
      <c r="S935" s="257"/>
      <c r="T935" s="258"/>
      <c r="AT935" s="259" t="s">
        <v>177</v>
      </c>
      <c r="AU935" s="259" t="s">
        <v>79</v>
      </c>
      <c r="AV935" s="12" t="s">
        <v>79</v>
      </c>
      <c r="AW935" s="12" t="s">
        <v>35</v>
      </c>
      <c r="AX935" s="12" t="s">
        <v>71</v>
      </c>
      <c r="AY935" s="259" t="s">
        <v>169</v>
      </c>
    </row>
    <row r="936" s="13" customFormat="1">
      <c r="B936" s="260"/>
      <c r="C936" s="261"/>
      <c r="D936" s="250" t="s">
        <v>177</v>
      </c>
      <c r="E936" s="262" t="s">
        <v>21</v>
      </c>
      <c r="F936" s="263" t="s">
        <v>350</v>
      </c>
      <c r="G936" s="261"/>
      <c r="H936" s="262" t="s">
        <v>21</v>
      </c>
      <c r="I936" s="264"/>
      <c r="J936" s="261"/>
      <c r="K936" s="261"/>
      <c r="L936" s="265"/>
      <c r="M936" s="266"/>
      <c r="N936" s="267"/>
      <c r="O936" s="267"/>
      <c r="P936" s="267"/>
      <c r="Q936" s="267"/>
      <c r="R936" s="267"/>
      <c r="S936" s="267"/>
      <c r="T936" s="268"/>
      <c r="AT936" s="269" t="s">
        <v>177</v>
      </c>
      <c r="AU936" s="269" t="s">
        <v>79</v>
      </c>
      <c r="AV936" s="13" t="s">
        <v>75</v>
      </c>
      <c r="AW936" s="13" t="s">
        <v>35</v>
      </c>
      <c r="AX936" s="13" t="s">
        <v>71</v>
      </c>
      <c r="AY936" s="269" t="s">
        <v>169</v>
      </c>
    </row>
    <row r="937" s="12" customFormat="1">
      <c r="B937" s="248"/>
      <c r="C937" s="249"/>
      <c r="D937" s="250" t="s">
        <v>177</v>
      </c>
      <c r="E937" s="251" t="s">
        <v>21</v>
      </c>
      <c r="F937" s="252" t="s">
        <v>865</v>
      </c>
      <c r="G937" s="249"/>
      <c r="H937" s="253">
        <v>2.9670000000000001</v>
      </c>
      <c r="I937" s="254"/>
      <c r="J937" s="249"/>
      <c r="K937" s="249"/>
      <c r="L937" s="255"/>
      <c r="M937" s="256"/>
      <c r="N937" s="257"/>
      <c r="O937" s="257"/>
      <c r="P937" s="257"/>
      <c r="Q937" s="257"/>
      <c r="R937" s="257"/>
      <c r="S937" s="257"/>
      <c r="T937" s="258"/>
      <c r="AT937" s="259" t="s">
        <v>177</v>
      </c>
      <c r="AU937" s="259" t="s">
        <v>79</v>
      </c>
      <c r="AV937" s="12" t="s">
        <v>79</v>
      </c>
      <c r="AW937" s="12" t="s">
        <v>35</v>
      </c>
      <c r="AX937" s="12" t="s">
        <v>71</v>
      </c>
      <c r="AY937" s="259" t="s">
        <v>169</v>
      </c>
    </row>
    <row r="938" s="13" customFormat="1">
      <c r="B938" s="260"/>
      <c r="C938" s="261"/>
      <c r="D938" s="250" t="s">
        <v>177</v>
      </c>
      <c r="E938" s="262" t="s">
        <v>21</v>
      </c>
      <c r="F938" s="263" t="s">
        <v>436</v>
      </c>
      <c r="G938" s="261"/>
      <c r="H938" s="262" t="s">
        <v>21</v>
      </c>
      <c r="I938" s="264"/>
      <c r="J938" s="261"/>
      <c r="K938" s="261"/>
      <c r="L938" s="265"/>
      <c r="M938" s="266"/>
      <c r="N938" s="267"/>
      <c r="O938" s="267"/>
      <c r="P938" s="267"/>
      <c r="Q938" s="267"/>
      <c r="R938" s="267"/>
      <c r="S938" s="267"/>
      <c r="T938" s="268"/>
      <c r="AT938" s="269" t="s">
        <v>177</v>
      </c>
      <c r="AU938" s="269" t="s">
        <v>79</v>
      </c>
      <c r="AV938" s="13" t="s">
        <v>75</v>
      </c>
      <c r="AW938" s="13" t="s">
        <v>35</v>
      </c>
      <c r="AX938" s="13" t="s">
        <v>71</v>
      </c>
      <c r="AY938" s="269" t="s">
        <v>169</v>
      </c>
    </row>
    <row r="939" s="12" customFormat="1">
      <c r="B939" s="248"/>
      <c r="C939" s="249"/>
      <c r="D939" s="250" t="s">
        <v>177</v>
      </c>
      <c r="E939" s="251" t="s">
        <v>21</v>
      </c>
      <c r="F939" s="252" t="s">
        <v>866</v>
      </c>
      <c r="G939" s="249"/>
      <c r="H939" s="253">
        <v>3.5910000000000002</v>
      </c>
      <c r="I939" s="254"/>
      <c r="J939" s="249"/>
      <c r="K939" s="249"/>
      <c r="L939" s="255"/>
      <c r="M939" s="256"/>
      <c r="N939" s="257"/>
      <c r="O939" s="257"/>
      <c r="P939" s="257"/>
      <c r="Q939" s="257"/>
      <c r="R939" s="257"/>
      <c r="S939" s="257"/>
      <c r="T939" s="258"/>
      <c r="AT939" s="259" t="s">
        <v>177</v>
      </c>
      <c r="AU939" s="259" t="s">
        <v>79</v>
      </c>
      <c r="AV939" s="12" t="s">
        <v>79</v>
      </c>
      <c r="AW939" s="12" t="s">
        <v>35</v>
      </c>
      <c r="AX939" s="12" t="s">
        <v>71</v>
      </c>
      <c r="AY939" s="259" t="s">
        <v>169</v>
      </c>
    </row>
    <row r="940" s="13" customFormat="1">
      <c r="B940" s="260"/>
      <c r="C940" s="261"/>
      <c r="D940" s="250" t="s">
        <v>177</v>
      </c>
      <c r="E940" s="262" t="s">
        <v>21</v>
      </c>
      <c r="F940" s="263" t="s">
        <v>521</v>
      </c>
      <c r="G940" s="261"/>
      <c r="H940" s="262" t="s">
        <v>21</v>
      </c>
      <c r="I940" s="264"/>
      <c r="J940" s="261"/>
      <c r="K940" s="261"/>
      <c r="L940" s="265"/>
      <c r="M940" s="266"/>
      <c r="N940" s="267"/>
      <c r="O940" s="267"/>
      <c r="P940" s="267"/>
      <c r="Q940" s="267"/>
      <c r="R940" s="267"/>
      <c r="S940" s="267"/>
      <c r="T940" s="268"/>
      <c r="AT940" s="269" t="s">
        <v>177</v>
      </c>
      <c r="AU940" s="269" t="s">
        <v>79</v>
      </c>
      <c r="AV940" s="13" t="s">
        <v>75</v>
      </c>
      <c r="AW940" s="13" t="s">
        <v>35</v>
      </c>
      <c r="AX940" s="13" t="s">
        <v>71</v>
      </c>
      <c r="AY940" s="269" t="s">
        <v>169</v>
      </c>
    </row>
    <row r="941" s="12" customFormat="1">
      <c r="B941" s="248"/>
      <c r="C941" s="249"/>
      <c r="D941" s="250" t="s">
        <v>177</v>
      </c>
      <c r="E941" s="251" t="s">
        <v>21</v>
      </c>
      <c r="F941" s="252" t="s">
        <v>867</v>
      </c>
      <c r="G941" s="249"/>
      <c r="H941" s="253">
        <v>0.42999999999999999</v>
      </c>
      <c r="I941" s="254"/>
      <c r="J941" s="249"/>
      <c r="K941" s="249"/>
      <c r="L941" s="255"/>
      <c r="M941" s="256"/>
      <c r="N941" s="257"/>
      <c r="O941" s="257"/>
      <c r="P941" s="257"/>
      <c r="Q941" s="257"/>
      <c r="R941" s="257"/>
      <c r="S941" s="257"/>
      <c r="T941" s="258"/>
      <c r="AT941" s="259" t="s">
        <v>177</v>
      </c>
      <c r="AU941" s="259" t="s">
        <v>79</v>
      </c>
      <c r="AV941" s="12" t="s">
        <v>79</v>
      </c>
      <c r="AW941" s="12" t="s">
        <v>35</v>
      </c>
      <c r="AX941" s="12" t="s">
        <v>71</v>
      </c>
      <c r="AY941" s="259" t="s">
        <v>169</v>
      </c>
    </row>
    <row r="942" s="13" customFormat="1">
      <c r="B942" s="260"/>
      <c r="C942" s="261"/>
      <c r="D942" s="250" t="s">
        <v>177</v>
      </c>
      <c r="E942" s="262" t="s">
        <v>21</v>
      </c>
      <c r="F942" s="263" t="s">
        <v>496</v>
      </c>
      <c r="G942" s="261"/>
      <c r="H942" s="262" t="s">
        <v>21</v>
      </c>
      <c r="I942" s="264"/>
      <c r="J942" s="261"/>
      <c r="K942" s="261"/>
      <c r="L942" s="265"/>
      <c r="M942" s="266"/>
      <c r="N942" s="267"/>
      <c r="O942" s="267"/>
      <c r="P942" s="267"/>
      <c r="Q942" s="267"/>
      <c r="R942" s="267"/>
      <c r="S942" s="267"/>
      <c r="T942" s="268"/>
      <c r="AT942" s="269" t="s">
        <v>177</v>
      </c>
      <c r="AU942" s="269" t="s">
        <v>79</v>
      </c>
      <c r="AV942" s="13" t="s">
        <v>75</v>
      </c>
      <c r="AW942" s="13" t="s">
        <v>35</v>
      </c>
      <c r="AX942" s="13" t="s">
        <v>71</v>
      </c>
      <c r="AY942" s="269" t="s">
        <v>169</v>
      </c>
    </row>
    <row r="943" s="12" customFormat="1">
      <c r="B943" s="248"/>
      <c r="C943" s="249"/>
      <c r="D943" s="250" t="s">
        <v>177</v>
      </c>
      <c r="E943" s="251" t="s">
        <v>21</v>
      </c>
      <c r="F943" s="252" t="s">
        <v>868</v>
      </c>
      <c r="G943" s="249"/>
      <c r="H943" s="253">
        <v>0.213</v>
      </c>
      <c r="I943" s="254"/>
      <c r="J943" s="249"/>
      <c r="K943" s="249"/>
      <c r="L943" s="255"/>
      <c r="M943" s="256"/>
      <c r="N943" s="257"/>
      <c r="O943" s="257"/>
      <c r="P943" s="257"/>
      <c r="Q943" s="257"/>
      <c r="R943" s="257"/>
      <c r="S943" s="257"/>
      <c r="T943" s="258"/>
      <c r="AT943" s="259" t="s">
        <v>177</v>
      </c>
      <c r="AU943" s="259" t="s">
        <v>79</v>
      </c>
      <c r="AV943" s="12" t="s">
        <v>79</v>
      </c>
      <c r="AW943" s="12" t="s">
        <v>35</v>
      </c>
      <c r="AX943" s="12" t="s">
        <v>71</v>
      </c>
      <c r="AY943" s="259" t="s">
        <v>169</v>
      </c>
    </row>
    <row r="944" s="13" customFormat="1">
      <c r="B944" s="260"/>
      <c r="C944" s="261"/>
      <c r="D944" s="250" t="s">
        <v>177</v>
      </c>
      <c r="E944" s="262" t="s">
        <v>21</v>
      </c>
      <c r="F944" s="263" t="s">
        <v>362</v>
      </c>
      <c r="G944" s="261"/>
      <c r="H944" s="262" t="s">
        <v>21</v>
      </c>
      <c r="I944" s="264"/>
      <c r="J944" s="261"/>
      <c r="K944" s="261"/>
      <c r="L944" s="265"/>
      <c r="M944" s="266"/>
      <c r="N944" s="267"/>
      <c r="O944" s="267"/>
      <c r="P944" s="267"/>
      <c r="Q944" s="267"/>
      <c r="R944" s="267"/>
      <c r="S944" s="267"/>
      <c r="T944" s="268"/>
      <c r="AT944" s="269" t="s">
        <v>177</v>
      </c>
      <c r="AU944" s="269" t="s">
        <v>79</v>
      </c>
      <c r="AV944" s="13" t="s">
        <v>75</v>
      </c>
      <c r="AW944" s="13" t="s">
        <v>35</v>
      </c>
      <c r="AX944" s="13" t="s">
        <v>71</v>
      </c>
      <c r="AY944" s="269" t="s">
        <v>169</v>
      </c>
    </row>
    <row r="945" s="12" customFormat="1">
      <c r="B945" s="248"/>
      <c r="C945" s="249"/>
      <c r="D945" s="250" t="s">
        <v>177</v>
      </c>
      <c r="E945" s="251" t="s">
        <v>21</v>
      </c>
      <c r="F945" s="252" t="s">
        <v>869</v>
      </c>
      <c r="G945" s="249"/>
      <c r="H945" s="253">
        <v>4.7279999999999998</v>
      </c>
      <c r="I945" s="254"/>
      <c r="J945" s="249"/>
      <c r="K945" s="249"/>
      <c r="L945" s="255"/>
      <c r="M945" s="256"/>
      <c r="N945" s="257"/>
      <c r="O945" s="257"/>
      <c r="P945" s="257"/>
      <c r="Q945" s="257"/>
      <c r="R945" s="257"/>
      <c r="S945" s="257"/>
      <c r="T945" s="258"/>
      <c r="AT945" s="259" t="s">
        <v>177</v>
      </c>
      <c r="AU945" s="259" t="s">
        <v>79</v>
      </c>
      <c r="AV945" s="12" t="s">
        <v>79</v>
      </c>
      <c r="AW945" s="12" t="s">
        <v>35</v>
      </c>
      <c r="AX945" s="12" t="s">
        <v>71</v>
      </c>
      <c r="AY945" s="259" t="s">
        <v>169</v>
      </c>
    </row>
    <row r="946" s="13" customFormat="1">
      <c r="B946" s="260"/>
      <c r="C946" s="261"/>
      <c r="D946" s="250" t="s">
        <v>177</v>
      </c>
      <c r="E946" s="262" t="s">
        <v>21</v>
      </c>
      <c r="F946" s="263" t="s">
        <v>364</v>
      </c>
      <c r="G946" s="261"/>
      <c r="H946" s="262" t="s">
        <v>21</v>
      </c>
      <c r="I946" s="264"/>
      <c r="J946" s="261"/>
      <c r="K946" s="261"/>
      <c r="L946" s="265"/>
      <c r="M946" s="266"/>
      <c r="N946" s="267"/>
      <c r="O946" s="267"/>
      <c r="P946" s="267"/>
      <c r="Q946" s="267"/>
      <c r="R946" s="267"/>
      <c r="S946" s="267"/>
      <c r="T946" s="268"/>
      <c r="AT946" s="269" t="s">
        <v>177</v>
      </c>
      <c r="AU946" s="269" t="s">
        <v>79</v>
      </c>
      <c r="AV946" s="13" t="s">
        <v>75</v>
      </c>
      <c r="AW946" s="13" t="s">
        <v>35</v>
      </c>
      <c r="AX946" s="13" t="s">
        <v>71</v>
      </c>
      <c r="AY946" s="269" t="s">
        <v>169</v>
      </c>
    </row>
    <row r="947" s="12" customFormat="1">
      <c r="B947" s="248"/>
      <c r="C947" s="249"/>
      <c r="D947" s="250" t="s">
        <v>177</v>
      </c>
      <c r="E947" s="251" t="s">
        <v>21</v>
      </c>
      <c r="F947" s="252" t="s">
        <v>870</v>
      </c>
      <c r="G947" s="249"/>
      <c r="H947" s="253">
        <v>0.998</v>
      </c>
      <c r="I947" s="254"/>
      <c r="J947" s="249"/>
      <c r="K947" s="249"/>
      <c r="L947" s="255"/>
      <c r="M947" s="256"/>
      <c r="N947" s="257"/>
      <c r="O947" s="257"/>
      <c r="P947" s="257"/>
      <c r="Q947" s="257"/>
      <c r="R947" s="257"/>
      <c r="S947" s="257"/>
      <c r="T947" s="258"/>
      <c r="AT947" s="259" t="s">
        <v>177</v>
      </c>
      <c r="AU947" s="259" t="s">
        <v>79</v>
      </c>
      <c r="AV947" s="12" t="s">
        <v>79</v>
      </c>
      <c r="AW947" s="12" t="s">
        <v>35</v>
      </c>
      <c r="AX947" s="12" t="s">
        <v>71</v>
      </c>
      <c r="AY947" s="259" t="s">
        <v>169</v>
      </c>
    </row>
    <row r="948" s="13" customFormat="1">
      <c r="B948" s="260"/>
      <c r="C948" s="261"/>
      <c r="D948" s="250" t="s">
        <v>177</v>
      </c>
      <c r="E948" s="262" t="s">
        <v>21</v>
      </c>
      <c r="F948" s="263" t="s">
        <v>361</v>
      </c>
      <c r="G948" s="261"/>
      <c r="H948" s="262" t="s">
        <v>21</v>
      </c>
      <c r="I948" s="264"/>
      <c r="J948" s="261"/>
      <c r="K948" s="261"/>
      <c r="L948" s="265"/>
      <c r="M948" s="266"/>
      <c r="N948" s="267"/>
      <c r="O948" s="267"/>
      <c r="P948" s="267"/>
      <c r="Q948" s="267"/>
      <c r="R948" s="267"/>
      <c r="S948" s="267"/>
      <c r="T948" s="268"/>
      <c r="AT948" s="269" t="s">
        <v>177</v>
      </c>
      <c r="AU948" s="269" t="s">
        <v>79</v>
      </c>
      <c r="AV948" s="13" t="s">
        <v>75</v>
      </c>
      <c r="AW948" s="13" t="s">
        <v>35</v>
      </c>
      <c r="AX948" s="13" t="s">
        <v>71</v>
      </c>
      <c r="AY948" s="269" t="s">
        <v>169</v>
      </c>
    </row>
    <row r="949" s="12" customFormat="1">
      <c r="B949" s="248"/>
      <c r="C949" s="249"/>
      <c r="D949" s="250" t="s">
        <v>177</v>
      </c>
      <c r="E949" s="251" t="s">
        <v>21</v>
      </c>
      <c r="F949" s="252" t="s">
        <v>871</v>
      </c>
      <c r="G949" s="249"/>
      <c r="H949" s="253">
        <v>2.9009999999999998</v>
      </c>
      <c r="I949" s="254"/>
      <c r="J949" s="249"/>
      <c r="K949" s="249"/>
      <c r="L949" s="255"/>
      <c r="M949" s="256"/>
      <c r="N949" s="257"/>
      <c r="O949" s="257"/>
      <c r="P949" s="257"/>
      <c r="Q949" s="257"/>
      <c r="R949" s="257"/>
      <c r="S949" s="257"/>
      <c r="T949" s="258"/>
      <c r="AT949" s="259" t="s">
        <v>177</v>
      </c>
      <c r="AU949" s="259" t="s">
        <v>79</v>
      </c>
      <c r="AV949" s="12" t="s">
        <v>79</v>
      </c>
      <c r="AW949" s="12" t="s">
        <v>35</v>
      </c>
      <c r="AX949" s="12" t="s">
        <v>71</v>
      </c>
      <c r="AY949" s="259" t="s">
        <v>169</v>
      </c>
    </row>
    <row r="950" s="13" customFormat="1">
      <c r="B950" s="260"/>
      <c r="C950" s="261"/>
      <c r="D950" s="250" t="s">
        <v>177</v>
      </c>
      <c r="E950" s="262" t="s">
        <v>21</v>
      </c>
      <c r="F950" s="263" t="s">
        <v>441</v>
      </c>
      <c r="G950" s="261"/>
      <c r="H950" s="262" t="s">
        <v>21</v>
      </c>
      <c r="I950" s="264"/>
      <c r="J950" s="261"/>
      <c r="K950" s="261"/>
      <c r="L950" s="265"/>
      <c r="M950" s="266"/>
      <c r="N950" s="267"/>
      <c r="O950" s="267"/>
      <c r="P950" s="267"/>
      <c r="Q950" s="267"/>
      <c r="R950" s="267"/>
      <c r="S950" s="267"/>
      <c r="T950" s="268"/>
      <c r="AT950" s="269" t="s">
        <v>177</v>
      </c>
      <c r="AU950" s="269" t="s">
        <v>79</v>
      </c>
      <c r="AV950" s="13" t="s">
        <v>75</v>
      </c>
      <c r="AW950" s="13" t="s">
        <v>35</v>
      </c>
      <c r="AX950" s="13" t="s">
        <v>71</v>
      </c>
      <c r="AY950" s="269" t="s">
        <v>169</v>
      </c>
    </row>
    <row r="951" s="12" customFormat="1">
      <c r="B951" s="248"/>
      <c r="C951" s="249"/>
      <c r="D951" s="250" t="s">
        <v>177</v>
      </c>
      <c r="E951" s="251" t="s">
        <v>21</v>
      </c>
      <c r="F951" s="252" t="s">
        <v>872</v>
      </c>
      <c r="G951" s="249"/>
      <c r="H951" s="253">
        <v>1.2310000000000001</v>
      </c>
      <c r="I951" s="254"/>
      <c r="J951" s="249"/>
      <c r="K951" s="249"/>
      <c r="L951" s="255"/>
      <c r="M951" s="256"/>
      <c r="N951" s="257"/>
      <c r="O951" s="257"/>
      <c r="P951" s="257"/>
      <c r="Q951" s="257"/>
      <c r="R951" s="257"/>
      <c r="S951" s="257"/>
      <c r="T951" s="258"/>
      <c r="AT951" s="259" t="s">
        <v>177</v>
      </c>
      <c r="AU951" s="259" t="s">
        <v>79</v>
      </c>
      <c r="AV951" s="12" t="s">
        <v>79</v>
      </c>
      <c r="AW951" s="12" t="s">
        <v>35</v>
      </c>
      <c r="AX951" s="12" t="s">
        <v>71</v>
      </c>
      <c r="AY951" s="259" t="s">
        <v>169</v>
      </c>
    </row>
    <row r="952" s="13" customFormat="1">
      <c r="B952" s="260"/>
      <c r="C952" s="261"/>
      <c r="D952" s="250" t="s">
        <v>177</v>
      </c>
      <c r="E952" s="262" t="s">
        <v>21</v>
      </c>
      <c r="F952" s="263" t="s">
        <v>439</v>
      </c>
      <c r="G952" s="261"/>
      <c r="H952" s="262" t="s">
        <v>21</v>
      </c>
      <c r="I952" s="264"/>
      <c r="J952" s="261"/>
      <c r="K952" s="261"/>
      <c r="L952" s="265"/>
      <c r="M952" s="266"/>
      <c r="N952" s="267"/>
      <c r="O952" s="267"/>
      <c r="P952" s="267"/>
      <c r="Q952" s="267"/>
      <c r="R952" s="267"/>
      <c r="S952" s="267"/>
      <c r="T952" s="268"/>
      <c r="AT952" s="269" t="s">
        <v>177</v>
      </c>
      <c r="AU952" s="269" t="s">
        <v>79</v>
      </c>
      <c r="AV952" s="13" t="s">
        <v>75</v>
      </c>
      <c r="AW952" s="13" t="s">
        <v>35</v>
      </c>
      <c r="AX952" s="13" t="s">
        <v>71</v>
      </c>
      <c r="AY952" s="269" t="s">
        <v>169</v>
      </c>
    </row>
    <row r="953" s="12" customFormat="1">
      <c r="B953" s="248"/>
      <c r="C953" s="249"/>
      <c r="D953" s="250" t="s">
        <v>177</v>
      </c>
      <c r="E953" s="251" t="s">
        <v>21</v>
      </c>
      <c r="F953" s="252" t="s">
        <v>873</v>
      </c>
      <c r="G953" s="249"/>
      <c r="H953" s="253">
        <v>0.51100000000000001</v>
      </c>
      <c r="I953" s="254"/>
      <c r="J953" s="249"/>
      <c r="K953" s="249"/>
      <c r="L953" s="255"/>
      <c r="M953" s="256"/>
      <c r="N953" s="257"/>
      <c r="O953" s="257"/>
      <c r="P953" s="257"/>
      <c r="Q953" s="257"/>
      <c r="R953" s="257"/>
      <c r="S953" s="257"/>
      <c r="T953" s="258"/>
      <c r="AT953" s="259" t="s">
        <v>177</v>
      </c>
      <c r="AU953" s="259" t="s">
        <v>79</v>
      </c>
      <c r="AV953" s="12" t="s">
        <v>79</v>
      </c>
      <c r="AW953" s="12" t="s">
        <v>35</v>
      </c>
      <c r="AX953" s="12" t="s">
        <v>71</v>
      </c>
      <c r="AY953" s="259" t="s">
        <v>169</v>
      </c>
    </row>
    <row r="954" s="13" customFormat="1">
      <c r="B954" s="260"/>
      <c r="C954" s="261"/>
      <c r="D954" s="250" t="s">
        <v>177</v>
      </c>
      <c r="E954" s="262" t="s">
        <v>21</v>
      </c>
      <c r="F954" s="263" t="s">
        <v>874</v>
      </c>
      <c r="G954" s="261"/>
      <c r="H954" s="262" t="s">
        <v>21</v>
      </c>
      <c r="I954" s="264"/>
      <c r="J954" s="261"/>
      <c r="K954" s="261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177</v>
      </c>
      <c r="AU954" s="269" t="s">
        <v>79</v>
      </c>
      <c r="AV954" s="13" t="s">
        <v>75</v>
      </c>
      <c r="AW954" s="13" t="s">
        <v>35</v>
      </c>
      <c r="AX954" s="13" t="s">
        <v>71</v>
      </c>
      <c r="AY954" s="269" t="s">
        <v>169</v>
      </c>
    </row>
    <row r="955" s="12" customFormat="1">
      <c r="B955" s="248"/>
      <c r="C955" s="249"/>
      <c r="D955" s="250" t="s">
        <v>177</v>
      </c>
      <c r="E955" s="251" t="s">
        <v>21</v>
      </c>
      <c r="F955" s="252" t="s">
        <v>875</v>
      </c>
      <c r="G955" s="249"/>
      <c r="H955" s="253">
        <v>0.50600000000000001</v>
      </c>
      <c r="I955" s="254"/>
      <c r="J955" s="249"/>
      <c r="K955" s="249"/>
      <c r="L955" s="255"/>
      <c r="M955" s="256"/>
      <c r="N955" s="257"/>
      <c r="O955" s="257"/>
      <c r="P955" s="257"/>
      <c r="Q955" s="257"/>
      <c r="R955" s="257"/>
      <c r="S955" s="257"/>
      <c r="T955" s="258"/>
      <c r="AT955" s="259" t="s">
        <v>177</v>
      </c>
      <c r="AU955" s="259" t="s">
        <v>79</v>
      </c>
      <c r="AV955" s="12" t="s">
        <v>79</v>
      </c>
      <c r="AW955" s="12" t="s">
        <v>35</v>
      </c>
      <c r="AX955" s="12" t="s">
        <v>71</v>
      </c>
      <c r="AY955" s="259" t="s">
        <v>169</v>
      </c>
    </row>
    <row r="956" s="13" customFormat="1">
      <c r="B956" s="260"/>
      <c r="C956" s="261"/>
      <c r="D956" s="250" t="s">
        <v>177</v>
      </c>
      <c r="E956" s="262" t="s">
        <v>21</v>
      </c>
      <c r="F956" s="263" t="s">
        <v>497</v>
      </c>
      <c r="G956" s="261"/>
      <c r="H956" s="262" t="s">
        <v>21</v>
      </c>
      <c r="I956" s="264"/>
      <c r="J956" s="261"/>
      <c r="K956" s="261"/>
      <c r="L956" s="265"/>
      <c r="M956" s="266"/>
      <c r="N956" s="267"/>
      <c r="O956" s="267"/>
      <c r="P956" s="267"/>
      <c r="Q956" s="267"/>
      <c r="R956" s="267"/>
      <c r="S956" s="267"/>
      <c r="T956" s="268"/>
      <c r="AT956" s="269" t="s">
        <v>177</v>
      </c>
      <c r="AU956" s="269" t="s">
        <v>79</v>
      </c>
      <c r="AV956" s="13" t="s">
        <v>75</v>
      </c>
      <c r="AW956" s="13" t="s">
        <v>35</v>
      </c>
      <c r="AX956" s="13" t="s">
        <v>71</v>
      </c>
      <c r="AY956" s="269" t="s">
        <v>169</v>
      </c>
    </row>
    <row r="957" s="12" customFormat="1">
      <c r="B957" s="248"/>
      <c r="C957" s="249"/>
      <c r="D957" s="250" t="s">
        <v>177</v>
      </c>
      <c r="E957" s="251" t="s">
        <v>21</v>
      </c>
      <c r="F957" s="252" t="s">
        <v>876</v>
      </c>
      <c r="G957" s="249"/>
      <c r="H957" s="253">
        <v>1.8600000000000001</v>
      </c>
      <c r="I957" s="254"/>
      <c r="J957" s="249"/>
      <c r="K957" s="249"/>
      <c r="L957" s="255"/>
      <c r="M957" s="256"/>
      <c r="N957" s="257"/>
      <c r="O957" s="257"/>
      <c r="P957" s="257"/>
      <c r="Q957" s="257"/>
      <c r="R957" s="257"/>
      <c r="S957" s="257"/>
      <c r="T957" s="258"/>
      <c r="AT957" s="259" t="s">
        <v>177</v>
      </c>
      <c r="AU957" s="259" t="s">
        <v>79</v>
      </c>
      <c r="AV957" s="12" t="s">
        <v>79</v>
      </c>
      <c r="AW957" s="12" t="s">
        <v>35</v>
      </c>
      <c r="AX957" s="12" t="s">
        <v>71</v>
      </c>
      <c r="AY957" s="259" t="s">
        <v>169</v>
      </c>
    </row>
    <row r="958" s="13" customFormat="1">
      <c r="B958" s="260"/>
      <c r="C958" s="261"/>
      <c r="D958" s="250" t="s">
        <v>177</v>
      </c>
      <c r="E958" s="262" t="s">
        <v>21</v>
      </c>
      <c r="F958" s="263" t="s">
        <v>363</v>
      </c>
      <c r="G958" s="261"/>
      <c r="H958" s="262" t="s">
        <v>21</v>
      </c>
      <c r="I958" s="264"/>
      <c r="J958" s="261"/>
      <c r="K958" s="261"/>
      <c r="L958" s="265"/>
      <c r="M958" s="266"/>
      <c r="N958" s="267"/>
      <c r="O958" s="267"/>
      <c r="P958" s="267"/>
      <c r="Q958" s="267"/>
      <c r="R958" s="267"/>
      <c r="S958" s="267"/>
      <c r="T958" s="268"/>
      <c r="AT958" s="269" t="s">
        <v>177</v>
      </c>
      <c r="AU958" s="269" t="s">
        <v>79</v>
      </c>
      <c r="AV958" s="13" t="s">
        <v>75</v>
      </c>
      <c r="AW958" s="13" t="s">
        <v>35</v>
      </c>
      <c r="AX958" s="13" t="s">
        <v>71</v>
      </c>
      <c r="AY958" s="269" t="s">
        <v>169</v>
      </c>
    </row>
    <row r="959" s="12" customFormat="1">
      <c r="B959" s="248"/>
      <c r="C959" s="249"/>
      <c r="D959" s="250" t="s">
        <v>177</v>
      </c>
      <c r="E959" s="251" t="s">
        <v>21</v>
      </c>
      <c r="F959" s="252" t="s">
        <v>877</v>
      </c>
      <c r="G959" s="249"/>
      <c r="H959" s="253">
        <v>0.221</v>
      </c>
      <c r="I959" s="254"/>
      <c r="J959" s="249"/>
      <c r="K959" s="249"/>
      <c r="L959" s="255"/>
      <c r="M959" s="256"/>
      <c r="N959" s="257"/>
      <c r="O959" s="257"/>
      <c r="P959" s="257"/>
      <c r="Q959" s="257"/>
      <c r="R959" s="257"/>
      <c r="S959" s="257"/>
      <c r="T959" s="258"/>
      <c r="AT959" s="259" t="s">
        <v>177</v>
      </c>
      <c r="AU959" s="259" t="s">
        <v>79</v>
      </c>
      <c r="AV959" s="12" t="s">
        <v>79</v>
      </c>
      <c r="AW959" s="12" t="s">
        <v>35</v>
      </c>
      <c r="AX959" s="12" t="s">
        <v>71</v>
      </c>
      <c r="AY959" s="259" t="s">
        <v>169</v>
      </c>
    </row>
    <row r="960" s="13" customFormat="1">
      <c r="B960" s="260"/>
      <c r="C960" s="261"/>
      <c r="D960" s="250" t="s">
        <v>177</v>
      </c>
      <c r="E960" s="262" t="s">
        <v>21</v>
      </c>
      <c r="F960" s="263" t="s">
        <v>878</v>
      </c>
      <c r="G960" s="261"/>
      <c r="H960" s="262" t="s">
        <v>21</v>
      </c>
      <c r="I960" s="264"/>
      <c r="J960" s="261"/>
      <c r="K960" s="261"/>
      <c r="L960" s="265"/>
      <c r="M960" s="266"/>
      <c r="N960" s="267"/>
      <c r="O960" s="267"/>
      <c r="P960" s="267"/>
      <c r="Q960" s="267"/>
      <c r="R960" s="267"/>
      <c r="S960" s="267"/>
      <c r="T960" s="268"/>
      <c r="AT960" s="269" t="s">
        <v>177</v>
      </c>
      <c r="AU960" s="269" t="s">
        <v>79</v>
      </c>
      <c r="AV960" s="13" t="s">
        <v>75</v>
      </c>
      <c r="AW960" s="13" t="s">
        <v>35</v>
      </c>
      <c r="AX960" s="13" t="s">
        <v>71</v>
      </c>
      <c r="AY960" s="269" t="s">
        <v>169</v>
      </c>
    </row>
    <row r="961" s="12" customFormat="1">
      <c r="B961" s="248"/>
      <c r="C961" s="249"/>
      <c r="D961" s="250" t="s">
        <v>177</v>
      </c>
      <c r="E961" s="251" t="s">
        <v>21</v>
      </c>
      <c r="F961" s="252" t="s">
        <v>877</v>
      </c>
      <c r="G961" s="249"/>
      <c r="H961" s="253">
        <v>0.221</v>
      </c>
      <c r="I961" s="254"/>
      <c r="J961" s="249"/>
      <c r="K961" s="249"/>
      <c r="L961" s="255"/>
      <c r="M961" s="256"/>
      <c r="N961" s="257"/>
      <c r="O961" s="257"/>
      <c r="P961" s="257"/>
      <c r="Q961" s="257"/>
      <c r="R961" s="257"/>
      <c r="S961" s="257"/>
      <c r="T961" s="258"/>
      <c r="AT961" s="259" t="s">
        <v>177</v>
      </c>
      <c r="AU961" s="259" t="s">
        <v>79</v>
      </c>
      <c r="AV961" s="12" t="s">
        <v>79</v>
      </c>
      <c r="AW961" s="12" t="s">
        <v>35</v>
      </c>
      <c r="AX961" s="12" t="s">
        <v>71</v>
      </c>
      <c r="AY961" s="259" t="s">
        <v>169</v>
      </c>
    </row>
    <row r="962" s="13" customFormat="1">
      <c r="B962" s="260"/>
      <c r="C962" s="261"/>
      <c r="D962" s="250" t="s">
        <v>177</v>
      </c>
      <c r="E962" s="262" t="s">
        <v>21</v>
      </c>
      <c r="F962" s="263" t="s">
        <v>879</v>
      </c>
      <c r="G962" s="261"/>
      <c r="H962" s="262" t="s">
        <v>21</v>
      </c>
      <c r="I962" s="264"/>
      <c r="J962" s="261"/>
      <c r="K962" s="261"/>
      <c r="L962" s="265"/>
      <c r="M962" s="266"/>
      <c r="N962" s="267"/>
      <c r="O962" s="267"/>
      <c r="P962" s="267"/>
      <c r="Q962" s="267"/>
      <c r="R962" s="267"/>
      <c r="S962" s="267"/>
      <c r="T962" s="268"/>
      <c r="AT962" s="269" t="s">
        <v>177</v>
      </c>
      <c r="AU962" s="269" t="s">
        <v>79</v>
      </c>
      <c r="AV962" s="13" t="s">
        <v>75</v>
      </c>
      <c r="AW962" s="13" t="s">
        <v>35</v>
      </c>
      <c r="AX962" s="13" t="s">
        <v>71</v>
      </c>
      <c r="AY962" s="269" t="s">
        <v>169</v>
      </c>
    </row>
    <row r="963" s="12" customFormat="1">
      <c r="B963" s="248"/>
      <c r="C963" s="249"/>
      <c r="D963" s="250" t="s">
        <v>177</v>
      </c>
      <c r="E963" s="251" t="s">
        <v>21</v>
      </c>
      <c r="F963" s="252" t="s">
        <v>880</v>
      </c>
      <c r="G963" s="249"/>
      <c r="H963" s="253">
        <v>0.32600000000000001</v>
      </c>
      <c r="I963" s="254"/>
      <c r="J963" s="249"/>
      <c r="K963" s="249"/>
      <c r="L963" s="255"/>
      <c r="M963" s="256"/>
      <c r="N963" s="257"/>
      <c r="O963" s="257"/>
      <c r="P963" s="257"/>
      <c r="Q963" s="257"/>
      <c r="R963" s="257"/>
      <c r="S963" s="257"/>
      <c r="T963" s="258"/>
      <c r="AT963" s="259" t="s">
        <v>177</v>
      </c>
      <c r="AU963" s="259" t="s">
        <v>79</v>
      </c>
      <c r="AV963" s="12" t="s">
        <v>79</v>
      </c>
      <c r="AW963" s="12" t="s">
        <v>35</v>
      </c>
      <c r="AX963" s="12" t="s">
        <v>71</v>
      </c>
      <c r="AY963" s="259" t="s">
        <v>169</v>
      </c>
    </row>
    <row r="964" s="13" customFormat="1">
      <c r="B964" s="260"/>
      <c r="C964" s="261"/>
      <c r="D964" s="250" t="s">
        <v>177</v>
      </c>
      <c r="E964" s="262" t="s">
        <v>21</v>
      </c>
      <c r="F964" s="263" t="s">
        <v>881</v>
      </c>
      <c r="G964" s="261"/>
      <c r="H964" s="262" t="s">
        <v>21</v>
      </c>
      <c r="I964" s="264"/>
      <c r="J964" s="261"/>
      <c r="K964" s="261"/>
      <c r="L964" s="265"/>
      <c r="M964" s="266"/>
      <c r="N964" s="267"/>
      <c r="O964" s="267"/>
      <c r="P964" s="267"/>
      <c r="Q964" s="267"/>
      <c r="R964" s="267"/>
      <c r="S964" s="267"/>
      <c r="T964" s="268"/>
      <c r="AT964" s="269" t="s">
        <v>177</v>
      </c>
      <c r="AU964" s="269" t="s">
        <v>79</v>
      </c>
      <c r="AV964" s="13" t="s">
        <v>75</v>
      </c>
      <c r="AW964" s="13" t="s">
        <v>35</v>
      </c>
      <c r="AX964" s="13" t="s">
        <v>71</v>
      </c>
      <c r="AY964" s="269" t="s">
        <v>169</v>
      </c>
    </row>
    <row r="965" s="12" customFormat="1">
      <c r="B965" s="248"/>
      <c r="C965" s="249"/>
      <c r="D965" s="250" t="s">
        <v>177</v>
      </c>
      <c r="E965" s="251" t="s">
        <v>21</v>
      </c>
      <c r="F965" s="252" t="s">
        <v>877</v>
      </c>
      <c r="G965" s="249"/>
      <c r="H965" s="253">
        <v>0.221</v>
      </c>
      <c r="I965" s="254"/>
      <c r="J965" s="249"/>
      <c r="K965" s="249"/>
      <c r="L965" s="255"/>
      <c r="M965" s="256"/>
      <c r="N965" s="257"/>
      <c r="O965" s="257"/>
      <c r="P965" s="257"/>
      <c r="Q965" s="257"/>
      <c r="R965" s="257"/>
      <c r="S965" s="257"/>
      <c r="T965" s="258"/>
      <c r="AT965" s="259" t="s">
        <v>177</v>
      </c>
      <c r="AU965" s="259" t="s">
        <v>79</v>
      </c>
      <c r="AV965" s="12" t="s">
        <v>79</v>
      </c>
      <c r="AW965" s="12" t="s">
        <v>35</v>
      </c>
      <c r="AX965" s="12" t="s">
        <v>71</v>
      </c>
      <c r="AY965" s="259" t="s">
        <v>169</v>
      </c>
    </row>
    <row r="966" s="13" customFormat="1">
      <c r="B966" s="260"/>
      <c r="C966" s="261"/>
      <c r="D966" s="250" t="s">
        <v>177</v>
      </c>
      <c r="E966" s="262" t="s">
        <v>21</v>
      </c>
      <c r="F966" s="263" t="s">
        <v>882</v>
      </c>
      <c r="G966" s="261"/>
      <c r="H966" s="262" t="s">
        <v>21</v>
      </c>
      <c r="I966" s="264"/>
      <c r="J966" s="261"/>
      <c r="K966" s="261"/>
      <c r="L966" s="265"/>
      <c r="M966" s="266"/>
      <c r="N966" s="267"/>
      <c r="O966" s="267"/>
      <c r="P966" s="267"/>
      <c r="Q966" s="267"/>
      <c r="R966" s="267"/>
      <c r="S966" s="267"/>
      <c r="T966" s="268"/>
      <c r="AT966" s="269" t="s">
        <v>177</v>
      </c>
      <c r="AU966" s="269" t="s">
        <v>79</v>
      </c>
      <c r="AV966" s="13" t="s">
        <v>75</v>
      </c>
      <c r="AW966" s="13" t="s">
        <v>35</v>
      </c>
      <c r="AX966" s="13" t="s">
        <v>71</v>
      </c>
      <c r="AY966" s="269" t="s">
        <v>169</v>
      </c>
    </row>
    <row r="967" s="12" customFormat="1">
      <c r="B967" s="248"/>
      <c r="C967" s="249"/>
      <c r="D967" s="250" t="s">
        <v>177</v>
      </c>
      <c r="E967" s="251" t="s">
        <v>21</v>
      </c>
      <c r="F967" s="252" t="s">
        <v>877</v>
      </c>
      <c r="G967" s="249"/>
      <c r="H967" s="253">
        <v>0.221</v>
      </c>
      <c r="I967" s="254"/>
      <c r="J967" s="249"/>
      <c r="K967" s="249"/>
      <c r="L967" s="255"/>
      <c r="M967" s="256"/>
      <c r="N967" s="257"/>
      <c r="O967" s="257"/>
      <c r="P967" s="257"/>
      <c r="Q967" s="257"/>
      <c r="R967" s="257"/>
      <c r="S967" s="257"/>
      <c r="T967" s="258"/>
      <c r="AT967" s="259" t="s">
        <v>177</v>
      </c>
      <c r="AU967" s="259" t="s">
        <v>79</v>
      </c>
      <c r="AV967" s="12" t="s">
        <v>79</v>
      </c>
      <c r="AW967" s="12" t="s">
        <v>35</v>
      </c>
      <c r="AX967" s="12" t="s">
        <v>71</v>
      </c>
      <c r="AY967" s="259" t="s">
        <v>169</v>
      </c>
    </row>
    <row r="968" s="13" customFormat="1">
      <c r="B968" s="260"/>
      <c r="C968" s="261"/>
      <c r="D968" s="250" t="s">
        <v>177</v>
      </c>
      <c r="E968" s="262" t="s">
        <v>21</v>
      </c>
      <c r="F968" s="263" t="s">
        <v>883</v>
      </c>
      <c r="G968" s="261"/>
      <c r="H968" s="262" t="s">
        <v>21</v>
      </c>
      <c r="I968" s="264"/>
      <c r="J968" s="261"/>
      <c r="K968" s="261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177</v>
      </c>
      <c r="AU968" s="269" t="s">
        <v>79</v>
      </c>
      <c r="AV968" s="13" t="s">
        <v>75</v>
      </c>
      <c r="AW968" s="13" t="s">
        <v>35</v>
      </c>
      <c r="AX968" s="13" t="s">
        <v>71</v>
      </c>
      <c r="AY968" s="269" t="s">
        <v>169</v>
      </c>
    </row>
    <row r="969" s="12" customFormat="1">
      <c r="B969" s="248"/>
      <c r="C969" s="249"/>
      <c r="D969" s="250" t="s">
        <v>177</v>
      </c>
      <c r="E969" s="251" t="s">
        <v>21</v>
      </c>
      <c r="F969" s="252" t="s">
        <v>884</v>
      </c>
      <c r="G969" s="249"/>
      <c r="H969" s="253">
        <v>5.5800000000000001</v>
      </c>
      <c r="I969" s="254"/>
      <c r="J969" s="249"/>
      <c r="K969" s="249"/>
      <c r="L969" s="255"/>
      <c r="M969" s="256"/>
      <c r="N969" s="257"/>
      <c r="O969" s="257"/>
      <c r="P969" s="257"/>
      <c r="Q969" s="257"/>
      <c r="R969" s="257"/>
      <c r="S969" s="257"/>
      <c r="T969" s="258"/>
      <c r="AT969" s="259" t="s">
        <v>177</v>
      </c>
      <c r="AU969" s="259" t="s">
        <v>79</v>
      </c>
      <c r="AV969" s="12" t="s">
        <v>79</v>
      </c>
      <c r="AW969" s="12" t="s">
        <v>35</v>
      </c>
      <c r="AX969" s="12" t="s">
        <v>71</v>
      </c>
      <c r="AY969" s="259" t="s">
        <v>169</v>
      </c>
    </row>
    <row r="970" s="13" customFormat="1">
      <c r="B970" s="260"/>
      <c r="C970" s="261"/>
      <c r="D970" s="250" t="s">
        <v>177</v>
      </c>
      <c r="E970" s="262" t="s">
        <v>21</v>
      </c>
      <c r="F970" s="263" t="s">
        <v>444</v>
      </c>
      <c r="G970" s="261"/>
      <c r="H970" s="262" t="s">
        <v>21</v>
      </c>
      <c r="I970" s="264"/>
      <c r="J970" s="261"/>
      <c r="K970" s="261"/>
      <c r="L970" s="265"/>
      <c r="M970" s="266"/>
      <c r="N970" s="267"/>
      <c r="O970" s="267"/>
      <c r="P970" s="267"/>
      <c r="Q970" s="267"/>
      <c r="R970" s="267"/>
      <c r="S970" s="267"/>
      <c r="T970" s="268"/>
      <c r="AT970" s="269" t="s">
        <v>177</v>
      </c>
      <c r="AU970" s="269" t="s">
        <v>79</v>
      </c>
      <c r="AV970" s="13" t="s">
        <v>75</v>
      </c>
      <c r="AW970" s="13" t="s">
        <v>35</v>
      </c>
      <c r="AX970" s="13" t="s">
        <v>71</v>
      </c>
      <c r="AY970" s="269" t="s">
        <v>169</v>
      </c>
    </row>
    <row r="971" s="12" customFormat="1">
      <c r="B971" s="248"/>
      <c r="C971" s="249"/>
      <c r="D971" s="250" t="s">
        <v>177</v>
      </c>
      <c r="E971" s="251" t="s">
        <v>21</v>
      </c>
      <c r="F971" s="252" t="s">
        <v>885</v>
      </c>
      <c r="G971" s="249"/>
      <c r="H971" s="253">
        <v>1.0449999999999999</v>
      </c>
      <c r="I971" s="254"/>
      <c r="J971" s="249"/>
      <c r="K971" s="249"/>
      <c r="L971" s="255"/>
      <c r="M971" s="256"/>
      <c r="N971" s="257"/>
      <c r="O971" s="257"/>
      <c r="P971" s="257"/>
      <c r="Q971" s="257"/>
      <c r="R971" s="257"/>
      <c r="S971" s="257"/>
      <c r="T971" s="258"/>
      <c r="AT971" s="259" t="s">
        <v>177</v>
      </c>
      <c r="AU971" s="259" t="s">
        <v>79</v>
      </c>
      <c r="AV971" s="12" t="s">
        <v>79</v>
      </c>
      <c r="AW971" s="12" t="s">
        <v>35</v>
      </c>
      <c r="AX971" s="12" t="s">
        <v>71</v>
      </c>
      <c r="AY971" s="259" t="s">
        <v>169</v>
      </c>
    </row>
    <row r="972" s="13" customFormat="1">
      <c r="B972" s="260"/>
      <c r="C972" s="261"/>
      <c r="D972" s="250" t="s">
        <v>177</v>
      </c>
      <c r="E972" s="262" t="s">
        <v>21</v>
      </c>
      <c r="F972" s="263" t="s">
        <v>886</v>
      </c>
      <c r="G972" s="261"/>
      <c r="H972" s="262" t="s">
        <v>21</v>
      </c>
      <c r="I972" s="264"/>
      <c r="J972" s="261"/>
      <c r="K972" s="261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177</v>
      </c>
      <c r="AU972" s="269" t="s">
        <v>79</v>
      </c>
      <c r="AV972" s="13" t="s">
        <v>75</v>
      </c>
      <c r="AW972" s="13" t="s">
        <v>35</v>
      </c>
      <c r="AX972" s="13" t="s">
        <v>71</v>
      </c>
      <c r="AY972" s="269" t="s">
        <v>169</v>
      </c>
    </row>
    <row r="973" s="12" customFormat="1">
      <c r="B973" s="248"/>
      <c r="C973" s="249"/>
      <c r="D973" s="250" t="s">
        <v>177</v>
      </c>
      <c r="E973" s="251" t="s">
        <v>21</v>
      </c>
      <c r="F973" s="252" t="s">
        <v>887</v>
      </c>
      <c r="G973" s="249"/>
      <c r="H973" s="253">
        <v>1.9830000000000001</v>
      </c>
      <c r="I973" s="254"/>
      <c r="J973" s="249"/>
      <c r="K973" s="249"/>
      <c r="L973" s="255"/>
      <c r="M973" s="256"/>
      <c r="N973" s="257"/>
      <c r="O973" s="257"/>
      <c r="P973" s="257"/>
      <c r="Q973" s="257"/>
      <c r="R973" s="257"/>
      <c r="S973" s="257"/>
      <c r="T973" s="258"/>
      <c r="AT973" s="259" t="s">
        <v>177</v>
      </c>
      <c r="AU973" s="259" t="s">
        <v>79</v>
      </c>
      <c r="AV973" s="12" t="s">
        <v>79</v>
      </c>
      <c r="AW973" s="12" t="s">
        <v>35</v>
      </c>
      <c r="AX973" s="12" t="s">
        <v>71</v>
      </c>
      <c r="AY973" s="259" t="s">
        <v>169</v>
      </c>
    </row>
    <row r="974" s="13" customFormat="1">
      <c r="B974" s="260"/>
      <c r="C974" s="261"/>
      <c r="D974" s="250" t="s">
        <v>177</v>
      </c>
      <c r="E974" s="262" t="s">
        <v>21</v>
      </c>
      <c r="F974" s="263" t="s">
        <v>888</v>
      </c>
      <c r="G974" s="261"/>
      <c r="H974" s="262" t="s">
        <v>21</v>
      </c>
      <c r="I974" s="264"/>
      <c r="J974" s="261"/>
      <c r="K974" s="261"/>
      <c r="L974" s="265"/>
      <c r="M974" s="266"/>
      <c r="N974" s="267"/>
      <c r="O974" s="267"/>
      <c r="P974" s="267"/>
      <c r="Q974" s="267"/>
      <c r="R974" s="267"/>
      <c r="S974" s="267"/>
      <c r="T974" s="268"/>
      <c r="AT974" s="269" t="s">
        <v>177</v>
      </c>
      <c r="AU974" s="269" t="s">
        <v>79</v>
      </c>
      <c r="AV974" s="13" t="s">
        <v>75</v>
      </c>
      <c r="AW974" s="13" t="s">
        <v>35</v>
      </c>
      <c r="AX974" s="13" t="s">
        <v>71</v>
      </c>
      <c r="AY974" s="269" t="s">
        <v>169</v>
      </c>
    </row>
    <row r="975" s="12" customFormat="1">
      <c r="B975" s="248"/>
      <c r="C975" s="249"/>
      <c r="D975" s="250" t="s">
        <v>177</v>
      </c>
      <c r="E975" s="251" t="s">
        <v>21</v>
      </c>
      <c r="F975" s="252" t="s">
        <v>889</v>
      </c>
      <c r="G975" s="249"/>
      <c r="H975" s="253">
        <v>0.215</v>
      </c>
      <c r="I975" s="254"/>
      <c r="J975" s="249"/>
      <c r="K975" s="249"/>
      <c r="L975" s="255"/>
      <c r="M975" s="256"/>
      <c r="N975" s="257"/>
      <c r="O975" s="257"/>
      <c r="P975" s="257"/>
      <c r="Q975" s="257"/>
      <c r="R975" s="257"/>
      <c r="S975" s="257"/>
      <c r="T975" s="258"/>
      <c r="AT975" s="259" t="s">
        <v>177</v>
      </c>
      <c r="AU975" s="259" t="s">
        <v>79</v>
      </c>
      <c r="AV975" s="12" t="s">
        <v>79</v>
      </c>
      <c r="AW975" s="12" t="s">
        <v>35</v>
      </c>
      <c r="AX975" s="12" t="s">
        <v>71</v>
      </c>
      <c r="AY975" s="259" t="s">
        <v>169</v>
      </c>
    </row>
    <row r="976" s="13" customFormat="1">
      <c r="B976" s="260"/>
      <c r="C976" s="261"/>
      <c r="D976" s="250" t="s">
        <v>177</v>
      </c>
      <c r="E976" s="262" t="s">
        <v>21</v>
      </c>
      <c r="F976" s="263" t="s">
        <v>890</v>
      </c>
      <c r="G976" s="261"/>
      <c r="H976" s="262" t="s">
        <v>21</v>
      </c>
      <c r="I976" s="264"/>
      <c r="J976" s="261"/>
      <c r="K976" s="261"/>
      <c r="L976" s="265"/>
      <c r="M976" s="266"/>
      <c r="N976" s="267"/>
      <c r="O976" s="267"/>
      <c r="P976" s="267"/>
      <c r="Q976" s="267"/>
      <c r="R976" s="267"/>
      <c r="S976" s="267"/>
      <c r="T976" s="268"/>
      <c r="AT976" s="269" t="s">
        <v>177</v>
      </c>
      <c r="AU976" s="269" t="s">
        <v>79</v>
      </c>
      <c r="AV976" s="13" t="s">
        <v>75</v>
      </c>
      <c r="AW976" s="13" t="s">
        <v>35</v>
      </c>
      <c r="AX976" s="13" t="s">
        <v>71</v>
      </c>
      <c r="AY976" s="269" t="s">
        <v>169</v>
      </c>
    </row>
    <row r="977" s="12" customFormat="1">
      <c r="B977" s="248"/>
      <c r="C977" s="249"/>
      <c r="D977" s="250" t="s">
        <v>177</v>
      </c>
      <c r="E977" s="251" t="s">
        <v>21</v>
      </c>
      <c r="F977" s="252" t="s">
        <v>891</v>
      </c>
      <c r="G977" s="249"/>
      <c r="H977" s="253">
        <v>0.215</v>
      </c>
      <c r="I977" s="254"/>
      <c r="J977" s="249"/>
      <c r="K977" s="249"/>
      <c r="L977" s="255"/>
      <c r="M977" s="256"/>
      <c r="N977" s="257"/>
      <c r="O977" s="257"/>
      <c r="P977" s="257"/>
      <c r="Q977" s="257"/>
      <c r="R977" s="257"/>
      <c r="S977" s="257"/>
      <c r="T977" s="258"/>
      <c r="AT977" s="259" t="s">
        <v>177</v>
      </c>
      <c r="AU977" s="259" t="s">
        <v>79</v>
      </c>
      <c r="AV977" s="12" t="s">
        <v>79</v>
      </c>
      <c r="AW977" s="12" t="s">
        <v>35</v>
      </c>
      <c r="AX977" s="12" t="s">
        <v>71</v>
      </c>
      <c r="AY977" s="259" t="s">
        <v>169</v>
      </c>
    </row>
    <row r="978" s="13" customFormat="1">
      <c r="B978" s="260"/>
      <c r="C978" s="261"/>
      <c r="D978" s="250" t="s">
        <v>177</v>
      </c>
      <c r="E978" s="262" t="s">
        <v>21</v>
      </c>
      <c r="F978" s="263" t="s">
        <v>892</v>
      </c>
      <c r="G978" s="261"/>
      <c r="H978" s="262" t="s">
        <v>21</v>
      </c>
      <c r="I978" s="264"/>
      <c r="J978" s="261"/>
      <c r="K978" s="261"/>
      <c r="L978" s="265"/>
      <c r="M978" s="266"/>
      <c r="N978" s="267"/>
      <c r="O978" s="267"/>
      <c r="P978" s="267"/>
      <c r="Q978" s="267"/>
      <c r="R978" s="267"/>
      <c r="S978" s="267"/>
      <c r="T978" s="268"/>
      <c r="AT978" s="269" t="s">
        <v>177</v>
      </c>
      <c r="AU978" s="269" t="s">
        <v>79</v>
      </c>
      <c r="AV978" s="13" t="s">
        <v>75</v>
      </c>
      <c r="AW978" s="13" t="s">
        <v>35</v>
      </c>
      <c r="AX978" s="13" t="s">
        <v>71</v>
      </c>
      <c r="AY978" s="269" t="s">
        <v>169</v>
      </c>
    </row>
    <row r="979" s="12" customFormat="1">
      <c r="B979" s="248"/>
      <c r="C979" s="249"/>
      <c r="D979" s="250" t="s">
        <v>177</v>
      </c>
      <c r="E979" s="251" t="s">
        <v>21</v>
      </c>
      <c r="F979" s="252" t="s">
        <v>891</v>
      </c>
      <c r="G979" s="249"/>
      <c r="H979" s="253">
        <v>0.215</v>
      </c>
      <c r="I979" s="254"/>
      <c r="J979" s="249"/>
      <c r="K979" s="249"/>
      <c r="L979" s="255"/>
      <c r="M979" s="256"/>
      <c r="N979" s="257"/>
      <c r="O979" s="257"/>
      <c r="P979" s="257"/>
      <c r="Q979" s="257"/>
      <c r="R979" s="257"/>
      <c r="S979" s="257"/>
      <c r="T979" s="258"/>
      <c r="AT979" s="259" t="s">
        <v>177</v>
      </c>
      <c r="AU979" s="259" t="s">
        <v>79</v>
      </c>
      <c r="AV979" s="12" t="s">
        <v>79</v>
      </c>
      <c r="AW979" s="12" t="s">
        <v>35</v>
      </c>
      <c r="AX979" s="12" t="s">
        <v>71</v>
      </c>
      <c r="AY979" s="259" t="s">
        <v>169</v>
      </c>
    </row>
    <row r="980" s="13" customFormat="1">
      <c r="B980" s="260"/>
      <c r="C980" s="261"/>
      <c r="D980" s="250" t="s">
        <v>177</v>
      </c>
      <c r="E980" s="262" t="s">
        <v>21</v>
      </c>
      <c r="F980" s="263" t="s">
        <v>893</v>
      </c>
      <c r="G980" s="261"/>
      <c r="H980" s="262" t="s">
        <v>21</v>
      </c>
      <c r="I980" s="264"/>
      <c r="J980" s="261"/>
      <c r="K980" s="261"/>
      <c r="L980" s="265"/>
      <c r="M980" s="266"/>
      <c r="N980" s="267"/>
      <c r="O980" s="267"/>
      <c r="P980" s="267"/>
      <c r="Q980" s="267"/>
      <c r="R980" s="267"/>
      <c r="S980" s="267"/>
      <c r="T980" s="268"/>
      <c r="AT980" s="269" t="s">
        <v>177</v>
      </c>
      <c r="AU980" s="269" t="s">
        <v>79</v>
      </c>
      <c r="AV980" s="13" t="s">
        <v>75</v>
      </c>
      <c r="AW980" s="13" t="s">
        <v>35</v>
      </c>
      <c r="AX980" s="13" t="s">
        <v>71</v>
      </c>
      <c r="AY980" s="269" t="s">
        <v>169</v>
      </c>
    </row>
    <row r="981" s="12" customFormat="1">
      <c r="B981" s="248"/>
      <c r="C981" s="249"/>
      <c r="D981" s="250" t="s">
        <v>177</v>
      </c>
      <c r="E981" s="251" t="s">
        <v>21</v>
      </c>
      <c r="F981" s="252" t="s">
        <v>891</v>
      </c>
      <c r="G981" s="249"/>
      <c r="H981" s="253">
        <v>0.215</v>
      </c>
      <c r="I981" s="254"/>
      <c r="J981" s="249"/>
      <c r="K981" s="249"/>
      <c r="L981" s="255"/>
      <c r="M981" s="256"/>
      <c r="N981" s="257"/>
      <c r="O981" s="257"/>
      <c r="P981" s="257"/>
      <c r="Q981" s="257"/>
      <c r="R981" s="257"/>
      <c r="S981" s="257"/>
      <c r="T981" s="258"/>
      <c r="AT981" s="259" t="s">
        <v>177</v>
      </c>
      <c r="AU981" s="259" t="s">
        <v>79</v>
      </c>
      <c r="AV981" s="12" t="s">
        <v>79</v>
      </c>
      <c r="AW981" s="12" t="s">
        <v>35</v>
      </c>
      <c r="AX981" s="12" t="s">
        <v>71</v>
      </c>
      <c r="AY981" s="259" t="s">
        <v>169</v>
      </c>
    </row>
    <row r="982" s="13" customFormat="1">
      <c r="B982" s="260"/>
      <c r="C982" s="261"/>
      <c r="D982" s="250" t="s">
        <v>177</v>
      </c>
      <c r="E982" s="262" t="s">
        <v>21</v>
      </c>
      <c r="F982" s="263" t="s">
        <v>894</v>
      </c>
      <c r="G982" s="261"/>
      <c r="H982" s="262" t="s">
        <v>21</v>
      </c>
      <c r="I982" s="264"/>
      <c r="J982" s="261"/>
      <c r="K982" s="261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177</v>
      </c>
      <c r="AU982" s="269" t="s">
        <v>79</v>
      </c>
      <c r="AV982" s="13" t="s">
        <v>75</v>
      </c>
      <c r="AW982" s="13" t="s">
        <v>35</v>
      </c>
      <c r="AX982" s="13" t="s">
        <v>71</v>
      </c>
      <c r="AY982" s="269" t="s">
        <v>169</v>
      </c>
    </row>
    <row r="983" s="12" customFormat="1">
      <c r="B983" s="248"/>
      <c r="C983" s="249"/>
      <c r="D983" s="250" t="s">
        <v>177</v>
      </c>
      <c r="E983" s="251" t="s">
        <v>21</v>
      </c>
      <c r="F983" s="252" t="s">
        <v>895</v>
      </c>
      <c r="G983" s="249"/>
      <c r="H983" s="253">
        <v>0.32500000000000001</v>
      </c>
      <c r="I983" s="254"/>
      <c r="J983" s="249"/>
      <c r="K983" s="249"/>
      <c r="L983" s="255"/>
      <c r="M983" s="256"/>
      <c r="N983" s="257"/>
      <c r="O983" s="257"/>
      <c r="P983" s="257"/>
      <c r="Q983" s="257"/>
      <c r="R983" s="257"/>
      <c r="S983" s="257"/>
      <c r="T983" s="258"/>
      <c r="AT983" s="259" t="s">
        <v>177</v>
      </c>
      <c r="AU983" s="259" t="s">
        <v>79</v>
      </c>
      <c r="AV983" s="12" t="s">
        <v>79</v>
      </c>
      <c r="AW983" s="12" t="s">
        <v>35</v>
      </c>
      <c r="AX983" s="12" t="s">
        <v>71</v>
      </c>
      <c r="AY983" s="259" t="s">
        <v>169</v>
      </c>
    </row>
    <row r="984" s="13" customFormat="1">
      <c r="B984" s="260"/>
      <c r="C984" s="261"/>
      <c r="D984" s="250" t="s">
        <v>177</v>
      </c>
      <c r="E984" s="262" t="s">
        <v>21</v>
      </c>
      <c r="F984" s="263" t="s">
        <v>896</v>
      </c>
      <c r="G984" s="261"/>
      <c r="H984" s="262" t="s">
        <v>21</v>
      </c>
      <c r="I984" s="264"/>
      <c r="J984" s="261"/>
      <c r="K984" s="261"/>
      <c r="L984" s="265"/>
      <c r="M984" s="266"/>
      <c r="N984" s="267"/>
      <c r="O984" s="267"/>
      <c r="P984" s="267"/>
      <c r="Q984" s="267"/>
      <c r="R984" s="267"/>
      <c r="S984" s="267"/>
      <c r="T984" s="268"/>
      <c r="AT984" s="269" t="s">
        <v>177</v>
      </c>
      <c r="AU984" s="269" t="s">
        <v>79</v>
      </c>
      <c r="AV984" s="13" t="s">
        <v>75</v>
      </c>
      <c r="AW984" s="13" t="s">
        <v>35</v>
      </c>
      <c r="AX984" s="13" t="s">
        <v>71</v>
      </c>
      <c r="AY984" s="269" t="s">
        <v>169</v>
      </c>
    </row>
    <row r="985" s="12" customFormat="1">
      <c r="B985" s="248"/>
      <c r="C985" s="249"/>
      <c r="D985" s="250" t="s">
        <v>177</v>
      </c>
      <c r="E985" s="251" t="s">
        <v>21</v>
      </c>
      <c r="F985" s="252" t="s">
        <v>897</v>
      </c>
      <c r="G985" s="249"/>
      <c r="H985" s="253">
        <v>1.3440000000000001</v>
      </c>
      <c r="I985" s="254"/>
      <c r="J985" s="249"/>
      <c r="K985" s="249"/>
      <c r="L985" s="255"/>
      <c r="M985" s="256"/>
      <c r="N985" s="257"/>
      <c r="O985" s="257"/>
      <c r="P985" s="257"/>
      <c r="Q985" s="257"/>
      <c r="R985" s="257"/>
      <c r="S985" s="257"/>
      <c r="T985" s="258"/>
      <c r="AT985" s="259" t="s">
        <v>177</v>
      </c>
      <c r="AU985" s="259" t="s">
        <v>79</v>
      </c>
      <c r="AV985" s="12" t="s">
        <v>79</v>
      </c>
      <c r="AW985" s="12" t="s">
        <v>35</v>
      </c>
      <c r="AX985" s="12" t="s">
        <v>71</v>
      </c>
      <c r="AY985" s="259" t="s">
        <v>169</v>
      </c>
    </row>
    <row r="986" s="13" customFormat="1">
      <c r="B986" s="260"/>
      <c r="C986" s="261"/>
      <c r="D986" s="250" t="s">
        <v>177</v>
      </c>
      <c r="E986" s="262" t="s">
        <v>21</v>
      </c>
      <c r="F986" s="263" t="s">
        <v>739</v>
      </c>
      <c r="G986" s="261"/>
      <c r="H986" s="262" t="s">
        <v>21</v>
      </c>
      <c r="I986" s="264"/>
      <c r="J986" s="261"/>
      <c r="K986" s="261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177</v>
      </c>
      <c r="AU986" s="269" t="s">
        <v>79</v>
      </c>
      <c r="AV986" s="13" t="s">
        <v>75</v>
      </c>
      <c r="AW986" s="13" t="s">
        <v>35</v>
      </c>
      <c r="AX986" s="13" t="s">
        <v>71</v>
      </c>
      <c r="AY986" s="269" t="s">
        <v>169</v>
      </c>
    </row>
    <row r="987" s="12" customFormat="1">
      <c r="B987" s="248"/>
      <c r="C987" s="249"/>
      <c r="D987" s="250" t="s">
        <v>177</v>
      </c>
      <c r="E987" s="251" t="s">
        <v>21</v>
      </c>
      <c r="F987" s="252" t="s">
        <v>898</v>
      </c>
      <c r="G987" s="249"/>
      <c r="H987" s="253">
        <v>0.155</v>
      </c>
      <c r="I987" s="254"/>
      <c r="J987" s="249"/>
      <c r="K987" s="249"/>
      <c r="L987" s="255"/>
      <c r="M987" s="256"/>
      <c r="N987" s="257"/>
      <c r="O987" s="257"/>
      <c r="P987" s="257"/>
      <c r="Q987" s="257"/>
      <c r="R987" s="257"/>
      <c r="S987" s="257"/>
      <c r="T987" s="258"/>
      <c r="AT987" s="259" t="s">
        <v>177</v>
      </c>
      <c r="AU987" s="259" t="s">
        <v>79</v>
      </c>
      <c r="AV987" s="12" t="s">
        <v>79</v>
      </c>
      <c r="AW987" s="12" t="s">
        <v>35</v>
      </c>
      <c r="AX987" s="12" t="s">
        <v>71</v>
      </c>
      <c r="AY987" s="259" t="s">
        <v>169</v>
      </c>
    </row>
    <row r="988" s="13" customFormat="1">
      <c r="B988" s="260"/>
      <c r="C988" s="261"/>
      <c r="D988" s="250" t="s">
        <v>177</v>
      </c>
      <c r="E988" s="262" t="s">
        <v>21</v>
      </c>
      <c r="F988" s="263" t="s">
        <v>382</v>
      </c>
      <c r="G988" s="261"/>
      <c r="H988" s="262" t="s">
        <v>21</v>
      </c>
      <c r="I988" s="264"/>
      <c r="J988" s="261"/>
      <c r="K988" s="261"/>
      <c r="L988" s="265"/>
      <c r="M988" s="266"/>
      <c r="N988" s="267"/>
      <c r="O988" s="267"/>
      <c r="P988" s="267"/>
      <c r="Q988" s="267"/>
      <c r="R988" s="267"/>
      <c r="S988" s="267"/>
      <c r="T988" s="268"/>
      <c r="AT988" s="269" t="s">
        <v>177</v>
      </c>
      <c r="AU988" s="269" t="s">
        <v>79</v>
      </c>
      <c r="AV988" s="13" t="s">
        <v>75</v>
      </c>
      <c r="AW988" s="13" t="s">
        <v>35</v>
      </c>
      <c r="AX988" s="13" t="s">
        <v>71</v>
      </c>
      <c r="AY988" s="269" t="s">
        <v>169</v>
      </c>
    </row>
    <row r="989" s="12" customFormat="1">
      <c r="B989" s="248"/>
      <c r="C989" s="249"/>
      <c r="D989" s="250" t="s">
        <v>177</v>
      </c>
      <c r="E989" s="251" t="s">
        <v>21</v>
      </c>
      <c r="F989" s="252" t="s">
        <v>899</v>
      </c>
      <c r="G989" s="249"/>
      <c r="H989" s="253">
        <v>0.186</v>
      </c>
      <c r="I989" s="254"/>
      <c r="J989" s="249"/>
      <c r="K989" s="249"/>
      <c r="L989" s="255"/>
      <c r="M989" s="256"/>
      <c r="N989" s="257"/>
      <c r="O989" s="257"/>
      <c r="P989" s="257"/>
      <c r="Q989" s="257"/>
      <c r="R989" s="257"/>
      <c r="S989" s="257"/>
      <c r="T989" s="258"/>
      <c r="AT989" s="259" t="s">
        <v>177</v>
      </c>
      <c r="AU989" s="259" t="s">
        <v>79</v>
      </c>
      <c r="AV989" s="12" t="s">
        <v>79</v>
      </c>
      <c r="AW989" s="12" t="s">
        <v>35</v>
      </c>
      <c r="AX989" s="12" t="s">
        <v>71</v>
      </c>
      <c r="AY989" s="259" t="s">
        <v>169</v>
      </c>
    </row>
    <row r="990" s="13" customFormat="1">
      <c r="B990" s="260"/>
      <c r="C990" s="261"/>
      <c r="D990" s="250" t="s">
        <v>177</v>
      </c>
      <c r="E990" s="262" t="s">
        <v>21</v>
      </c>
      <c r="F990" s="263" t="s">
        <v>900</v>
      </c>
      <c r="G990" s="261"/>
      <c r="H990" s="262" t="s">
        <v>21</v>
      </c>
      <c r="I990" s="264"/>
      <c r="J990" s="261"/>
      <c r="K990" s="261"/>
      <c r="L990" s="265"/>
      <c r="M990" s="266"/>
      <c r="N990" s="267"/>
      <c r="O990" s="267"/>
      <c r="P990" s="267"/>
      <c r="Q990" s="267"/>
      <c r="R990" s="267"/>
      <c r="S990" s="267"/>
      <c r="T990" s="268"/>
      <c r="AT990" s="269" t="s">
        <v>177</v>
      </c>
      <c r="AU990" s="269" t="s">
        <v>79</v>
      </c>
      <c r="AV990" s="13" t="s">
        <v>75</v>
      </c>
      <c r="AW990" s="13" t="s">
        <v>35</v>
      </c>
      <c r="AX990" s="13" t="s">
        <v>71</v>
      </c>
      <c r="AY990" s="269" t="s">
        <v>169</v>
      </c>
    </row>
    <row r="991" s="14" customFormat="1">
      <c r="B991" s="270"/>
      <c r="C991" s="271"/>
      <c r="D991" s="250" t="s">
        <v>177</v>
      </c>
      <c r="E991" s="272" t="s">
        <v>21</v>
      </c>
      <c r="F991" s="273" t="s">
        <v>182</v>
      </c>
      <c r="G991" s="271"/>
      <c r="H991" s="274">
        <v>37.049999999999997</v>
      </c>
      <c r="I991" s="275"/>
      <c r="J991" s="271"/>
      <c r="K991" s="271"/>
      <c r="L991" s="276"/>
      <c r="M991" s="277"/>
      <c r="N991" s="278"/>
      <c r="O991" s="278"/>
      <c r="P991" s="278"/>
      <c r="Q991" s="278"/>
      <c r="R991" s="278"/>
      <c r="S991" s="278"/>
      <c r="T991" s="279"/>
      <c r="AT991" s="280" t="s">
        <v>177</v>
      </c>
      <c r="AU991" s="280" t="s">
        <v>79</v>
      </c>
      <c r="AV991" s="14" t="s">
        <v>89</v>
      </c>
      <c r="AW991" s="14" t="s">
        <v>35</v>
      </c>
      <c r="AX991" s="14" t="s">
        <v>75</v>
      </c>
      <c r="AY991" s="280" t="s">
        <v>169</v>
      </c>
    </row>
    <row r="992" s="1" customFormat="1" ht="16.5" customHeight="1">
      <c r="B992" s="47"/>
      <c r="C992" s="236" t="s">
        <v>909</v>
      </c>
      <c r="D992" s="236" t="s">
        <v>172</v>
      </c>
      <c r="E992" s="237" t="s">
        <v>910</v>
      </c>
      <c r="F992" s="238" t="s">
        <v>911</v>
      </c>
      <c r="G992" s="239" t="s">
        <v>235</v>
      </c>
      <c r="H992" s="240">
        <v>6.7599999999999998</v>
      </c>
      <c r="I992" s="241"/>
      <c r="J992" s="242">
        <f>ROUND(I992*H992,2)</f>
        <v>0</v>
      </c>
      <c r="K992" s="238" t="s">
        <v>21</v>
      </c>
      <c r="L992" s="73"/>
      <c r="M992" s="243" t="s">
        <v>21</v>
      </c>
      <c r="N992" s="244" t="s">
        <v>42</v>
      </c>
      <c r="O992" s="48"/>
      <c r="P992" s="245">
        <f>O992*H992</f>
        <v>0</v>
      </c>
      <c r="Q992" s="245">
        <v>1.0530555952</v>
      </c>
      <c r="R992" s="245">
        <f>Q992*H992</f>
        <v>7.1186558235520003</v>
      </c>
      <c r="S992" s="245">
        <v>0</v>
      </c>
      <c r="T992" s="246">
        <f>S992*H992</f>
        <v>0</v>
      </c>
      <c r="AR992" s="25" t="s">
        <v>89</v>
      </c>
      <c r="AT992" s="25" t="s">
        <v>172</v>
      </c>
      <c r="AU992" s="25" t="s">
        <v>79</v>
      </c>
      <c r="AY992" s="25" t="s">
        <v>169</v>
      </c>
      <c r="BE992" s="247">
        <f>IF(N992="základní",J992,0)</f>
        <v>0</v>
      </c>
      <c r="BF992" s="247">
        <f>IF(N992="snížená",J992,0)</f>
        <v>0</v>
      </c>
      <c r="BG992" s="247">
        <f>IF(N992="zákl. přenesená",J992,0)</f>
        <v>0</v>
      </c>
      <c r="BH992" s="247">
        <f>IF(N992="sníž. přenesená",J992,0)</f>
        <v>0</v>
      </c>
      <c r="BI992" s="247">
        <f>IF(N992="nulová",J992,0)</f>
        <v>0</v>
      </c>
      <c r="BJ992" s="25" t="s">
        <v>75</v>
      </c>
      <c r="BK992" s="247">
        <f>ROUND(I992*H992,2)</f>
        <v>0</v>
      </c>
      <c r="BL992" s="25" t="s">
        <v>89</v>
      </c>
      <c r="BM992" s="25" t="s">
        <v>912</v>
      </c>
    </row>
    <row r="993" s="13" customFormat="1">
      <c r="B993" s="260"/>
      <c r="C993" s="261"/>
      <c r="D993" s="250" t="s">
        <v>177</v>
      </c>
      <c r="E993" s="262" t="s">
        <v>21</v>
      </c>
      <c r="F993" s="263" t="s">
        <v>913</v>
      </c>
      <c r="G993" s="261"/>
      <c r="H993" s="262" t="s">
        <v>21</v>
      </c>
      <c r="I993" s="264"/>
      <c r="J993" s="261"/>
      <c r="K993" s="261"/>
      <c r="L993" s="265"/>
      <c r="M993" s="266"/>
      <c r="N993" s="267"/>
      <c r="O993" s="267"/>
      <c r="P993" s="267"/>
      <c r="Q993" s="267"/>
      <c r="R993" s="267"/>
      <c r="S993" s="267"/>
      <c r="T993" s="268"/>
      <c r="AT993" s="269" t="s">
        <v>177</v>
      </c>
      <c r="AU993" s="269" t="s">
        <v>79</v>
      </c>
      <c r="AV993" s="13" t="s">
        <v>75</v>
      </c>
      <c r="AW993" s="13" t="s">
        <v>35</v>
      </c>
      <c r="AX993" s="13" t="s">
        <v>71</v>
      </c>
      <c r="AY993" s="269" t="s">
        <v>169</v>
      </c>
    </row>
    <row r="994" s="12" customFormat="1">
      <c r="B994" s="248"/>
      <c r="C994" s="249"/>
      <c r="D994" s="250" t="s">
        <v>177</v>
      </c>
      <c r="E994" s="251" t="s">
        <v>21</v>
      </c>
      <c r="F994" s="252" t="s">
        <v>914</v>
      </c>
      <c r="G994" s="249"/>
      <c r="H994" s="253">
        <v>0.12</v>
      </c>
      <c r="I994" s="254"/>
      <c r="J994" s="249"/>
      <c r="K994" s="249"/>
      <c r="L994" s="255"/>
      <c r="M994" s="256"/>
      <c r="N994" s="257"/>
      <c r="O994" s="257"/>
      <c r="P994" s="257"/>
      <c r="Q994" s="257"/>
      <c r="R994" s="257"/>
      <c r="S994" s="257"/>
      <c r="T994" s="258"/>
      <c r="AT994" s="259" t="s">
        <v>177</v>
      </c>
      <c r="AU994" s="259" t="s">
        <v>79</v>
      </c>
      <c r="AV994" s="12" t="s">
        <v>79</v>
      </c>
      <c r="AW994" s="12" t="s">
        <v>35</v>
      </c>
      <c r="AX994" s="12" t="s">
        <v>71</v>
      </c>
      <c r="AY994" s="259" t="s">
        <v>169</v>
      </c>
    </row>
    <row r="995" s="13" customFormat="1">
      <c r="B995" s="260"/>
      <c r="C995" s="261"/>
      <c r="D995" s="250" t="s">
        <v>177</v>
      </c>
      <c r="E995" s="262" t="s">
        <v>21</v>
      </c>
      <c r="F995" s="263" t="s">
        <v>350</v>
      </c>
      <c r="G995" s="261"/>
      <c r="H995" s="262" t="s">
        <v>21</v>
      </c>
      <c r="I995" s="264"/>
      <c r="J995" s="261"/>
      <c r="K995" s="261"/>
      <c r="L995" s="265"/>
      <c r="M995" s="266"/>
      <c r="N995" s="267"/>
      <c r="O995" s="267"/>
      <c r="P995" s="267"/>
      <c r="Q995" s="267"/>
      <c r="R995" s="267"/>
      <c r="S995" s="267"/>
      <c r="T995" s="268"/>
      <c r="AT995" s="269" t="s">
        <v>177</v>
      </c>
      <c r="AU995" s="269" t="s">
        <v>79</v>
      </c>
      <c r="AV995" s="13" t="s">
        <v>75</v>
      </c>
      <c r="AW995" s="13" t="s">
        <v>35</v>
      </c>
      <c r="AX995" s="13" t="s">
        <v>71</v>
      </c>
      <c r="AY995" s="269" t="s">
        <v>169</v>
      </c>
    </row>
    <row r="996" s="12" customFormat="1">
      <c r="B996" s="248"/>
      <c r="C996" s="249"/>
      <c r="D996" s="250" t="s">
        <v>177</v>
      </c>
      <c r="E996" s="251" t="s">
        <v>21</v>
      </c>
      <c r="F996" s="252" t="s">
        <v>915</v>
      </c>
      <c r="G996" s="249"/>
      <c r="H996" s="253">
        <v>0.080000000000000002</v>
      </c>
      <c r="I996" s="254"/>
      <c r="J996" s="249"/>
      <c r="K996" s="249"/>
      <c r="L996" s="255"/>
      <c r="M996" s="256"/>
      <c r="N996" s="257"/>
      <c r="O996" s="257"/>
      <c r="P996" s="257"/>
      <c r="Q996" s="257"/>
      <c r="R996" s="257"/>
      <c r="S996" s="257"/>
      <c r="T996" s="258"/>
      <c r="AT996" s="259" t="s">
        <v>177</v>
      </c>
      <c r="AU996" s="259" t="s">
        <v>79</v>
      </c>
      <c r="AV996" s="12" t="s">
        <v>79</v>
      </c>
      <c r="AW996" s="12" t="s">
        <v>35</v>
      </c>
      <c r="AX996" s="12" t="s">
        <v>71</v>
      </c>
      <c r="AY996" s="259" t="s">
        <v>169</v>
      </c>
    </row>
    <row r="997" s="13" customFormat="1">
      <c r="B997" s="260"/>
      <c r="C997" s="261"/>
      <c r="D997" s="250" t="s">
        <v>177</v>
      </c>
      <c r="E997" s="262" t="s">
        <v>21</v>
      </c>
      <c r="F997" s="263" t="s">
        <v>436</v>
      </c>
      <c r="G997" s="261"/>
      <c r="H997" s="262" t="s">
        <v>21</v>
      </c>
      <c r="I997" s="264"/>
      <c r="J997" s="261"/>
      <c r="K997" s="261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177</v>
      </c>
      <c r="AU997" s="269" t="s">
        <v>79</v>
      </c>
      <c r="AV997" s="13" t="s">
        <v>75</v>
      </c>
      <c r="AW997" s="13" t="s">
        <v>35</v>
      </c>
      <c r="AX997" s="13" t="s">
        <v>71</v>
      </c>
      <c r="AY997" s="269" t="s">
        <v>169</v>
      </c>
    </row>
    <row r="998" s="12" customFormat="1">
      <c r="B998" s="248"/>
      <c r="C998" s="249"/>
      <c r="D998" s="250" t="s">
        <v>177</v>
      </c>
      <c r="E998" s="251" t="s">
        <v>21</v>
      </c>
      <c r="F998" s="252" t="s">
        <v>916</v>
      </c>
      <c r="G998" s="249"/>
      <c r="H998" s="253">
        <v>0.097000000000000003</v>
      </c>
      <c r="I998" s="254"/>
      <c r="J998" s="249"/>
      <c r="K998" s="249"/>
      <c r="L998" s="255"/>
      <c r="M998" s="256"/>
      <c r="N998" s="257"/>
      <c r="O998" s="257"/>
      <c r="P998" s="257"/>
      <c r="Q998" s="257"/>
      <c r="R998" s="257"/>
      <c r="S998" s="257"/>
      <c r="T998" s="258"/>
      <c r="AT998" s="259" t="s">
        <v>177</v>
      </c>
      <c r="AU998" s="259" t="s">
        <v>79</v>
      </c>
      <c r="AV998" s="12" t="s">
        <v>79</v>
      </c>
      <c r="AW998" s="12" t="s">
        <v>35</v>
      </c>
      <c r="AX998" s="12" t="s">
        <v>71</v>
      </c>
      <c r="AY998" s="259" t="s">
        <v>169</v>
      </c>
    </row>
    <row r="999" s="13" customFormat="1">
      <c r="B999" s="260"/>
      <c r="C999" s="261"/>
      <c r="D999" s="250" t="s">
        <v>177</v>
      </c>
      <c r="E999" s="262" t="s">
        <v>21</v>
      </c>
      <c r="F999" s="263" t="s">
        <v>521</v>
      </c>
      <c r="G999" s="261"/>
      <c r="H999" s="262" t="s">
        <v>21</v>
      </c>
      <c r="I999" s="264"/>
      <c r="J999" s="261"/>
      <c r="K999" s="261"/>
      <c r="L999" s="265"/>
      <c r="M999" s="266"/>
      <c r="N999" s="267"/>
      <c r="O999" s="267"/>
      <c r="P999" s="267"/>
      <c r="Q999" s="267"/>
      <c r="R999" s="267"/>
      <c r="S999" s="267"/>
      <c r="T999" s="268"/>
      <c r="AT999" s="269" t="s">
        <v>177</v>
      </c>
      <c r="AU999" s="269" t="s">
        <v>79</v>
      </c>
      <c r="AV999" s="13" t="s">
        <v>75</v>
      </c>
      <c r="AW999" s="13" t="s">
        <v>35</v>
      </c>
      <c r="AX999" s="13" t="s">
        <v>71</v>
      </c>
      <c r="AY999" s="269" t="s">
        <v>169</v>
      </c>
    </row>
    <row r="1000" s="12" customFormat="1">
      <c r="B1000" s="248"/>
      <c r="C1000" s="249"/>
      <c r="D1000" s="250" t="s">
        <v>177</v>
      </c>
      <c r="E1000" s="251" t="s">
        <v>21</v>
      </c>
      <c r="F1000" s="252" t="s">
        <v>917</v>
      </c>
      <c r="G1000" s="249"/>
      <c r="H1000" s="253">
        <v>0.012</v>
      </c>
      <c r="I1000" s="254"/>
      <c r="J1000" s="249"/>
      <c r="K1000" s="249"/>
      <c r="L1000" s="255"/>
      <c r="M1000" s="256"/>
      <c r="N1000" s="257"/>
      <c r="O1000" s="257"/>
      <c r="P1000" s="257"/>
      <c r="Q1000" s="257"/>
      <c r="R1000" s="257"/>
      <c r="S1000" s="257"/>
      <c r="T1000" s="258"/>
      <c r="AT1000" s="259" t="s">
        <v>177</v>
      </c>
      <c r="AU1000" s="259" t="s">
        <v>79</v>
      </c>
      <c r="AV1000" s="12" t="s">
        <v>79</v>
      </c>
      <c r="AW1000" s="12" t="s">
        <v>35</v>
      </c>
      <c r="AX1000" s="12" t="s">
        <v>71</v>
      </c>
      <c r="AY1000" s="259" t="s">
        <v>169</v>
      </c>
    </row>
    <row r="1001" s="13" customFormat="1">
      <c r="B1001" s="260"/>
      <c r="C1001" s="261"/>
      <c r="D1001" s="250" t="s">
        <v>177</v>
      </c>
      <c r="E1001" s="262" t="s">
        <v>21</v>
      </c>
      <c r="F1001" s="263" t="s">
        <v>496</v>
      </c>
      <c r="G1001" s="261"/>
      <c r="H1001" s="262" t="s">
        <v>21</v>
      </c>
      <c r="I1001" s="264"/>
      <c r="J1001" s="261"/>
      <c r="K1001" s="261"/>
      <c r="L1001" s="265"/>
      <c r="M1001" s="266"/>
      <c r="N1001" s="267"/>
      <c r="O1001" s="267"/>
      <c r="P1001" s="267"/>
      <c r="Q1001" s="267"/>
      <c r="R1001" s="267"/>
      <c r="S1001" s="267"/>
      <c r="T1001" s="268"/>
      <c r="AT1001" s="269" t="s">
        <v>177</v>
      </c>
      <c r="AU1001" s="269" t="s">
        <v>79</v>
      </c>
      <c r="AV1001" s="13" t="s">
        <v>75</v>
      </c>
      <c r="AW1001" s="13" t="s">
        <v>35</v>
      </c>
      <c r="AX1001" s="13" t="s">
        <v>71</v>
      </c>
      <c r="AY1001" s="269" t="s">
        <v>169</v>
      </c>
    </row>
    <row r="1002" s="12" customFormat="1">
      <c r="B1002" s="248"/>
      <c r="C1002" s="249"/>
      <c r="D1002" s="250" t="s">
        <v>177</v>
      </c>
      <c r="E1002" s="251" t="s">
        <v>21</v>
      </c>
      <c r="F1002" s="252" t="s">
        <v>918</v>
      </c>
      <c r="G1002" s="249"/>
      <c r="H1002" s="253">
        <v>0.0060000000000000001</v>
      </c>
      <c r="I1002" s="254"/>
      <c r="J1002" s="249"/>
      <c r="K1002" s="249"/>
      <c r="L1002" s="255"/>
      <c r="M1002" s="256"/>
      <c r="N1002" s="257"/>
      <c r="O1002" s="257"/>
      <c r="P1002" s="257"/>
      <c r="Q1002" s="257"/>
      <c r="R1002" s="257"/>
      <c r="S1002" s="257"/>
      <c r="T1002" s="258"/>
      <c r="AT1002" s="259" t="s">
        <v>177</v>
      </c>
      <c r="AU1002" s="259" t="s">
        <v>79</v>
      </c>
      <c r="AV1002" s="12" t="s">
        <v>79</v>
      </c>
      <c r="AW1002" s="12" t="s">
        <v>35</v>
      </c>
      <c r="AX1002" s="12" t="s">
        <v>71</v>
      </c>
      <c r="AY1002" s="259" t="s">
        <v>169</v>
      </c>
    </row>
    <row r="1003" s="13" customFormat="1">
      <c r="B1003" s="260"/>
      <c r="C1003" s="261"/>
      <c r="D1003" s="250" t="s">
        <v>177</v>
      </c>
      <c r="E1003" s="262" t="s">
        <v>21</v>
      </c>
      <c r="F1003" s="263" t="s">
        <v>362</v>
      </c>
      <c r="G1003" s="261"/>
      <c r="H1003" s="262" t="s">
        <v>21</v>
      </c>
      <c r="I1003" s="264"/>
      <c r="J1003" s="261"/>
      <c r="K1003" s="261"/>
      <c r="L1003" s="265"/>
      <c r="M1003" s="266"/>
      <c r="N1003" s="267"/>
      <c r="O1003" s="267"/>
      <c r="P1003" s="267"/>
      <c r="Q1003" s="267"/>
      <c r="R1003" s="267"/>
      <c r="S1003" s="267"/>
      <c r="T1003" s="268"/>
      <c r="AT1003" s="269" t="s">
        <v>177</v>
      </c>
      <c r="AU1003" s="269" t="s">
        <v>79</v>
      </c>
      <c r="AV1003" s="13" t="s">
        <v>75</v>
      </c>
      <c r="AW1003" s="13" t="s">
        <v>35</v>
      </c>
      <c r="AX1003" s="13" t="s">
        <v>71</v>
      </c>
      <c r="AY1003" s="269" t="s">
        <v>169</v>
      </c>
    </row>
    <row r="1004" s="12" customFormat="1">
      <c r="B1004" s="248"/>
      <c r="C1004" s="249"/>
      <c r="D1004" s="250" t="s">
        <v>177</v>
      </c>
      <c r="E1004" s="251" t="s">
        <v>21</v>
      </c>
      <c r="F1004" s="252" t="s">
        <v>919</v>
      </c>
      <c r="G1004" s="249"/>
      <c r="H1004" s="253">
        <v>0.128</v>
      </c>
      <c r="I1004" s="254"/>
      <c r="J1004" s="249"/>
      <c r="K1004" s="249"/>
      <c r="L1004" s="255"/>
      <c r="M1004" s="256"/>
      <c r="N1004" s="257"/>
      <c r="O1004" s="257"/>
      <c r="P1004" s="257"/>
      <c r="Q1004" s="257"/>
      <c r="R1004" s="257"/>
      <c r="S1004" s="257"/>
      <c r="T1004" s="258"/>
      <c r="AT1004" s="259" t="s">
        <v>177</v>
      </c>
      <c r="AU1004" s="259" t="s">
        <v>79</v>
      </c>
      <c r="AV1004" s="12" t="s">
        <v>79</v>
      </c>
      <c r="AW1004" s="12" t="s">
        <v>35</v>
      </c>
      <c r="AX1004" s="12" t="s">
        <v>71</v>
      </c>
      <c r="AY1004" s="259" t="s">
        <v>169</v>
      </c>
    </row>
    <row r="1005" s="13" customFormat="1">
      <c r="B1005" s="260"/>
      <c r="C1005" s="261"/>
      <c r="D1005" s="250" t="s">
        <v>177</v>
      </c>
      <c r="E1005" s="262" t="s">
        <v>21</v>
      </c>
      <c r="F1005" s="263" t="s">
        <v>364</v>
      </c>
      <c r="G1005" s="261"/>
      <c r="H1005" s="262" t="s">
        <v>21</v>
      </c>
      <c r="I1005" s="264"/>
      <c r="J1005" s="261"/>
      <c r="K1005" s="261"/>
      <c r="L1005" s="265"/>
      <c r="M1005" s="266"/>
      <c r="N1005" s="267"/>
      <c r="O1005" s="267"/>
      <c r="P1005" s="267"/>
      <c r="Q1005" s="267"/>
      <c r="R1005" s="267"/>
      <c r="S1005" s="267"/>
      <c r="T1005" s="268"/>
      <c r="AT1005" s="269" t="s">
        <v>177</v>
      </c>
      <c r="AU1005" s="269" t="s">
        <v>79</v>
      </c>
      <c r="AV1005" s="13" t="s">
        <v>75</v>
      </c>
      <c r="AW1005" s="13" t="s">
        <v>35</v>
      </c>
      <c r="AX1005" s="13" t="s">
        <v>71</v>
      </c>
      <c r="AY1005" s="269" t="s">
        <v>169</v>
      </c>
    </row>
    <row r="1006" s="12" customFormat="1">
      <c r="B1006" s="248"/>
      <c r="C1006" s="249"/>
      <c r="D1006" s="250" t="s">
        <v>177</v>
      </c>
      <c r="E1006" s="251" t="s">
        <v>21</v>
      </c>
      <c r="F1006" s="252" t="s">
        <v>920</v>
      </c>
      <c r="G1006" s="249"/>
      <c r="H1006" s="253">
        <v>0.027</v>
      </c>
      <c r="I1006" s="254"/>
      <c r="J1006" s="249"/>
      <c r="K1006" s="249"/>
      <c r="L1006" s="255"/>
      <c r="M1006" s="256"/>
      <c r="N1006" s="257"/>
      <c r="O1006" s="257"/>
      <c r="P1006" s="257"/>
      <c r="Q1006" s="257"/>
      <c r="R1006" s="257"/>
      <c r="S1006" s="257"/>
      <c r="T1006" s="258"/>
      <c r="AT1006" s="259" t="s">
        <v>177</v>
      </c>
      <c r="AU1006" s="259" t="s">
        <v>79</v>
      </c>
      <c r="AV1006" s="12" t="s">
        <v>79</v>
      </c>
      <c r="AW1006" s="12" t="s">
        <v>35</v>
      </c>
      <c r="AX1006" s="12" t="s">
        <v>71</v>
      </c>
      <c r="AY1006" s="259" t="s">
        <v>169</v>
      </c>
    </row>
    <row r="1007" s="13" customFormat="1">
      <c r="B1007" s="260"/>
      <c r="C1007" s="261"/>
      <c r="D1007" s="250" t="s">
        <v>177</v>
      </c>
      <c r="E1007" s="262" t="s">
        <v>21</v>
      </c>
      <c r="F1007" s="263" t="s">
        <v>361</v>
      </c>
      <c r="G1007" s="261"/>
      <c r="H1007" s="262" t="s">
        <v>21</v>
      </c>
      <c r="I1007" s="264"/>
      <c r="J1007" s="261"/>
      <c r="K1007" s="261"/>
      <c r="L1007" s="265"/>
      <c r="M1007" s="266"/>
      <c r="N1007" s="267"/>
      <c r="O1007" s="267"/>
      <c r="P1007" s="267"/>
      <c r="Q1007" s="267"/>
      <c r="R1007" s="267"/>
      <c r="S1007" s="267"/>
      <c r="T1007" s="268"/>
      <c r="AT1007" s="269" t="s">
        <v>177</v>
      </c>
      <c r="AU1007" s="269" t="s">
        <v>79</v>
      </c>
      <c r="AV1007" s="13" t="s">
        <v>75</v>
      </c>
      <c r="AW1007" s="13" t="s">
        <v>35</v>
      </c>
      <c r="AX1007" s="13" t="s">
        <v>71</v>
      </c>
      <c r="AY1007" s="269" t="s">
        <v>169</v>
      </c>
    </row>
    <row r="1008" s="12" customFormat="1">
      <c r="B1008" s="248"/>
      <c r="C1008" s="249"/>
      <c r="D1008" s="250" t="s">
        <v>177</v>
      </c>
      <c r="E1008" s="251" t="s">
        <v>21</v>
      </c>
      <c r="F1008" s="252" t="s">
        <v>921</v>
      </c>
      <c r="G1008" s="249"/>
      <c r="H1008" s="253">
        <v>0.078</v>
      </c>
      <c r="I1008" s="254"/>
      <c r="J1008" s="249"/>
      <c r="K1008" s="249"/>
      <c r="L1008" s="255"/>
      <c r="M1008" s="256"/>
      <c r="N1008" s="257"/>
      <c r="O1008" s="257"/>
      <c r="P1008" s="257"/>
      <c r="Q1008" s="257"/>
      <c r="R1008" s="257"/>
      <c r="S1008" s="257"/>
      <c r="T1008" s="258"/>
      <c r="AT1008" s="259" t="s">
        <v>177</v>
      </c>
      <c r="AU1008" s="259" t="s">
        <v>79</v>
      </c>
      <c r="AV1008" s="12" t="s">
        <v>79</v>
      </c>
      <c r="AW1008" s="12" t="s">
        <v>35</v>
      </c>
      <c r="AX1008" s="12" t="s">
        <v>71</v>
      </c>
      <c r="AY1008" s="259" t="s">
        <v>169</v>
      </c>
    </row>
    <row r="1009" s="13" customFormat="1">
      <c r="B1009" s="260"/>
      <c r="C1009" s="261"/>
      <c r="D1009" s="250" t="s">
        <v>177</v>
      </c>
      <c r="E1009" s="262" t="s">
        <v>21</v>
      </c>
      <c r="F1009" s="263" t="s">
        <v>441</v>
      </c>
      <c r="G1009" s="261"/>
      <c r="H1009" s="262" t="s">
        <v>21</v>
      </c>
      <c r="I1009" s="264"/>
      <c r="J1009" s="261"/>
      <c r="K1009" s="261"/>
      <c r="L1009" s="265"/>
      <c r="M1009" s="266"/>
      <c r="N1009" s="267"/>
      <c r="O1009" s="267"/>
      <c r="P1009" s="267"/>
      <c r="Q1009" s="267"/>
      <c r="R1009" s="267"/>
      <c r="S1009" s="267"/>
      <c r="T1009" s="268"/>
      <c r="AT1009" s="269" t="s">
        <v>177</v>
      </c>
      <c r="AU1009" s="269" t="s">
        <v>79</v>
      </c>
      <c r="AV1009" s="13" t="s">
        <v>75</v>
      </c>
      <c r="AW1009" s="13" t="s">
        <v>35</v>
      </c>
      <c r="AX1009" s="13" t="s">
        <v>71</v>
      </c>
      <c r="AY1009" s="269" t="s">
        <v>169</v>
      </c>
    </row>
    <row r="1010" s="12" customFormat="1">
      <c r="B1010" s="248"/>
      <c r="C1010" s="249"/>
      <c r="D1010" s="250" t="s">
        <v>177</v>
      </c>
      <c r="E1010" s="251" t="s">
        <v>21</v>
      </c>
      <c r="F1010" s="252" t="s">
        <v>922</v>
      </c>
      <c r="G1010" s="249"/>
      <c r="H1010" s="253">
        <v>0.033000000000000002</v>
      </c>
      <c r="I1010" s="254"/>
      <c r="J1010" s="249"/>
      <c r="K1010" s="249"/>
      <c r="L1010" s="255"/>
      <c r="M1010" s="256"/>
      <c r="N1010" s="257"/>
      <c r="O1010" s="257"/>
      <c r="P1010" s="257"/>
      <c r="Q1010" s="257"/>
      <c r="R1010" s="257"/>
      <c r="S1010" s="257"/>
      <c r="T1010" s="258"/>
      <c r="AT1010" s="259" t="s">
        <v>177</v>
      </c>
      <c r="AU1010" s="259" t="s">
        <v>79</v>
      </c>
      <c r="AV1010" s="12" t="s">
        <v>79</v>
      </c>
      <c r="AW1010" s="12" t="s">
        <v>35</v>
      </c>
      <c r="AX1010" s="12" t="s">
        <v>71</v>
      </c>
      <c r="AY1010" s="259" t="s">
        <v>169</v>
      </c>
    </row>
    <row r="1011" s="13" customFormat="1">
      <c r="B1011" s="260"/>
      <c r="C1011" s="261"/>
      <c r="D1011" s="250" t="s">
        <v>177</v>
      </c>
      <c r="E1011" s="262" t="s">
        <v>21</v>
      </c>
      <c r="F1011" s="263" t="s">
        <v>439</v>
      </c>
      <c r="G1011" s="261"/>
      <c r="H1011" s="262" t="s">
        <v>21</v>
      </c>
      <c r="I1011" s="264"/>
      <c r="J1011" s="261"/>
      <c r="K1011" s="261"/>
      <c r="L1011" s="265"/>
      <c r="M1011" s="266"/>
      <c r="N1011" s="267"/>
      <c r="O1011" s="267"/>
      <c r="P1011" s="267"/>
      <c r="Q1011" s="267"/>
      <c r="R1011" s="267"/>
      <c r="S1011" s="267"/>
      <c r="T1011" s="268"/>
      <c r="AT1011" s="269" t="s">
        <v>177</v>
      </c>
      <c r="AU1011" s="269" t="s">
        <v>79</v>
      </c>
      <c r="AV1011" s="13" t="s">
        <v>75</v>
      </c>
      <c r="AW1011" s="13" t="s">
        <v>35</v>
      </c>
      <c r="AX1011" s="13" t="s">
        <v>71</v>
      </c>
      <c r="AY1011" s="269" t="s">
        <v>169</v>
      </c>
    </row>
    <row r="1012" s="12" customFormat="1">
      <c r="B1012" s="248"/>
      <c r="C1012" s="249"/>
      <c r="D1012" s="250" t="s">
        <v>177</v>
      </c>
      <c r="E1012" s="251" t="s">
        <v>21</v>
      </c>
      <c r="F1012" s="252" t="s">
        <v>923</v>
      </c>
      <c r="G1012" s="249"/>
      <c r="H1012" s="253">
        <v>0.014</v>
      </c>
      <c r="I1012" s="254"/>
      <c r="J1012" s="249"/>
      <c r="K1012" s="249"/>
      <c r="L1012" s="255"/>
      <c r="M1012" s="256"/>
      <c r="N1012" s="257"/>
      <c r="O1012" s="257"/>
      <c r="P1012" s="257"/>
      <c r="Q1012" s="257"/>
      <c r="R1012" s="257"/>
      <c r="S1012" s="257"/>
      <c r="T1012" s="258"/>
      <c r="AT1012" s="259" t="s">
        <v>177</v>
      </c>
      <c r="AU1012" s="259" t="s">
        <v>79</v>
      </c>
      <c r="AV1012" s="12" t="s">
        <v>79</v>
      </c>
      <c r="AW1012" s="12" t="s">
        <v>35</v>
      </c>
      <c r="AX1012" s="12" t="s">
        <v>71</v>
      </c>
      <c r="AY1012" s="259" t="s">
        <v>169</v>
      </c>
    </row>
    <row r="1013" s="13" customFormat="1">
      <c r="B1013" s="260"/>
      <c r="C1013" s="261"/>
      <c r="D1013" s="250" t="s">
        <v>177</v>
      </c>
      <c r="E1013" s="262" t="s">
        <v>21</v>
      </c>
      <c r="F1013" s="263" t="s">
        <v>874</v>
      </c>
      <c r="G1013" s="261"/>
      <c r="H1013" s="262" t="s">
        <v>21</v>
      </c>
      <c r="I1013" s="264"/>
      <c r="J1013" s="261"/>
      <c r="K1013" s="261"/>
      <c r="L1013" s="265"/>
      <c r="M1013" s="266"/>
      <c r="N1013" s="267"/>
      <c r="O1013" s="267"/>
      <c r="P1013" s="267"/>
      <c r="Q1013" s="267"/>
      <c r="R1013" s="267"/>
      <c r="S1013" s="267"/>
      <c r="T1013" s="268"/>
      <c r="AT1013" s="269" t="s">
        <v>177</v>
      </c>
      <c r="AU1013" s="269" t="s">
        <v>79</v>
      </c>
      <c r="AV1013" s="13" t="s">
        <v>75</v>
      </c>
      <c r="AW1013" s="13" t="s">
        <v>35</v>
      </c>
      <c r="AX1013" s="13" t="s">
        <v>71</v>
      </c>
      <c r="AY1013" s="269" t="s">
        <v>169</v>
      </c>
    </row>
    <row r="1014" s="12" customFormat="1">
      <c r="B1014" s="248"/>
      <c r="C1014" s="249"/>
      <c r="D1014" s="250" t="s">
        <v>177</v>
      </c>
      <c r="E1014" s="251" t="s">
        <v>21</v>
      </c>
      <c r="F1014" s="252" t="s">
        <v>924</v>
      </c>
      <c r="G1014" s="249"/>
      <c r="H1014" s="253">
        <v>0.014</v>
      </c>
      <c r="I1014" s="254"/>
      <c r="J1014" s="249"/>
      <c r="K1014" s="249"/>
      <c r="L1014" s="255"/>
      <c r="M1014" s="256"/>
      <c r="N1014" s="257"/>
      <c r="O1014" s="257"/>
      <c r="P1014" s="257"/>
      <c r="Q1014" s="257"/>
      <c r="R1014" s="257"/>
      <c r="S1014" s="257"/>
      <c r="T1014" s="258"/>
      <c r="AT1014" s="259" t="s">
        <v>177</v>
      </c>
      <c r="AU1014" s="259" t="s">
        <v>79</v>
      </c>
      <c r="AV1014" s="12" t="s">
        <v>79</v>
      </c>
      <c r="AW1014" s="12" t="s">
        <v>35</v>
      </c>
      <c r="AX1014" s="12" t="s">
        <v>71</v>
      </c>
      <c r="AY1014" s="259" t="s">
        <v>169</v>
      </c>
    </row>
    <row r="1015" s="13" customFormat="1">
      <c r="B1015" s="260"/>
      <c r="C1015" s="261"/>
      <c r="D1015" s="250" t="s">
        <v>177</v>
      </c>
      <c r="E1015" s="262" t="s">
        <v>21</v>
      </c>
      <c r="F1015" s="263" t="s">
        <v>497</v>
      </c>
      <c r="G1015" s="261"/>
      <c r="H1015" s="262" t="s">
        <v>21</v>
      </c>
      <c r="I1015" s="264"/>
      <c r="J1015" s="261"/>
      <c r="K1015" s="261"/>
      <c r="L1015" s="265"/>
      <c r="M1015" s="266"/>
      <c r="N1015" s="267"/>
      <c r="O1015" s="267"/>
      <c r="P1015" s="267"/>
      <c r="Q1015" s="267"/>
      <c r="R1015" s="267"/>
      <c r="S1015" s="267"/>
      <c r="T1015" s="268"/>
      <c r="AT1015" s="269" t="s">
        <v>177</v>
      </c>
      <c r="AU1015" s="269" t="s">
        <v>79</v>
      </c>
      <c r="AV1015" s="13" t="s">
        <v>75</v>
      </c>
      <c r="AW1015" s="13" t="s">
        <v>35</v>
      </c>
      <c r="AX1015" s="13" t="s">
        <v>71</v>
      </c>
      <c r="AY1015" s="269" t="s">
        <v>169</v>
      </c>
    </row>
    <row r="1016" s="12" customFormat="1">
      <c r="B1016" s="248"/>
      <c r="C1016" s="249"/>
      <c r="D1016" s="250" t="s">
        <v>177</v>
      </c>
      <c r="E1016" s="251" t="s">
        <v>21</v>
      </c>
      <c r="F1016" s="252" t="s">
        <v>925</v>
      </c>
      <c r="G1016" s="249"/>
      <c r="H1016" s="253">
        <v>0.050000000000000003</v>
      </c>
      <c r="I1016" s="254"/>
      <c r="J1016" s="249"/>
      <c r="K1016" s="249"/>
      <c r="L1016" s="255"/>
      <c r="M1016" s="256"/>
      <c r="N1016" s="257"/>
      <c r="O1016" s="257"/>
      <c r="P1016" s="257"/>
      <c r="Q1016" s="257"/>
      <c r="R1016" s="257"/>
      <c r="S1016" s="257"/>
      <c r="T1016" s="258"/>
      <c r="AT1016" s="259" t="s">
        <v>177</v>
      </c>
      <c r="AU1016" s="259" t="s">
        <v>79</v>
      </c>
      <c r="AV1016" s="12" t="s">
        <v>79</v>
      </c>
      <c r="AW1016" s="12" t="s">
        <v>35</v>
      </c>
      <c r="AX1016" s="12" t="s">
        <v>71</v>
      </c>
      <c r="AY1016" s="259" t="s">
        <v>169</v>
      </c>
    </row>
    <row r="1017" s="13" customFormat="1">
      <c r="B1017" s="260"/>
      <c r="C1017" s="261"/>
      <c r="D1017" s="250" t="s">
        <v>177</v>
      </c>
      <c r="E1017" s="262" t="s">
        <v>21</v>
      </c>
      <c r="F1017" s="263" t="s">
        <v>363</v>
      </c>
      <c r="G1017" s="261"/>
      <c r="H1017" s="262" t="s">
        <v>21</v>
      </c>
      <c r="I1017" s="264"/>
      <c r="J1017" s="261"/>
      <c r="K1017" s="261"/>
      <c r="L1017" s="265"/>
      <c r="M1017" s="266"/>
      <c r="N1017" s="267"/>
      <c r="O1017" s="267"/>
      <c r="P1017" s="267"/>
      <c r="Q1017" s="267"/>
      <c r="R1017" s="267"/>
      <c r="S1017" s="267"/>
      <c r="T1017" s="268"/>
      <c r="AT1017" s="269" t="s">
        <v>177</v>
      </c>
      <c r="AU1017" s="269" t="s">
        <v>79</v>
      </c>
      <c r="AV1017" s="13" t="s">
        <v>75</v>
      </c>
      <c r="AW1017" s="13" t="s">
        <v>35</v>
      </c>
      <c r="AX1017" s="13" t="s">
        <v>71</v>
      </c>
      <c r="AY1017" s="269" t="s">
        <v>169</v>
      </c>
    </row>
    <row r="1018" s="12" customFormat="1">
      <c r="B1018" s="248"/>
      <c r="C1018" s="249"/>
      <c r="D1018" s="250" t="s">
        <v>177</v>
      </c>
      <c r="E1018" s="251" t="s">
        <v>21</v>
      </c>
      <c r="F1018" s="252" t="s">
        <v>926</v>
      </c>
      <c r="G1018" s="249"/>
      <c r="H1018" s="253">
        <v>0.0060000000000000001</v>
      </c>
      <c r="I1018" s="254"/>
      <c r="J1018" s="249"/>
      <c r="K1018" s="249"/>
      <c r="L1018" s="255"/>
      <c r="M1018" s="256"/>
      <c r="N1018" s="257"/>
      <c r="O1018" s="257"/>
      <c r="P1018" s="257"/>
      <c r="Q1018" s="257"/>
      <c r="R1018" s="257"/>
      <c r="S1018" s="257"/>
      <c r="T1018" s="258"/>
      <c r="AT1018" s="259" t="s">
        <v>177</v>
      </c>
      <c r="AU1018" s="259" t="s">
        <v>79</v>
      </c>
      <c r="AV1018" s="12" t="s">
        <v>79</v>
      </c>
      <c r="AW1018" s="12" t="s">
        <v>35</v>
      </c>
      <c r="AX1018" s="12" t="s">
        <v>71</v>
      </c>
      <c r="AY1018" s="259" t="s">
        <v>169</v>
      </c>
    </row>
    <row r="1019" s="13" customFormat="1">
      <c r="B1019" s="260"/>
      <c r="C1019" s="261"/>
      <c r="D1019" s="250" t="s">
        <v>177</v>
      </c>
      <c r="E1019" s="262" t="s">
        <v>21</v>
      </c>
      <c r="F1019" s="263" t="s">
        <v>878</v>
      </c>
      <c r="G1019" s="261"/>
      <c r="H1019" s="262" t="s">
        <v>21</v>
      </c>
      <c r="I1019" s="264"/>
      <c r="J1019" s="261"/>
      <c r="K1019" s="261"/>
      <c r="L1019" s="265"/>
      <c r="M1019" s="266"/>
      <c r="N1019" s="267"/>
      <c r="O1019" s="267"/>
      <c r="P1019" s="267"/>
      <c r="Q1019" s="267"/>
      <c r="R1019" s="267"/>
      <c r="S1019" s="267"/>
      <c r="T1019" s="268"/>
      <c r="AT1019" s="269" t="s">
        <v>177</v>
      </c>
      <c r="AU1019" s="269" t="s">
        <v>79</v>
      </c>
      <c r="AV1019" s="13" t="s">
        <v>75</v>
      </c>
      <c r="AW1019" s="13" t="s">
        <v>35</v>
      </c>
      <c r="AX1019" s="13" t="s">
        <v>71</v>
      </c>
      <c r="AY1019" s="269" t="s">
        <v>169</v>
      </c>
    </row>
    <row r="1020" s="12" customFormat="1">
      <c r="B1020" s="248"/>
      <c r="C1020" s="249"/>
      <c r="D1020" s="250" t="s">
        <v>177</v>
      </c>
      <c r="E1020" s="251" t="s">
        <v>21</v>
      </c>
      <c r="F1020" s="252" t="s">
        <v>926</v>
      </c>
      <c r="G1020" s="249"/>
      <c r="H1020" s="253">
        <v>0.0060000000000000001</v>
      </c>
      <c r="I1020" s="254"/>
      <c r="J1020" s="249"/>
      <c r="K1020" s="249"/>
      <c r="L1020" s="255"/>
      <c r="M1020" s="256"/>
      <c r="N1020" s="257"/>
      <c r="O1020" s="257"/>
      <c r="P1020" s="257"/>
      <c r="Q1020" s="257"/>
      <c r="R1020" s="257"/>
      <c r="S1020" s="257"/>
      <c r="T1020" s="258"/>
      <c r="AT1020" s="259" t="s">
        <v>177</v>
      </c>
      <c r="AU1020" s="259" t="s">
        <v>79</v>
      </c>
      <c r="AV1020" s="12" t="s">
        <v>79</v>
      </c>
      <c r="AW1020" s="12" t="s">
        <v>35</v>
      </c>
      <c r="AX1020" s="12" t="s">
        <v>71</v>
      </c>
      <c r="AY1020" s="259" t="s">
        <v>169</v>
      </c>
    </row>
    <row r="1021" s="13" customFormat="1">
      <c r="B1021" s="260"/>
      <c r="C1021" s="261"/>
      <c r="D1021" s="250" t="s">
        <v>177</v>
      </c>
      <c r="E1021" s="262" t="s">
        <v>21</v>
      </c>
      <c r="F1021" s="263" t="s">
        <v>879</v>
      </c>
      <c r="G1021" s="261"/>
      <c r="H1021" s="262" t="s">
        <v>21</v>
      </c>
      <c r="I1021" s="264"/>
      <c r="J1021" s="261"/>
      <c r="K1021" s="261"/>
      <c r="L1021" s="265"/>
      <c r="M1021" s="266"/>
      <c r="N1021" s="267"/>
      <c r="O1021" s="267"/>
      <c r="P1021" s="267"/>
      <c r="Q1021" s="267"/>
      <c r="R1021" s="267"/>
      <c r="S1021" s="267"/>
      <c r="T1021" s="268"/>
      <c r="AT1021" s="269" t="s">
        <v>177</v>
      </c>
      <c r="AU1021" s="269" t="s">
        <v>79</v>
      </c>
      <c r="AV1021" s="13" t="s">
        <v>75</v>
      </c>
      <c r="AW1021" s="13" t="s">
        <v>35</v>
      </c>
      <c r="AX1021" s="13" t="s">
        <v>71</v>
      </c>
      <c r="AY1021" s="269" t="s">
        <v>169</v>
      </c>
    </row>
    <row r="1022" s="12" customFormat="1">
      <c r="B1022" s="248"/>
      <c r="C1022" s="249"/>
      <c r="D1022" s="250" t="s">
        <v>177</v>
      </c>
      <c r="E1022" s="251" t="s">
        <v>21</v>
      </c>
      <c r="F1022" s="252" t="s">
        <v>927</v>
      </c>
      <c r="G1022" s="249"/>
      <c r="H1022" s="253">
        <v>0.0089999999999999993</v>
      </c>
      <c r="I1022" s="254"/>
      <c r="J1022" s="249"/>
      <c r="K1022" s="249"/>
      <c r="L1022" s="255"/>
      <c r="M1022" s="256"/>
      <c r="N1022" s="257"/>
      <c r="O1022" s="257"/>
      <c r="P1022" s="257"/>
      <c r="Q1022" s="257"/>
      <c r="R1022" s="257"/>
      <c r="S1022" s="257"/>
      <c r="T1022" s="258"/>
      <c r="AT1022" s="259" t="s">
        <v>177</v>
      </c>
      <c r="AU1022" s="259" t="s">
        <v>79</v>
      </c>
      <c r="AV1022" s="12" t="s">
        <v>79</v>
      </c>
      <c r="AW1022" s="12" t="s">
        <v>35</v>
      </c>
      <c r="AX1022" s="12" t="s">
        <v>71</v>
      </c>
      <c r="AY1022" s="259" t="s">
        <v>169</v>
      </c>
    </row>
    <row r="1023" s="13" customFormat="1">
      <c r="B1023" s="260"/>
      <c r="C1023" s="261"/>
      <c r="D1023" s="250" t="s">
        <v>177</v>
      </c>
      <c r="E1023" s="262" t="s">
        <v>21</v>
      </c>
      <c r="F1023" s="263" t="s">
        <v>881</v>
      </c>
      <c r="G1023" s="261"/>
      <c r="H1023" s="262" t="s">
        <v>21</v>
      </c>
      <c r="I1023" s="264"/>
      <c r="J1023" s="261"/>
      <c r="K1023" s="261"/>
      <c r="L1023" s="265"/>
      <c r="M1023" s="266"/>
      <c r="N1023" s="267"/>
      <c r="O1023" s="267"/>
      <c r="P1023" s="267"/>
      <c r="Q1023" s="267"/>
      <c r="R1023" s="267"/>
      <c r="S1023" s="267"/>
      <c r="T1023" s="268"/>
      <c r="AT1023" s="269" t="s">
        <v>177</v>
      </c>
      <c r="AU1023" s="269" t="s">
        <v>79</v>
      </c>
      <c r="AV1023" s="13" t="s">
        <v>75</v>
      </c>
      <c r="AW1023" s="13" t="s">
        <v>35</v>
      </c>
      <c r="AX1023" s="13" t="s">
        <v>71</v>
      </c>
      <c r="AY1023" s="269" t="s">
        <v>169</v>
      </c>
    </row>
    <row r="1024" s="12" customFormat="1">
      <c r="B1024" s="248"/>
      <c r="C1024" s="249"/>
      <c r="D1024" s="250" t="s">
        <v>177</v>
      </c>
      <c r="E1024" s="251" t="s">
        <v>21</v>
      </c>
      <c r="F1024" s="252" t="s">
        <v>926</v>
      </c>
      <c r="G1024" s="249"/>
      <c r="H1024" s="253">
        <v>0.0060000000000000001</v>
      </c>
      <c r="I1024" s="254"/>
      <c r="J1024" s="249"/>
      <c r="K1024" s="249"/>
      <c r="L1024" s="255"/>
      <c r="M1024" s="256"/>
      <c r="N1024" s="257"/>
      <c r="O1024" s="257"/>
      <c r="P1024" s="257"/>
      <c r="Q1024" s="257"/>
      <c r="R1024" s="257"/>
      <c r="S1024" s="257"/>
      <c r="T1024" s="258"/>
      <c r="AT1024" s="259" t="s">
        <v>177</v>
      </c>
      <c r="AU1024" s="259" t="s">
        <v>79</v>
      </c>
      <c r="AV1024" s="12" t="s">
        <v>79</v>
      </c>
      <c r="AW1024" s="12" t="s">
        <v>35</v>
      </c>
      <c r="AX1024" s="12" t="s">
        <v>71</v>
      </c>
      <c r="AY1024" s="259" t="s">
        <v>169</v>
      </c>
    </row>
    <row r="1025" s="13" customFormat="1">
      <c r="B1025" s="260"/>
      <c r="C1025" s="261"/>
      <c r="D1025" s="250" t="s">
        <v>177</v>
      </c>
      <c r="E1025" s="262" t="s">
        <v>21</v>
      </c>
      <c r="F1025" s="263" t="s">
        <v>882</v>
      </c>
      <c r="G1025" s="261"/>
      <c r="H1025" s="262" t="s">
        <v>21</v>
      </c>
      <c r="I1025" s="264"/>
      <c r="J1025" s="261"/>
      <c r="K1025" s="261"/>
      <c r="L1025" s="265"/>
      <c r="M1025" s="266"/>
      <c r="N1025" s="267"/>
      <c r="O1025" s="267"/>
      <c r="P1025" s="267"/>
      <c r="Q1025" s="267"/>
      <c r="R1025" s="267"/>
      <c r="S1025" s="267"/>
      <c r="T1025" s="268"/>
      <c r="AT1025" s="269" t="s">
        <v>177</v>
      </c>
      <c r="AU1025" s="269" t="s">
        <v>79</v>
      </c>
      <c r="AV1025" s="13" t="s">
        <v>75</v>
      </c>
      <c r="AW1025" s="13" t="s">
        <v>35</v>
      </c>
      <c r="AX1025" s="13" t="s">
        <v>71</v>
      </c>
      <c r="AY1025" s="269" t="s">
        <v>169</v>
      </c>
    </row>
    <row r="1026" s="12" customFormat="1">
      <c r="B1026" s="248"/>
      <c r="C1026" s="249"/>
      <c r="D1026" s="250" t="s">
        <v>177</v>
      </c>
      <c r="E1026" s="251" t="s">
        <v>21</v>
      </c>
      <c r="F1026" s="252" t="s">
        <v>926</v>
      </c>
      <c r="G1026" s="249"/>
      <c r="H1026" s="253">
        <v>0.0060000000000000001</v>
      </c>
      <c r="I1026" s="254"/>
      <c r="J1026" s="249"/>
      <c r="K1026" s="249"/>
      <c r="L1026" s="255"/>
      <c r="M1026" s="256"/>
      <c r="N1026" s="257"/>
      <c r="O1026" s="257"/>
      <c r="P1026" s="257"/>
      <c r="Q1026" s="257"/>
      <c r="R1026" s="257"/>
      <c r="S1026" s="257"/>
      <c r="T1026" s="258"/>
      <c r="AT1026" s="259" t="s">
        <v>177</v>
      </c>
      <c r="AU1026" s="259" t="s">
        <v>79</v>
      </c>
      <c r="AV1026" s="12" t="s">
        <v>79</v>
      </c>
      <c r="AW1026" s="12" t="s">
        <v>35</v>
      </c>
      <c r="AX1026" s="12" t="s">
        <v>71</v>
      </c>
      <c r="AY1026" s="259" t="s">
        <v>169</v>
      </c>
    </row>
    <row r="1027" s="13" customFormat="1">
      <c r="B1027" s="260"/>
      <c r="C1027" s="261"/>
      <c r="D1027" s="250" t="s">
        <v>177</v>
      </c>
      <c r="E1027" s="262" t="s">
        <v>21</v>
      </c>
      <c r="F1027" s="263" t="s">
        <v>883</v>
      </c>
      <c r="G1027" s="261"/>
      <c r="H1027" s="262" t="s">
        <v>21</v>
      </c>
      <c r="I1027" s="264"/>
      <c r="J1027" s="261"/>
      <c r="K1027" s="261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177</v>
      </c>
      <c r="AU1027" s="269" t="s">
        <v>79</v>
      </c>
      <c r="AV1027" s="13" t="s">
        <v>75</v>
      </c>
      <c r="AW1027" s="13" t="s">
        <v>35</v>
      </c>
      <c r="AX1027" s="13" t="s">
        <v>71</v>
      </c>
      <c r="AY1027" s="269" t="s">
        <v>169</v>
      </c>
    </row>
    <row r="1028" s="12" customFormat="1">
      <c r="B1028" s="248"/>
      <c r="C1028" s="249"/>
      <c r="D1028" s="250" t="s">
        <v>177</v>
      </c>
      <c r="E1028" s="251" t="s">
        <v>21</v>
      </c>
      <c r="F1028" s="252" t="s">
        <v>884</v>
      </c>
      <c r="G1028" s="249"/>
      <c r="H1028" s="253">
        <v>5.5800000000000001</v>
      </c>
      <c r="I1028" s="254"/>
      <c r="J1028" s="249"/>
      <c r="K1028" s="249"/>
      <c r="L1028" s="255"/>
      <c r="M1028" s="256"/>
      <c r="N1028" s="257"/>
      <c r="O1028" s="257"/>
      <c r="P1028" s="257"/>
      <c r="Q1028" s="257"/>
      <c r="R1028" s="257"/>
      <c r="S1028" s="257"/>
      <c r="T1028" s="258"/>
      <c r="AT1028" s="259" t="s">
        <v>177</v>
      </c>
      <c r="AU1028" s="259" t="s">
        <v>79</v>
      </c>
      <c r="AV1028" s="12" t="s">
        <v>79</v>
      </c>
      <c r="AW1028" s="12" t="s">
        <v>35</v>
      </c>
      <c r="AX1028" s="12" t="s">
        <v>71</v>
      </c>
      <c r="AY1028" s="259" t="s">
        <v>169</v>
      </c>
    </row>
    <row r="1029" s="12" customFormat="1">
      <c r="B1029" s="248"/>
      <c r="C1029" s="249"/>
      <c r="D1029" s="250" t="s">
        <v>177</v>
      </c>
      <c r="E1029" s="251" t="s">
        <v>21</v>
      </c>
      <c r="F1029" s="252" t="s">
        <v>926</v>
      </c>
      <c r="G1029" s="249"/>
      <c r="H1029" s="253">
        <v>0.0060000000000000001</v>
      </c>
      <c r="I1029" s="254"/>
      <c r="J1029" s="249"/>
      <c r="K1029" s="249"/>
      <c r="L1029" s="255"/>
      <c r="M1029" s="256"/>
      <c r="N1029" s="257"/>
      <c r="O1029" s="257"/>
      <c r="P1029" s="257"/>
      <c r="Q1029" s="257"/>
      <c r="R1029" s="257"/>
      <c r="S1029" s="257"/>
      <c r="T1029" s="258"/>
      <c r="AT1029" s="259" t="s">
        <v>177</v>
      </c>
      <c r="AU1029" s="259" t="s">
        <v>79</v>
      </c>
      <c r="AV1029" s="12" t="s">
        <v>79</v>
      </c>
      <c r="AW1029" s="12" t="s">
        <v>35</v>
      </c>
      <c r="AX1029" s="12" t="s">
        <v>71</v>
      </c>
      <c r="AY1029" s="259" t="s">
        <v>169</v>
      </c>
    </row>
    <row r="1030" s="13" customFormat="1">
      <c r="B1030" s="260"/>
      <c r="C1030" s="261"/>
      <c r="D1030" s="250" t="s">
        <v>177</v>
      </c>
      <c r="E1030" s="262" t="s">
        <v>21</v>
      </c>
      <c r="F1030" s="263" t="s">
        <v>444</v>
      </c>
      <c r="G1030" s="261"/>
      <c r="H1030" s="262" t="s">
        <v>21</v>
      </c>
      <c r="I1030" s="264"/>
      <c r="J1030" s="261"/>
      <c r="K1030" s="261"/>
      <c r="L1030" s="265"/>
      <c r="M1030" s="266"/>
      <c r="N1030" s="267"/>
      <c r="O1030" s="267"/>
      <c r="P1030" s="267"/>
      <c r="Q1030" s="267"/>
      <c r="R1030" s="267"/>
      <c r="S1030" s="267"/>
      <c r="T1030" s="268"/>
      <c r="AT1030" s="269" t="s">
        <v>177</v>
      </c>
      <c r="AU1030" s="269" t="s">
        <v>79</v>
      </c>
      <c r="AV1030" s="13" t="s">
        <v>75</v>
      </c>
      <c r="AW1030" s="13" t="s">
        <v>35</v>
      </c>
      <c r="AX1030" s="13" t="s">
        <v>71</v>
      </c>
      <c r="AY1030" s="269" t="s">
        <v>169</v>
      </c>
    </row>
    <row r="1031" s="12" customFormat="1">
      <c r="B1031" s="248"/>
      <c r="C1031" s="249"/>
      <c r="D1031" s="250" t="s">
        <v>177</v>
      </c>
      <c r="E1031" s="251" t="s">
        <v>21</v>
      </c>
      <c r="F1031" s="252" t="s">
        <v>928</v>
      </c>
      <c r="G1031" s="249"/>
      <c r="H1031" s="253">
        <v>0.028000000000000001</v>
      </c>
      <c r="I1031" s="254"/>
      <c r="J1031" s="249"/>
      <c r="K1031" s="249"/>
      <c r="L1031" s="255"/>
      <c r="M1031" s="256"/>
      <c r="N1031" s="257"/>
      <c r="O1031" s="257"/>
      <c r="P1031" s="257"/>
      <c r="Q1031" s="257"/>
      <c r="R1031" s="257"/>
      <c r="S1031" s="257"/>
      <c r="T1031" s="258"/>
      <c r="AT1031" s="259" t="s">
        <v>177</v>
      </c>
      <c r="AU1031" s="259" t="s">
        <v>79</v>
      </c>
      <c r="AV1031" s="12" t="s">
        <v>79</v>
      </c>
      <c r="AW1031" s="12" t="s">
        <v>35</v>
      </c>
      <c r="AX1031" s="12" t="s">
        <v>71</v>
      </c>
      <c r="AY1031" s="259" t="s">
        <v>169</v>
      </c>
    </row>
    <row r="1032" s="13" customFormat="1">
      <c r="B1032" s="260"/>
      <c r="C1032" s="261"/>
      <c r="D1032" s="250" t="s">
        <v>177</v>
      </c>
      <c r="E1032" s="262" t="s">
        <v>21</v>
      </c>
      <c r="F1032" s="263" t="s">
        <v>886</v>
      </c>
      <c r="G1032" s="261"/>
      <c r="H1032" s="262" t="s">
        <v>21</v>
      </c>
      <c r="I1032" s="264"/>
      <c r="J1032" s="261"/>
      <c r="K1032" s="261"/>
      <c r="L1032" s="265"/>
      <c r="M1032" s="266"/>
      <c r="N1032" s="267"/>
      <c r="O1032" s="267"/>
      <c r="P1032" s="267"/>
      <c r="Q1032" s="267"/>
      <c r="R1032" s="267"/>
      <c r="S1032" s="267"/>
      <c r="T1032" s="268"/>
      <c r="AT1032" s="269" t="s">
        <v>177</v>
      </c>
      <c r="AU1032" s="269" t="s">
        <v>79</v>
      </c>
      <c r="AV1032" s="13" t="s">
        <v>75</v>
      </c>
      <c r="AW1032" s="13" t="s">
        <v>35</v>
      </c>
      <c r="AX1032" s="13" t="s">
        <v>71</v>
      </c>
      <c r="AY1032" s="269" t="s">
        <v>169</v>
      </c>
    </row>
    <row r="1033" s="12" customFormat="1">
      <c r="B1033" s="248"/>
      <c r="C1033" s="249"/>
      <c r="D1033" s="250" t="s">
        <v>177</v>
      </c>
      <c r="E1033" s="251" t="s">
        <v>21</v>
      </c>
      <c r="F1033" s="252" t="s">
        <v>929</v>
      </c>
      <c r="G1033" s="249"/>
      <c r="H1033" s="253">
        <v>0.053999999999999999</v>
      </c>
      <c r="I1033" s="254"/>
      <c r="J1033" s="249"/>
      <c r="K1033" s="249"/>
      <c r="L1033" s="255"/>
      <c r="M1033" s="256"/>
      <c r="N1033" s="257"/>
      <c r="O1033" s="257"/>
      <c r="P1033" s="257"/>
      <c r="Q1033" s="257"/>
      <c r="R1033" s="257"/>
      <c r="S1033" s="257"/>
      <c r="T1033" s="258"/>
      <c r="AT1033" s="259" t="s">
        <v>177</v>
      </c>
      <c r="AU1033" s="259" t="s">
        <v>79</v>
      </c>
      <c r="AV1033" s="12" t="s">
        <v>79</v>
      </c>
      <c r="AW1033" s="12" t="s">
        <v>35</v>
      </c>
      <c r="AX1033" s="12" t="s">
        <v>71</v>
      </c>
      <c r="AY1033" s="259" t="s">
        <v>169</v>
      </c>
    </row>
    <row r="1034" s="13" customFormat="1">
      <c r="B1034" s="260"/>
      <c r="C1034" s="261"/>
      <c r="D1034" s="250" t="s">
        <v>177</v>
      </c>
      <c r="E1034" s="262" t="s">
        <v>21</v>
      </c>
      <c r="F1034" s="263" t="s">
        <v>888</v>
      </c>
      <c r="G1034" s="261"/>
      <c r="H1034" s="262" t="s">
        <v>21</v>
      </c>
      <c r="I1034" s="264"/>
      <c r="J1034" s="261"/>
      <c r="K1034" s="261"/>
      <c r="L1034" s="265"/>
      <c r="M1034" s="266"/>
      <c r="N1034" s="267"/>
      <c r="O1034" s="267"/>
      <c r="P1034" s="267"/>
      <c r="Q1034" s="267"/>
      <c r="R1034" s="267"/>
      <c r="S1034" s="267"/>
      <c r="T1034" s="268"/>
      <c r="AT1034" s="269" t="s">
        <v>177</v>
      </c>
      <c r="AU1034" s="269" t="s">
        <v>79</v>
      </c>
      <c r="AV1034" s="13" t="s">
        <v>75</v>
      </c>
      <c r="AW1034" s="13" t="s">
        <v>35</v>
      </c>
      <c r="AX1034" s="13" t="s">
        <v>71</v>
      </c>
      <c r="AY1034" s="269" t="s">
        <v>169</v>
      </c>
    </row>
    <row r="1035" s="12" customFormat="1">
      <c r="B1035" s="248"/>
      <c r="C1035" s="249"/>
      <c r="D1035" s="250" t="s">
        <v>177</v>
      </c>
      <c r="E1035" s="251" t="s">
        <v>21</v>
      </c>
      <c r="F1035" s="252" t="s">
        <v>930</v>
      </c>
      <c r="G1035" s="249"/>
      <c r="H1035" s="253">
        <v>0.0060000000000000001</v>
      </c>
      <c r="I1035" s="254"/>
      <c r="J1035" s="249"/>
      <c r="K1035" s="249"/>
      <c r="L1035" s="255"/>
      <c r="M1035" s="256"/>
      <c r="N1035" s="257"/>
      <c r="O1035" s="257"/>
      <c r="P1035" s="257"/>
      <c r="Q1035" s="257"/>
      <c r="R1035" s="257"/>
      <c r="S1035" s="257"/>
      <c r="T1035" s="258"/>
      <c r="AT1035" s="259" t="s">
        <v>177</v>
      </c>
      <c r="AU1035" s="259" t="s">
        <v>79</v>
      </c>
      <c r="AV1035" s="12" t="s">
        <v>79</v>
      </c>
      <c r="AW1035" s="12" t="s">
        <v>35</v>
      </c>
      <c r="AX1035" s="12" t="s">
        <v>71</v>
      </c>
      <c r="AY1035" s="259" t="s">
        <v>169</v>
      </c>
    </row>
    <row r="1036" s="13" customFormat="1">
      <c r="B1036" s="260"/>
      <c r="C1036" s="261"/>
      <c r="D1036" s="250" t="s">
        <v>177</v>
      </c>
      <c r="E1036" s="262" t="s">
        <v>21</v>
      </c>
      <c r="F1036" s="263" t="s">
        <v>890</v>
      </c>
      <c r="G1036" s="261"/>
      <c r="H1036" s="262" t="s">
        <v>21</v>
      </c>
      <c r="I1036" s="264"/>
      <c r="J1036" s="261"/>
      <c r="K1036" s="261"/>
      <c r="L1036" s="265"/>
      <c r="M1036" s="266"/>
      <c r="N1036" s="267"/>
      <c r="O1036" s="267"/>
      <c r="P1036" s="267"/>
      <c r="Q1036" s="267"/>
      <c r="R1036" s="267"/>
      <c r="S1036" s="267"/>
      <c r="T1036" s="268"/>
      <c r="AT1036" s="269" t="s">
        <v>177</v>
      </c>
      <c r="AU1036" s="269" t="s">
        <v>79</v>
      </c>
      <c r="AV1036" s="13" t="s">
        <v>75</v>
      </c>
      <c r="AW1036" s="13" t="s">
        <v>35</v>
      </c>
      <c r="AX1036" s="13" t="s">
        <v>71</v>
      </c>
      <c r="AY1036" s="269" t="s">
        <v>169</v>
      </c>
    </row>
    <row r="1037" s="12" customFormat="1">
      <c r="B1037" s="248"/>
      <c r="C1037" s="249"/>
      <c r="D1037" s="250" t="s">
        <v>177</v>
      </c>
      <c r="E1037" s="251" t="s">
        <v>21</v>
      </c>
      <c r="F1037" s="252" t="s">
        <v>931</v>
      </c>
      <c r="G1037" s="249"/>
      <c r="H1037" s="253">
        <v>0.0060000000000000001</v>
      </c>
      <c r="I1037" s="254"/>
      <c r="J1037" s="249"/>
      <c r="K1037" s="249"/>
      <c r="L1037" s="255"/>
      <c r="M1037" s="256"/>
      <c r="N1037" s="257"/>
      <c r="O1037" s="257"/>
      <c r="P1037" s="257"/>
      <c r="Q1037" s="257"/>
      <c r="R1037" s="257"/>
      <c r="S1037" s="257"/>
      <c r="T1037" s="258"/>
      <c r="AT1037" s="259" t="s">
        <v>177</v>
      </c>
      <c r="AU1037" s="259" t="s">
        <v>79</v>
      </c>
      <c r="AV1037" s="12" t="s">
        <v>79</v>
      </c>
      <c r="AW1037" s="12" t="s">
        <v>35</v>
      </c>
      <c r="AX1037" s="12" t="s">
        <v>71</v>
      </c>
      <c r="AY1037" s="259" t="s">
        <v>169</v>
      </c>
    </row>
    <row r="1038" s="13" customFormat="1">
      <c r="B1038" s="260"/>
      <c r="C1038" s="261"/>
      <c r="D1038" s="250" t="s">
        <v>177</v>
      </c>
      <c r="E1038" s="262" t="s">
        <v>21</v>
      </c>
      <c r="F1038" s="263" t="s">
        <v>892</v>
      </c>
      <c r="G1038" s="261"/>
      <c r="H1038" s="262" t="s">
        <v>21</v>
      </c>
      <c r="I1038" s="264"/>
      <c r="J1038" s="261"/>
      <c r="K1038" s="261"/>
      <c r="L1038" s="265"/>
      <c r="M1038" s="266"/>
      <c r="N1038" s="267"/>
      <c r="O1038" s="267"/>
      <c r="P1038" s="267"/>
      <c r="Q1038" s="267"/>
      <c r="R1038" s="267"/>
      <c r="S1038" s="267"/>
      <c r="T1038" s="268"/>
      <c r="AT1038" s="269" t="s">
        <v>177</v>
      </c>
      <c r="AU1038" s="269" t="s">
        <v>79</v>
      </c>
      <c r="AV1038" s="13" t="s">
        <v>75</v>
      </c>
      <c r="AW1038" s="13" t="s">
        <v>35</v>
      </c>
      <c r="AX1038" s="13" t="s">
        <v>71</v>
      </c>
      <c r="AY1038" s="269" t="s">
        <v>169</v>
      </c>
    </row>
    <row r="1039" s="12" customFormat="1">
      <c r="B1039" s="248"/>
      <c r="C1039" s="249"/>
      <c r="D1039" s="250" t="s">
        <v>177</v>
      </c>
      <c r="E1039" s="251" t="s">
        <v>21</v>
      </c>
      <c r="F1039" s="252" t="s">
        <v>931</v>
      </c>
      <c r="G1039" s="249"/>
      <c r="H1039" s="253">
        <v>0.0060000000000000001</v>
      </c>
      <c r="I1039" s="254"/>
      <c r="J1039" s="249"/>
      <c r="K1039" s="249"/>
      <c r="L1039" s="255"/>
      <c r="M1039" s="256"/>
      <c r="N1039" s="257"/>
      <c r="O1039" s="257"/>
      <c r="P1039" s="257"/>
      <c r="Q1039" s="257"/>
      <c r="R1039" s="257"/>
      <c r="S1039" s="257"/>
      <c r="T1039" s="258"/>
      <c r="AT1039" s="259" t="s">
        <v>177</v>
      </c>
      <c r="AU1039" s="259" t="s">
        <v>79</v>
      </c>
      <c r="AV1039" s="12" t="s">
        <v>79</v>
      </c>
      <c r="AW1039" s="12" t="s">
        <v>35</v>
      </c>
      <c r="AX1039" s="12" t="s">
        <v>71</v>
      </c>
      <c r="AY1039" s="259" t="s">
        <v>169</v>
      </c>
    </row>
    <row r="1040" s="13" customFormat="1">
      <c r="B1040" s="260"/>
      <c r="C1040" s="261"/>
      <c r="D1040" s="250" t="s">
        <v>177</v>
      </c>
      <c r="E1040" s="262" t="s">
        <v>21</v>
      </c>
      <c r="F1040" s="263" t="s">
        <v>893</v>
      </c>
      <c r="G1040" s="261"/>
      <c r="H1040" s="262" t="s">
        <v>21</v>
      </c>
      <c r="I1040" s="264"/>
      <c r="J1040" s="261"/>
      <c r="K1040" s="261"/>
      <c r="L1040" s="265"/>
      <c r="M1040" s="266"/>
      <c r="N1040" s="267"/>
      <c r="O1040" s="267"/>
      <c r="P1040" s="267"/>
      <c r="Q1040" s="267"/>
      <c r="R1040" s="267"/>
      <c r="S1040" s="267"/>
      <c r="T1040" s="268"/>
      <c r="AT1040" s="269" t="s">
        <v>177</v>
      </c>
      <c r="AU1040" s="269" t="s">
        <v>79</v>
      </c>
      <c r="AV1040" s="13" t="s">
        <v>75</v>
      </c>
      <c r="AW1040" s="13" t="s">
        <v>35</v>
      </c>
      <c r="AX1040" s="13" t="s">
        <v>71</v>
      </c>
      <c r="AY1040" s="269" t="s">
        <v>169</v>
      </c>
    </row>
    <row r="1041" s="12" customFormat="1">
      <c r="B1041" s="248"/>
      <c r="C1041" s="249"/>
      <c r="D1041" s="250" t="s">
        <v>177</v>
      </c>
      <c r="E1041" s="251" t="s">
        <v>21</v>
      </c>
      <c r="F1041" s="252" t="s">
        <v>931</v>
      </c>
      <c r="G1041" s="249"/>
      <c r="H1041" s="253">
        <v>0.0060000000000000001</v>
      </c>
      <c r="I1041" s="254"/>
      <c r="J1041" s="249"/>
      <c r="K1041" s="249"/>
      <c r="L1041" s="255"/>
      <c r="M1041" s="256"/>
      <c r="N1041" s="257"/>
      <c r="O1041" s="257"/>
      <c r="P1041" s="257"/>
      <c r="Q1041" s="257"/>
      <c r="R1041" s="257"/>
      <c r="S1041" s="257"/>
      <c r="T1041" s="258"/>
      <c r="AT1041" s="259" t="s">
        <v>177</v>
      </c>
      <c r="AU1041" s="259" t="s">
        <v>79</v>
      </c>
      <c r="AV1041" s="12" t="s">
        <v>79</v>
      </c>
      <c r="AW1041" s="12" t="s">
        <v>35</v>
      </c>
      <c r="AX1041" s="12" t="s">
        <v>71</v>
      </c>
      <c r="AY1041" s="259" t="s">
        <v>169</v>
      </c>
    </row>
    <row r="1042" s="13" customFormat="1">
      <c r="B1042" s="260"/>
      <c r="C1042" s="261"/>
      <c r="D1042" s="250" t="s">
        <v>177</v>
      </c>
      <c r="E1042" s="262" t="s">
        <v>21</v>
      </c>
      <c r="F1042" s="263" t="s">
        <v>894</v>
      </c>
      <c r="G1042" s="261"/>
      <c r="H1042" s="262" t="s">
        <v>21</v>
      </c>
      <c r="I1042" s="264"/>
      <c r="J1042" s="261"/>
      <c r="K1042" s="261"/>
      <c r="L1042" s="265"/>
      <c r="M1042" s="266"/>
      <c r="N1042" s="267"/>
      <c r="O1042" s="267"/>
      <c r="P1042" s="267"/>
      <c r="Q1042" s="267"/>
      <c r="R1042" s="267"/>
      <c r="S1042" s="267"/>
      <c r="T1042" s="268"/>
      <c r="AT1042" s="269" t="s">
        <v>177</v>
      </c>
      <c r="AU1042" s="269" t="s">
        <v>79</v>
      </c>
      <c r="AV1042" s="13" t="s">
        <v>75</v>
      </c>
      <c r="AW1042" s="13" t="s">
        <v>35</v>
      </c>
      <c r="AX1042" s="13" t="s">
        <v>71</v>
      </c>
      <c r="AY1042" s="269" t="s">
        <v>169</v>
      </c>
    </row>
    <row r="1043" s="12" customFormat="1">
      <c r="B1043" s="248"/>
      <c r="C1043" s="249"/>
      <c r="D1043" s="250" t="s">
        <v>177</v>
      </c>
      <c r="E1043" s="251" t="s">
        <v>21</v>
      </c>
      <c r="F1043" s="252" t="s">
        <v>932</v>
      </c>
      <c r="G1043" s="249"/>
      <c r="H1043" s="253">
        <v>0.0089999999999999993</v>
      </c>
      <c r="I1043" s="254"/>
      <c r="J1043" s="249"/>
      <c r="K1043" s="249"/>
      <c r="L1043" s="255"/>
      <c r="M1043" s="256"/>
      <c r="N1043" s="257"/>
      <c r="O1043" s="257"/>
      <c r="P1043" s="257"/>
      <c r="Q1043" s="257"/>
      <c r="R1043" s="257"/>
      <c r="S1043" s="257"/>
      <c r="T1043" s="258"/>
      <c r="AT1043" s="259" t="s">
        <v>177</v>
      </c>
      <c r="AU1043" s="259" t="s">
        <v>79</v>
      </c>
      <c r="AV1043" s="12" t="s">
        <v>79</v>
      </c>
      <c r="AW1043" s="12" t="s">
        <v>35</v>
      </c>
      <c r="AX1043" s="12" t="s">
        <v>71</v>
      </c>
      <c r="AY1043" s="259" t="s">
        <v>169</v>
      </c>
    </row>
    <row r="1044" s="13" customFormat="1">
      <c r="B1044" s="260"/>
      <c r="C1044" s="261"/>
      <c r="D1044" s="250" t="s">
        <v>177</v>
      </c>
      <c r="E1044" s="262" t="s">
        <v>21</v>
      </c>
      <c r="F1044" s="263" t="s">
        <v>896</v>
      </c>
      <c r="G1044" s="261"/>
      <c r="H1044" s="262" t="s">
        <v>21</v>
      </c>
      <c r="I1044" s="264"/>
      <c r="J1044" s="261"/>
      <c r="K1044" s="261"/>
      <c r="L1044" s="265"/>
      <c r="M1044" s="266"/>
      <c r="N1044" s="267"/>
      <c r="O1044" s="267"/>
      <c r="P1044" s="267"/>
      <c r="Q1044" s="267"/>
      <c r="R1044" s="267"/>
      <c r="S1044" s="267"/>
      <c r="T1044" s="268"/>
      <c r="AT1044" s="269" t="s">
        <v>177</v>
      </c>
      <c r="AU1044" s="269" t="s">
        <v>79</v>
      </c>
      <c r="AV1044" s="13" t="s">
        <v>75</v>
      </c>
      <c r="AW1044" s="13" t="s">
        <v>35</v>
      </c>
      <c r="AX1044" s="13" t="s">
        <v>71</v>
      </c>
      <c r="AY1044" s="269" t="s">
        <v>169</v>
      </c>
    </row>
    <row r="1045" s="12" customFormat="1">
      <c r="B1045" s="248"/>
      <c r="C1045" s="249"/>
      <c r="D1045" s="250" t="s">
        <v>177</v>
      </c>
      <c r="E1045" s="251" t="s">
        <v>21</v>
      </c>
      <c r="F1045" s="252" t="s">
        <v>933</v>
      </c>
      <c r="G1045" s="249"/>
      <c r="H1045" s="253">
        <v>0.035999999999999997</v>
      </c>
      <c r="I1045" s="254"/>
      <c r="J1045" s="249"/>
      <c r="K1045" s="249"/>
      <c r="L1045" s="255"/>
      <c r="M1045" s="256"/>
      <c r="N1045" s="257"/>
      <c r="O1045" s="257"/>
      <c r="P1045" s="257"/>
      <c r="Q1045" s="257"/>
      <c r="R1045" s="257"/>
      <c r="S1045" s="257"/>
      <c r="T1045" s="258"/>
      <c r="AT1045" s="259" t="s">
        <v>177</v>
      </c>
      <c r="AU1045" s="259" t="s">
        <v>79</v>
      </c>
      <c r="AV1045" s="12" t="s">
        <v>79</v>
      </c>
      <c r="AW1045" s="12" t="s">
        <v>35</v>
      </c>
      <c r="AX1045" s="12" t="s">
        <v>71</v>
      </c>
      <c r="AY1045" s="259" t="s">
        <v>169</v>
      </c>
    </row>
    <row r="1046" s="13" customFormat="1">
      <c r="B1046" s="260"/>
      <c r="C1046" s="261"/>
      <c r="D1046" s="250" t="s">
        <v>177</v>
      </c>
      <c r="E1046" s="262" t="s">
        <v>21</v>
      </c>
      <c r="F1046" s="263" t="s">
        <v>739</v>
      </c>
      <c r="G1046" s="261"/>
      <c r="H1046" s="262" t="s">
        <v>21</v>
      </c>
      <c r="I1046" s="264"/>
      <c r="J1046" s="261"/>
      <c r="K1046" s="261"/>
      <c r="L1046" s="265"/>
      <c r="M1046" s="266"/>
      <c r="N1046" s="267"/>
      <c r="O1046" s="267"/>
      <c r="P1046" s="267"/>
      <c r="Q1046" s="267"/>
      <c r="R1046" s="267"/>
      <c r="S1046" s="267"/>
      <c r="T1046" s="268"/>
      <c r="AT1046" s="269" t="s">
        <v>177</v>
      </c>
      <c r="AU1046" s="269" t="s">
        <v>79</v>
      </c>
      <c r="AV1046" s="13" t="s">
        <v>75</v>
      </c>
      <c r="AW1046" s="13" t="s">
        <v>35</v>
      </c>
      <c r="AX1046" s="13" t="s">
        <v>71</v>
      </c>
      <c r="AY1046" s="269" t="s">
        <v>169</v>
      </c>
    </row>
    <row r="1047" s="12" customFormat="1">
      <c r="B1047" s="248"/>
      <c r="C1047" s="249"/>
      <c r="D1047" s="250" t="s">
        <v>177</v>
      </c>
      <c r="E1047" s="251" t="s">
        <v>21</v>
      </c>
      <c r="F1047" s="252" t="s">
        <v>934</v>
      </c>
      <c r="G1047" s="249"/>
      <c r="H1047" s="253">
        <v>0.0040000000000000001</v>
      </c>
      <c r="I1047" s="254"/>
      <c r="J1047" s="249"/>
      <c r="K1047" s="249"/>
      <c r="L1047" s="255"/>
      <c r="M1047" s="256"/>
      <c r="N1047" s="257"/>
      <c r="O1047" s="257"/>
      <c r="P1047" s="257"/>
      <c r="Q1047" s="257"/>
      <c r="R1047" s="257"/>
      <c r="S1047" s="257"/>
      <c r="T1047" s="258"/>
      <c r="AT1047" s="259" t="s">
        <v>177</v>
      </c>
      <c r="AU1047" s="259" t="s">
        <v>79</v>
      </c>
      <c r="AV1047" s="12" t="s">
        <v>79</v>
      </c>
      <c r="AW1047" s="12" t="s">
        <v>35</v>
      </c>
      <c r="AX1047" s="12" t="s">
        <v>71</v>
      </c>
      <c r="AY1047" s="259" t="s">
        <v>169</v>
      </c>
    </row>
    <row r="1048" s="13" customFormat="1">
      <c r="B1048" s="260"/>
      <c r="C1048" s="261"/>
      <c r="D1048" s="250" t="s">
        <v>177</v>
      </c>
      <c r="E1048" s="262" t="s">
        <v>21</v>
      </c>
      <c r="F1048" s="263" t="s">
        <v>382</v>
      </c>
      <c r="G1048" s="261"/>
      <c r="H1048" s="262" t="s">
        <v>21</v>
      </c>
      <c r="I1048" s="264"/>
      <c r="J1048" s="261"/>
      <c r="K1048" s="261"/>
      <c r="L1048" s="265"/>
      <c r="M1048" s="266"/>
      <c r="N1048" s="267"/>
      <c r="O1048" s="267"/>
      <c r="P1048" s="267"/>
      <c r="Q1048" s="267"/>
      <c r="R1048" s="267"/>
      <c r="S1048" s="267"/>
      <c r="T1048" s="268"/>
      <c r="AT1048" s="269" t="s">
        <v>177</v>
      </c>
      <c r="AU1048" s="269" t="s">
        <v>79</v>
      </c>
      <c r="AV1048" s="13" t="s">
        <v>75</v>
      </c>
      <c r="AW1048" s="13" t="s">
        <v>35</v>
      </c>
      <c r="AX1048" s="13" t="s">
        <v>71</v>
      </c>
      <c r="AY1048" s="269" t="s">
        <v>169</v>
      </c>
    </row>
    <row r="1049" s="12" customFormat="1">
      <c r="B1049" s="248"/>
      <c r="C1049" s="249"/>
      <c r="D1049" s="250" t="s">
        <v>177</v>
      </c>
      <c r="E1049" s="251" t="s">
        <v>21</v>
      </c>
      <c r="F1049" s="252" t="s">
        <v>935</v>
      </c>
      <c r="G1049" s="249"/>
      <c r="H1049" s="253">
        <v>0.0050000000000000001</v>
      </c>
      <c r="I1049" s="254"/>
      <c r="J1049" s="249"/>
      <c r="K1049" s="249"/>
      <c r="L1049" s="255"/>
      <c r="M1049" s="256"/>
      <c r="N1049" s="257"/>
      <c r="O1049" s="257"/>
      <c r="P1049" s="257"/>
      <c r="Q1049" s="257"/>
      <c r="R1049" s="257"/>
      <c r="S1049" s="257"/>
      <c r="T1049" s="258"/>
      <c r="AT1049" s="259" t="s">
        <v>177</v>
      </c>
      <c r="AU1049" s="259" t="s">
        <v>79</v>
      </c>
      <c r="AV1049" s="12" t="s">
        <v>79</v>
      </c>
      <c r="AW1049" s="12" t="s">
        <v>35</v>
      </c>
      <c r="AX1049" s="12" t="s">
        <v>71</v>
      </c>
      <c r="AY1049" s="259" t="s">
        <v>169</v>
      </c>
    </row>
    <row r="1050" s="13" customFormat="1">
      <c r="B1050" s="260"/>
      <c r="C1050" s="261"/>
      <c r="D1050" s="250" t="s">
        <v>177</v>
      </c>
      <c r="E1050" s="262" t="s">
        <v>21</v>
      </c>
      <c r="F1050" s="263" t="s">
        <v>900</v>
      </c>
      <c r="G1050" s="261"/>
      <c r="H1050" s="262" t="s">
        <v>21</v>
      </c>
      <c r="I1050" s="264"/>
      <c r="J1050" s="261"/>
      <c r="K1050" s="261"/>
      <c r="L1050" s="265"/>
      <c r="M1050" s="266"/>
      <c r="N1050" s="267"/>
      <c r="O1050" s="267"/>
      <c r="P1050" s="267"/>
      <c r="Q1050" s="267"/>
      <c r="R1050" s="267"/>
      <c r="S1050" s="267"/>
      <c r="T1050" s="268"/>
      <c r="AT1050" s="269" t="s">
        <v>177</v>
      </c>
      <c r="AU1050" s="269" t="s">
        <v>79</v>
      </c>
      <c r="AV1050" s="13" t="s">
        <v>75</v>
      </c>
      <c r="AW1050" s="13" t="s">
        <v>35</v>
      </c>
      <c r="AX1050" s="13" t="s">
        <v>71</v>
      </c>
      <c r="AY1050" s="269" t="s">
        <v>169</v>
      </c>
    </row>
    <row r="1051" s="14" customFormat="1">
      <c r="B1051" s="270"/>
      <c r="C1051" s="271"/>
      <c r="D1051" s="250" t="s">
        <v>177</v>
      </c>
      <c r="E1051" s="272" t="s">
        <v>21</v>
      </c>
      <c r="F1051" s="273" t="s">
        <v>182</v>
      </c>
      <c r="G1051" s="271"/>
      <c r="H1051" s="274">
        <v>6.4379999999999997</v>
      </c>
      <c r="I1051" s="275"/>
      <c r="J1051" s="271"/>
      <c r="K1051" s="271"/>
      <c r="L1051" s="276"/>
      <c r="M1051" s="277"/>
      <c r="N1051" s="278"/>
      <c r="O1051" s="278"/>
      <c r="P1051" s="278"/>
      <c r="Q1051" s="278"/>
      <c r="R1051" s="278"/>
      <c r="S1051" s="278"/>
      <c r="T1051" s="279"/>
      <c r="AT1051" s="280" t="s">
        <v>177</v>
      </c>
      <c r="AU1051" s="280" t="s">
        <v>79</v>
      </c>
      <c r="AV1051" s="14" t="s">
        <v>89</v>
      </c>
      <c r="AW1051" s="14" t="s">
        <v>35</v>
      </c>
      <c r="AX1051" s="14" t="s">
        <v>75</v>
      </c>
      <c r="AY1051" s="280" t="s">
        <v>169</v>
      </c>
    </row>
    <row r="1052" s="12" customFormat="1">
      <c r="B1052" s="248"/>
      <c r="C1052" s="249"/>
      <c r="D1052" s="250" t="s">
        <v>177</v>
      </c>
      <c r="E1052" s="249"/>
      <c r="F1052" s="252" t="s">
        <v>936</v>
      </c>
      <c r="G1052" s="249"/>
      <c r="H1052" s="253">
        <v>6.7599999999999998</v>
      </c>
      <c r="I1052" s="254"/>
      <c r="J1052" s="249"/>
      <c r="K1052" s="249"/>
      <c r="L1052" s="255"/>
      <c r="M1052" s="256"/>
      <c r="N1052" s="257"/>
      <c r="O1052" s="257"/>
      <c r="P1052" s="257"/>
      <c r="Q1052" s="257"/>
      <c r="R1052" s="257"/>
      <c r="S1052" s="257"/>
      <c r="T1052" s="258"/>
      <c r="AT1052" s="259" t="s">
        <v>177</v>
      </c>
      <c r="AU1052" s="259" t="s">
        <v>79</v>
      </c>
      <c r="AV1052" s="12" t="s">
        <v>79</v>
      </c>
      <c r="AW1052" s="12" t="s">
        <v>6</v>
      </c>
      <c r="AX1052" s="12" t="s">
        <v>75</v>
      </c>
      <c r="AY1052" s="259" t="s">
        <v>169</v>
      </c>
    </row>
    <row r="1053" s="1" customFormat="1" ht="25.5" customHeight="1">
      <c r="B1053" s="47"/>
      <c r="C1053" s="236" t="s">
        <v>937</v>
      </c>
      <c r="D1053" s="236" t="s">
        <v>172</v>
      </c>
      <c r="E1053" s="237" t="s">
        <v>938</v>
      </c>
      <c r="F1053" s="238" t="s">
        <v>939</v>
      </c>
      <c r="G1053" s="239" t="s">
        <v>479</v>
      </c>
      <c r="H1053" s="240">
        <v>532.68499999999995</v>
      </c>
      <c r="I1053" s="241"/>
      <c r="J1053" s="242">
        <f>ROUND(I1053*H1053,2)</f>
        <v>0</v>
      </c>
      <c r="K1053" s="238" t="s">
        <v>21</v>
      </c>
      <c r="L1053" s="73"/>
      <c r="M1053" s="243" t="s">
        <v>21</v>
      </c>
      <c r="N1053" s="244" t="s">
        <v>42</v>
      </c>
      <c r="O1053" s="48"/>
      <c r="P1053" s="245">
        <f>O1053*H1053</f>
        <v>0</v>
      </c>
      <c r="Q1053" s="245">
        <v>6.3E-05</v>
      </c>
      <c r="R1053" s="245">
        <f>Q1053*H1053</f>
        <v>0.033559154999999993</v>
      </c>
      <c r="S1053" s="245">
        <v>0</v>
      </c>
      <c r="T1053" s="246">
        <f>S1053*H1053</f>
        <v>0</v>
      </c>
      <c r="AR1053" s="25" t="s">
        <v>89</v>
      </c>
      <c r="AT1053" s="25" t="s">
        <v>172</v>
      </c>
      <c r="AU1053" s="25" t="s">
        <v>79</v>
      </c>
      <c r="AY1053" s="25" t="s">
        <v>169</v>
      </c>
      <c r="BE1053" s="247">
        <f>IF(N1053="základní",J1053,0)</f>
        <v>0</v>
      </c>
      <c r="BF1053" s="247">
        <f>IF(N1053="snížená",J1053,0)</f>
        <v>0</v>
      </c>
      <c r="BG1053" s="247">
        <f>IF(N1053="zákl. přenesená",J1053,0)</f>
        <v>0</v>
      </c>
      <c r="BH1053" s="247">
        <f>IF(N1053="sníž. přenesená",J1053,0)</f>
        <v>0</v>
      </c>
      <c r="BI1053" s="247">
        <f>IF(N1053="nulová",J1053,0)</f>
        <v>0</v>
      </c>
      <c r="BJ1053" s="25" t="s">
        <v>75</v>
      </c>
      <c r="BK1053" s="247">
        <f>ROUND(I1053*H1053,2)</f>
        <v>0</v>
      </c>
      <c r="BL1053" s="25" t="s">
        <v>89</v>
      </c>
      <c r="BM1053" s="25" t="s">
        <v>940</v>
      </c>
    </row>
    <row r="1054" s="12" customFormat="1">
      <c r="B1054" s="248"/>
      <c r="C1054" s="249"/>
      <c r="D1054" s="250" t="s">
        <v>177</v>
      </c>
      <c r="E1054" s="251" t="s">
        <v>21</v>
      </c>
      <c r="F1054" s="252" t="s">
        <v>941</v>
      </c>
      <c r="G1054" s="249"/>
      <c r="H1054" s="253">
        <v>42.375</v>
      </c>
      <c r="I1054" s="254"/>
      <c r="J1054" s="249"/>
      <c r="K1054" s="249"/>
      <c r="L1054" s="255"/>
      <c r="M1054" s="256"/>
      <c r="N1054" s="257"/>
      <c r="O1054" s="257"/>
      <c r="P1054" s="257"/>
      <c r="Q1054" s="257"/>
      <c r="R1054" s="257"/>
      <c r="S1054" s="257"/>
      <c r="T1054" s="258"/>
      <c r="AT1054" s="259" t="s">
        <v>177</v>
      </c>
      <c r="AU1054" s="259" t="s">
        <v>79</v>
      </c>
      <c r="AV1054" s="12" t="s">
        <v>79</v>
      </c>
      <c r="AW1054" s="12" t="s">
        <v>35</v>
      </c>
      <c r="AX1054" s="12" t="s">
        <v>71</v>
      </c>
      <c r="AY1054" s="259" t="s">
        <v>169</v>
      </c>
    </row>
    <row r="1055" s="13" customFormat="1">
      <c r="B1055" s="260"/>
      <c r="C1055" s="261"/>
      <c r="D1055" s="250" t="s">
        <v>177</v>
      </c>
      <c r="E1055" s="262" t="s">
        <v>21</v>
      </c>
      <c r="F1055" s="263" t="s">
        <v>350</v>
      </c>
      <c r="G1055" s="261"/>
      <c r="H1055" s="262" t="s">
        <v>21</v>
      </c>
      <c r="I1055" s="264"/>
      <c r="J1055" s="261"/>
      <c r="K1055" s="261"/>
      <c r="L1055" s="265"/>
      <c r="M1055" s="266"/>
      <c r="N1055" s="267"/>
      <c r="O1055" s="267"/>
      <c r="P1055" s="267"/>
      <c r="Q1055" s="267"/>
      <c r="R1055" s="267"/>
      <c r="S1055" s="267"/>
      <c r="T1055" s="268"/>
      <c r="AT1055" s="269" t="s">
        <v>177</v>
      </c>
      <c r="AU1055" s="269" t="s">
        <v>79</v>
      </c>
      <c r="AV1055" s="13" t="s">
        <v>75</v>
      </c>
      <c r="AW1055" s="13" t="s">
        <v>35</v>
      </c>
      <c r="AX1055" s="13" t="s">
        <v>71</v>
      </c>
      <c r="AY1055" s="269" t="s">
        <v>169</v>
      </c>
    </row>
    <row r="1056" s="12" customFormat="1">
      <c r="B1056" s="248"/>
      <c r="C1056" s="249"/>
      <c r="D1056" s="250" t="s">
        <v>177</v>
      </c>
      <c r="E1056" s="251" t="s">
        <v>21</v>
      </c>
      <c r="F1056" s="252" t="s">
        <v>942</v>
      </c>
      <c r="G1056" s="249"/>
      <c r="H1056" s="253">
        <v>31.43</v>
      </c>
      <c r="I1056" s="254"/>
      <c r="J1056" s="249"/>
      <c r="K1056" s="249"/>
      <c r="L1056" s="255"/>
      <c r="M1056" s="256"/>
      <c r="N1056" s="257"/>
      <c r="O1056" s="257"/>
      <c r="P1056" s="257"/>
      <c r="Q1056" s="257"/>
      <c r="R1056" s="257"/>
      <c r="S1056" s="257"/>
      <c r="T1056" s="258"/>
      <c r="AT1056" s="259" t="s">
        <v>177</v>
      </c>
      <c r="AU1056" s="259" t="s">
        <v>79</v>
      </c>
      <c r="AV1056" s="12" t="s">
        <v>79</v>
      </c>
      <c r="AW1056" s="12" t="s">
        <v>35</v>
      </c>
      <c r="AX1056" s="12" t="s">
        <v>71</v>
      </c>
      <c r="AY1056" s="259" t="s">
        <v>169</v>
      </c>
    </row>
    <row r="1057" s="13" customFormat="1">
      <c r="B1057" s="260"/>
      <c r="C1057" s="261"/>
      <c r="D1057" s="250" t="s">
        <v>177</v>
      </c>
      <c r="E1057" s="262" t="s">
        <v>21</v>
      </c>
      <c r="F1057" s="263" t="s">
        <v>436</v>
      </c>
      <c r="G1057" s="261"/>
      <c r="H1057" s="262" t="s">
        <v>21</v>
      </c>
      <c r="I1057" s="264"/>
      <c r="J1057" s="261"/>
      <c r="K1057" s="261"/>
      <c r="L1057" s="265"/>
      <c r="M1057" s="266"/>
      <c r="N1057" s="267"/>
      <c r="O1057" s="267"/>
      <c r="P1057" s="267"/>
      <c r="Q1057" s="267"/>
      <c r="R1057" s="267"/>
      <c r="S1057" s="267"/>
      <c r="T1057" s="268"/>
      <c r="AT1057" s="269" t="s">
        <v>177</v>
      </c>
      <c r="AU1057" s="269" t="s">
        <v>79</v>
      </c>
      <c r="AV1057" s="13" t="s">
        <v>75</v>
      </c>
      <c r="AW1057" s="13" t="s">
        <v>35</v>
      </c>
      <c r="AX1057" s="13" t="s">
        <v>71</v>
      </c>
      <c r="AY1057" s="269" t="s">
        <v>169</v>
      </c>
    </row>
    <row r="1058" s="12" customFormat="1">
      <c r="B1058" s="248"/>
      <c r="C1058" s="249"/>
      <c r="D1058" s="250" t="s">
        <v>177</v>
      </c>
      <c r="E1058" s="251" t="s">
        <v>21</v>
      </c>
      <c r="F1058" s="252" t="s">
        <v>943</v>
      </c>
      <c r="G1058" s="249"/>
      <c r="H1058" s="253">
        <v>33.009999999999998</v>
      </c>
      <c r="I1058" s="254"/>
      <c r="J1058" s="249"/>
      <c r="K1058" s="249"/>
      <c r="L1058" s="255"/>
      <c r="M1058" s="256"/>
      <c r="N1058" s="257"/>
      <c r="O1058" s="257"/>
      <c r="P1058" s="257"/>
      <c r="Q1058" s="257"/>
      <c r="R1058" s="257"/>
      <c r="S1058" s="257"/>
      <c r="T1058" s="258"/>
      <c r="AT1058" s="259" t="s">
        <v>177</v>
      </c>
      <c r="AU1058" s="259" t="s">
        <v>79</v>
      </c>
      <c r="AV1058" s="12" t="s">
        <v>79</v>
      </c>
      <c r="AW1058" s="12" t="s">
        <v>35</v>
      </c>
      <c r="AX1058" s="12" t="s">
        <v>71</v>
      </c>
      <c r="AY1058" s="259" t="s">
        <v>169</v>
      </c>
    </row>
    <row r="1059" s="13" customFormat="1">
      <c r="B1059" s="260"/>
      <c r="C1059" s="261"/>
      <c r="D1059" s="250" t="s">
        <v>177</v>
      </c>
      <c r="E1059" s="262" t="s">
        <v>21</v>
      </c>
      <c r="F1059" s="263" t="s">
        <v>521</v>
      </c>
      <c r="G1059" s="261"/>
      <c r="H1059" s="262" t="s">
        <v>21</v>
      </c>
      <c r="I1059" s="264"/>
      <c r="J1059" s="261"/>
      <c r="K1059" s="261"/>
      <c r="L1059" s="265"/>
      <c r="M1059" s="266"/>
      <c r="N1059" s="267"/>
      <c r="O1059" s="267"/>
      <c r="P1059" s="267"/>
      <c r="Q1059" s="267"/>
      <c r="R1059" s="267"/>
      <c r="S1059" s="267"/>
      <c r="T1059" s="268"/>
      <c r="AT1059" s="269" t="s">
        <v>177</v>
      </c>
      <c r="AU1059" s="269" t="s">
        <v>79</v>
      </c>
      <c r="AV1059" s="13" t="s">
        <v>75</v>
      </c>
      <c r="AW1059" s="13" t="s">
        <v>35</v>
      </c>
      <c r="AX1059" s="13" t="s">
        <v>71</v>
      </c>
      <c r="AY1059" s="269" t="s">
        <v>169</v>
      </c>
    </row>
    <row r="1060" s="12" customFormat="1">
      <c r="B1060" s="248"/>
      <c r="C1060" s="249"/>
      <c r="D1060" s="250" t="s">
        <v>177</v>
      </c>
      <c r="E1060" s="251" t="s">
        <v>21</v>
      </c>
      <c r="F1060" s="252" t="s">
        <v>944</v>
      </c>
      <c r="G1060" s="249"/>
      <c r="H1060" s="253">
        <v>11.539999999999999</v>
      </c>
      <c r="I1060" s="254"/>
      <c r="J1060" s="249"/>
      <c r="K1060" s="249"/>
      <c r="L1060" s="255"/>
      <c r="M1060" s="256"/>
      <c r="N1060" s="257"/>
      <c r="O1060" s="257"/>
      <c r="P1060" s="257"/>
      <c r="Q1060" s="257"/>
      <c r="R1060" s="257"/>
      <c r="S1060" s="257"/>
      <c r="T1060" s="258"/>
      <c r="AT1060" s="259" t="s">
        <v>177</v>
      </c>
      <c r="AU1060" s="259" t="s">
        <v>79</v>
      </c>
      <c r="AV1060" s="12" t="s">
        <v>79</v>
      </c>
      <c r="AW1060" s="12" t="s">
        <v>35</v>
      </c>
      <c r="AX1060" s="12" t="s">
        <v>71</v>
      </c>
      <c r="AY1060" s="259" t="s">
        <v>169</v>
      </c>
    </row>
    <row r="1061" s="13" customFormat="1">
      <c r="B1061" s="260"/>
      <c r="C1061" s="261"/>
      <c r="D1061" s="250" t="s">
        <v>177</v>
      </c>
      <c r="E1061" s="262" t="s">
        <v>21</v>
      </c>
      <c r="F1061" s="263" t="s">
        <v>496</v>
      </c>
      <c r="G1061" s="261"/>
      <c r="H1061" s="262" t="s">
        <v>21</v>
      </c>
      <c r="I1061" s="264"/>
      <c r="J1061" s="261"/>
      <c r="K1061" s="261"/>
      <c r="L1061" s="265"/>
      <c r="M1061" s="266"/>
      <c r="N1061" s="267"/>
      <c r="O1061" s="267"/>
      <c r="P1061" s="267"/>
      <c r="Q1061" s="267"/>
      <c r="R1061" s="267"/>
      <c r="S1061" s="267"/>
      <c r="T1061" s="268"/>
      <c r="AT1061" s="269" t="s">
        <v>177</v>
      </c>
      <c r="AU1061" s="269" t="s">
        <v>79</v>
      </c>
      <c r="AV1061" s="13" t="s">
        <v>75</v>
      </c>
      <c r="AW1061" s="13" t="s">
        <v>35</v>
      </c>
      <c r="AX1061" s="13" t="s">
        <v>71</v>
      </c>
      <c r="AY1061" s="269" t="s">
        <v>169</v>
      </c>
    </row>
    <row r="1062" s="12" customFormat="1">
      <c r="B1062" s="248"/>
      <c r="C1062" s="249"/>
      <c r="D1062" s="250" t="s">
        <v>177</v>
      </c>
      <c r="E1062" s="251" t="s">
        <v>21</v>
      </c>
      <c r="F1062" s="252" t="s">
        <v>945</v>
      </c>
      <c r="G1062" s="249"/>
      <c r="H1062" s="253">
        <v>8.8599999999999994</v>
      </c>
      <c r="I1062" s="254"/>
      <c r="J1062" s="249"/>
      <c r="K1062" s="249"/>
      <c r="L1062" s="255"/>
      <c r="M1062" s="256"/>
      <c r="N1062" s="257"/>
      <c r="O1062" s="257"/>
      <c r="P1062" s="257"/>
      <c r="Q1062" s="257"/>
      <c r="R1062" s="257"/>
      <c r="S1062" s="257"/>
      <c r="T1062" s="258"/>
      <c r="AT1062" s="259" t="s">
        <v>177</v>
      </c>
      <c r="AU1062" s="259" t="s">
        <v>79</v>
      </c>
      <c r="AV1062" s="12" t="s">
        <v>79</v>
      </c>
      <c r="AW1062" s="12" t="s">
        <v>35</v>
      </c>
      <c r="AX1062" s="12" t="s">
        <v>71</v>
      </c>
      <c r="AY1062" s="259" t="s">
        <v>169</v>
      </c>
    </row>
    <row r="1063" s="13" customFormat="1">
      <c r="B1063" s="260"/>
      <c r="C1063" s="261"/>
      <c r="D1063" s="250" t="s">
        <v>177</v>
      </c>
      <c r="E1063" s="262" t="s">
        <v>21</v>
      </c>
      <c r="F1063" s="263" t="s">
        <v>362</v>
      </c>
      <c r="G1063" s="261"/>
      <c r="H1063" s="262" t="s">
        <v>21</v>
      </c>
      <c r="I1063" s="264"/>
      <c r="J1063" s="261"/>
      <c r="K1063" s="261"/>
      <c r="L1063" s="265"/>
      <c r="M1063" s="266"/>
      <c r="N1063" s="267"/>
      <c r="O1063" s="267"/>
      <c r="P1063" s="267"/>
      <c r="Q1063" s="267"/>
      <c r="R1063" s="267"/>
      <c r="S1063" s="267"/>
      <c r="T1063" s="268"/>
      <c r="AT1063" s="269" t="s">
        <v>177</v>
      </c>
      <c r="AU1063" s="269" t="s">
        <v>79</v>
      </c>
      <c r="AV1063" s="13" t="s">
        <v>75</v>
      </c>
      <c r="AW1063" s="13" t="s">
        <v>35</v>
      </c>
      <c r="AX1063" s="13" t="s">
        <v>71</v>
      </c>
      <c r="AY1063" s="269" t="s">
        <v>169</v>
      </c>
    </row>
    <row r="1064" s="12" customFormat="1">
      <c r="B1064" s="248"/>
      <c r="C1064" s="249"/>
      <c r="D1064" s="250" t="s">
        <v>177</v>
      </c>
      <c r="E1064" s="251" t="s">
        <v>21</v>
      </c>
      <c r="F1064" s="252" t="s">
        <v>946</v>
      </c>
      <c r="G1064" s="249"/>
      <c r="H1064" s="253">
        <v>35.979999999999997</v>
      </c>
      <c r="I1064" s="254"/>
      <c r="J1064" s="249"/>
      <c r="K1064" s="249"/>
      <c r="L1064" s="255"/>
      <c r="M1064" s="256"/>
      <c r="N1064" s="257"/>
      <c r="O1064" s="257"/>
      <c r="P1064" s="257"/>
      <c r="Q1064" s="257"/>
      <c r="R1064" s="257"/>
      <c r="S1064" s="257"/>
      <c r="T1064" s="258"/>
      <c r="AT1064" s="259" t="s">
        <v>177</v>
      </c>
      <c r="AU1064" s="259" t="s">
        <v>79</v>
      </c>
      <c r="AV1064" s="12" t="s">
        <v>79</v>
      </c>
      <c r="AW1064" s="12" t="s">
        <v>35</v>
      </c>
      <c r="AX1064" s="12" t="s">
        <v>71</v>
      </c>
      <c r="AY1064" s="259" t="s">
        <v>169</v>
      </c>
    </row>
    <row r="1065" s="13" customFormat="1">
      <c r="B1065" s="260"/>
      <c r="C1065" s="261"/>
      <c r="D1065" s="250" t="s">
        <v>177</v>
      </c>
      <c r="E1065" s="262" t="s">
        <v>21</v>
      </c>
      <c r="F1065" s="263" t="s">
        <v>364</v>
      </c>
      <c r="G1065" s="261"/>
      <c r="H1065" s="262" t="s">
        <v>21</v>
      </c>
      <c r="I1065" s="264"/>
      <c r="J1065" s="261"/>
      <c r="K1065" s="261"/>
      <c r="L1065" s="265"/>
      <c r="M1065" s="266"/>
      <c r="N1065" s="267"/>
      <c r="O1065" s="267"/>
      <c r="P1065" s="267"/>
      <c r="Q1065" s="267"/>
      <c r="R1065" s="267"/>
      <c r="S1065" s="267"/>
      <c r="T1065" s="268"/>
      <c r="AT1065" s="269" t="s">
        <v>177</v>
      </c>
      <c r="AU1065" s="269" t="s">
        <v>79</v>
      </c>
      <c r="AV1065" s="13" t="s">
        <v>75</v>
      </c>
      <c r="AW1065" s="13" t="s">
        <v>35</v>
      </c>
      <c r="AX1065" s="13" t="s">
        <v>71</v>
      </c>
      <c r="AY1065" s="269" t="s">
        <v>169</v>
      </c>
    </row>
    <row r="1066" s="12" customFormat="1">
      <c r="B1066" s="248"/>
      <c r="C1066" s="249"/>
      <c r="D1066" s="250" t="s">
        <v>177</v>
      </c>
      <c r="E1066" s="251" t="s">
        <v>21</v>
      </c>
      <c r="F1066" s="252" t="s">
        <v>947</v>
      </c>
      <c r="G1066" s="249"/>
      <c r="H1066" s="253">
        <v>58.289999999999999</v>
      </c>
      <c r="I1066" s="254"/>
      <c r="J1066" s="249"/>
      <c r="K1066" s="249"/>
      <c r="L1066" s="255"/>
      <c r="M1066" s="256"/>
      <c r="N1066" s="257"/>
      <c r="O1066" s="257"/>
      <c r="P1066" s="257"/>
      <c r="Q1066" s="257"/>
      <c r="R1066" s="257"/>
      <c r="S1066" s="257"/>
      <c r="T1066" s="258"/>
      <c r="AT1066" s="259" t="s">
        <v>177</v>
      </c>
      <c r="AU1066" s="259" t="s">
        <v>79</v>
      </c>
      <c r="AV1066" s="12" t="s">
        <v>79</v>
      </c>
      <c r="AW1066" s="12" t="s">
        <v>35</v>
      </c>
      <c r="AX1066" s="12" t="s">
        <v>71</v>
      </c>
      <c r="AY1066" s="259" t="s">
        <v>169</v>
      </c>
    </row>
    <row r="1067" s="13" customFormat="1">
      <c r="B1067" s="260"/>
      <c r="C1067" s="261"/>
      <c r="D1067" s="250" t="s">
        <v>177</v>
      </c>
      <c r="E1067" s="262" t="s">
        <v>21</v>
      </c>
      <c r="F1067" s="263" t="s">
        <v>361</v>
      </c>
      <c r="G1067" s="261"/>
      <c r="H1067" s="262" t="s">
        <v>21</v>
      </c>
      <c r="I1067" s="264"/>
      <c r="J1067" s="261"/>
      <c r="K1067" s="261"/>
      <c r="L1067" s="265"/>
      <c r="M1067" s="266"/>
      <c r="N1067" s="267"/>
      <c r="O1067" s="267"/>
      <c r="P1067" s="267"/>
      <c r="Q1067" s="267"/>
      <c r="R1067" s="267"/>
      <c r="S1067" s="267"/>
      <c r="T1067" s="268"/>
      <c r="AT1067" s="269" t="s">
        <v>177</v>
      </c>
      <c r="AU1067" s="269" t="s">
        <v>79</v>
      </c>
      <c r="AV1067" s="13" t="s">
        <v>75</v>
      </c>
      <c r="AW1067" s="13" t="s">
        <v>35</v>
      </c>
      <c r="AX1067" s="13" t="s">
        <v>71</v>
      </c>
      <c r="AY1067" s="269" t="s">
        <v>169</v>
      </c>
    </row>
    <row r="1068" s="12" customFormat="1">
      <c r="B1068" s="248"/>
      <c r="C1068" s="249"/>
      <c r="D1068" s="250" t="s">
        <v>177</v>
      </c>
      <c r="E1068" s="251" t="s">
        <v>21</v>
      </c>
      <c r="F1068" s="252" t="s">
        <v>948</v>
      </c>
      <c r="G1068" s="249"/>
      <c r="H1068" s="253">
        <v>31.199999999999999</v>
      </c>
      <c r="I1068" s="254"/>
      <c r="J1068" s="249"/>
      <c r="K1068" s="249"/>
      <c r="L1068" s="255"/>
      <c r="M1068" s="256"/>
      <c r="N1068" s="257"/>
      <c r="O1068" s="257"/>
      <c r="P1068" s="257"/>
      <c r="Q1068" s="257"/>
      <c r="R1068" s="257"/>
      <c r="S1068" s="257"/>
      <c r="T1068" s="258"/>
      <c r="AT1068" s="259" t="s">
        <v>177</v>
      </c>
      <c r="AU1068" s="259" t="s">
        <v>79</v>
      </c>
      <c r="AV1068" s="12" t="s">
        <v>79</v>
      </c>
      <c r="AW1068" s="12" t="s">
        <v>35</v>
      </c>
      <c r="AX1068" s="12" t="s">
        <v>71</v>
      </c>
      <c r="AY1068" s="259" t="s">
        <v>169</v>
      </c>
    </row>
    <row r="1069" s="13" customFormat="1">
      <c r="B1069" s="260"/>
      <c r="C1069" s="261"/>
      <c r="D1069" s="250" t="s">
        <v>177</v>
      </c>
      <c r="E1069" s="262" t="s">
        <v>21</v>
      </c>
      <c r="F1069" s="263" t="s">
        <v>441</v>
      </c>
      <c r="G1069" s="261"/>
      <c r="H1069" s="262" t="s">
        <v>21</v>
      </c>
      <c r="I1069" s="264"/>
      <c r="J1069" s="261"/>
      <c r="K1069" s="261"/>
      <c r="L1069" s="265"/>
      <c r="M1069" s="266"/>
      <c r="N1069" s="267"/>
      <c r="O1069" s="267"/>
      <c r="P1069" s="267"/>
      <c r="Q1069" s="267"/>
      <c r="R1069" s="267"/>
      <c r="S1069" s="267"/>
      <c r="T1069" s="268"/>
      <c r="AT1069" s="269" t="s">
        <v>177</v>
      </c>
      <c r="AU1069" s="269" t="s">
        <v>79</v>
      </c>
      <c r="AV1069" s="13" t="s">
        <v>75</v>
      </c>
      <c r="AW1069" s="13" t="s">
        <v>35</v>
      </c>
      <c r="AX1069" s="13" t="s">
        <v>71</v>
      </c>
      <c r="AY1069" s="269" t="s">
        <v>169</v>
      </c>
    </row>
    <row r="1070" s="12" customFormat="1">
      <c r="B1070" s="248"/>
      <c r="C1070" s="249"/>
      <c r="D1070" s="250" t="s">
        <v>177</v>
      </c>
      <c r="E1070" s="251" t="s">
        <v>21</v>
      </c>
      <c r="F1070" s="252" t="s">
        <v>949</v>
      </c>
      <c r="G1070" s="249"/>
      <c r="H1070" s="253">
        <v>17</v>
      </c>
      <c r="I1070" s="254"/>
      <c r="J1070" s="249"/>
      <c r="K1070" s="249"/>
      <c r="L1070" s="255"/>
      <c r="M1070" s="256"/>
      <c r="N1070" s="257"/>
      <c r="O1070" s="257"/>
      <c r="P1070" s="257"/>
      <c r="Q1070" s="257"/>
      <c r="R1070" s="257"/>
      <c r="S1070" s="257"/>
      <c r="T1070" s="258"/>
      <c r="AT1070" s="259" t="s">
        <v>177</v>
      </c>
      <c r="AU1070" s="259" t="s">
        <v>79</v>
      </c>
      <c r="AV1070" s="12" t="s">
        <v>79</v>
      </c>
      <c r="AW1070" s="12" t="s">
        <v>35</v>
      </c>
      <c r="AX1070" s="12" t="s">
        <v>71</v>
      </c>
      <c r="AY1070" s="259" t="s">
        <v>169</v>
      </c>
    </row>
    <row r="1071" s="13" customFormat="1">
      <c r="B1071" s="260"/>
      <c r="C1071" s="261"/>
      <c r="D1071" s="250" t="s">
        <v>177</v>
      </c>
      <c r="E1071" s="262" t="s">
        <v>21</v>
      </c>
      <c r="F1071" s="263" t="s">
        <v>439</v>
      </c>
      <c r="G1071" s="261"/>
      <c r="H1071" s="262" t="s">
        <v>21</v>
      </c>
      <c r="I1071" s="264"/>
      <c r="J1071" s="261"/>
      <c r="K1071" s="261"/>
      <c r="L1071" s="265"/>
      <c r="M1071" s="266"/>
      <c r="N1071" s="267"/>
      <c r="O1071" s="267"/>
      <c r="P1071" s="267"/>
      <c r="Q1071" s="267"/>
      <c r="R1071" s="267"/>
      <c r="S1071" s="267"/>
      <c r="T1071" s="268"/>
      <c r="AT1071" s="269" t="s">
        <v>177</v>
      </c>
      <c r="AU1071" s="269" t="s">
        <v>79</v>
      </c>
      <c r="AV1071" s="13" t="s">
        <v>75</v>
      </c>
      <c r="AW1071" s="13" t="s">
        <v>35</v>
      </c>
      <c r="AX1071" s="13" t="s">
        <v>71</v>
      </c>
      <c r="AY1071" s="269" t="s">
        <v>169</v>
      </c>
    </row>
    <row r="1072" s="12" customFormat="1">
      <c r="B1072" s="248"/>
      <c r="C1072" s="249"/>
      <c r="D1072" s="250" t="s">
        <v>177</v>
      </c>
      <c r="E1072" s="251" t="s">
        <v>21</v>
      </c>
      <c r="F1072" s="252" t="s">
        <v>950</v>
      </c>
      <c r="G1072" s="249"/>
      <c r="H1072" s="253">
        <v>12.6</v>
      </c>
      <c r="I1072" s="254"/>
      <c r="J1072" s="249"/>
      <c r="K1072" s="249"/>
      <c r="L1072" s="255"/>
      <c r="M1072" s="256"/>
      <c r="N1072" s="257"/>
      <c r="O1072" s="257"/>
      <c r="P1072" s="257"/>
      <c r="Q1072" s="257"/>
      <c r="R1072" s="257"/>
      <c r="S1072" s="257"/>
      <c r="T1072" s="258"/>
      <c r="AT1072" s="259" t="s">
        <v>177</v>
      </c>
      <c r="AU1072" s="259" t="s">
        <v>79</v>
      </c>
      <c r="AV1072" s="12" t="s">
        <v>79</v>
      </c>
      <c r="AW1072" s="12" t="s">
        <v>35</v>
      </c>
      <c r="AX1072" s="12" t="s">
        <v>71</v>
      </c>
      <c r="AY1072" s="259" t="s">
        <v>169</v>
      </c>
    </row>
    <row r="1073" s="13" customFormat="1">
      <c r="B1073" s="260"/>
      <c r="C1073" s="261"/>
      <c r="D1073" s="250" t="s">
        <v>177</v>
      </c>
      <c r="E1073" s="262" t="s">
        <v>21</v>
      </c>
      <c r="F1073" s="263" t="s">
        <v>874</v>
      </c>
      <c r="G1073" s="261"/>
      <c r="H1073" s="262" t="s">
        <v>21</v>
      </c>
      <c r="I1073" s="264"/>
      <c r="J1073" s="261"/>
      <c r="K1073" s="261"/>
      <c r="L1073" s="265"/>
      <c r="M1073" s="266"/>
      <c r="N1073" s="267"/>
      <c r="O1073" s="267"/>
      <c r="P1073" s="267"/>
      <c r="Q1073" s="267"/>
      <c r="R1073" s="267"/>
      <c r="S1073" s="267"/>
      <c r="T1073" s="268"/>
      <c r="AT1073" s="269" t="s">
        <v>177</v>
      </c>
      <c r="AU1073" s="269" t="s">
        <v>79</v>
      </c>
      <c r="AV1073" s="13" t="s">
        <v>75</v>
      </c>
      <c r="AW1073" s="13" t="s">
        <v>35</v>
      </c>
      <c r="AX1073" s="13" t="s">
        <v>71</v>
      </c>
      <c r="AY1073" s="269" t="s">
        <v>169</v>
      </c>
    </row>
    <row r="1074" s="12" customFormat="1">
      <c r="B1074" s="248"/>
      <c r="C1074" s="249"/>
      <c r="D1074" s="250" t="s">
        <v>177</v>
      </c>
      <c r="E1074" s="251" t="s">
        <v>21</v>
      </c>
      <c r="F1074" s="252" t="s">
        <v>950</v>
      </c>
      <c r="G1074" s="249"/>
      <c r="H1074" s="253">
        <v>12.6</v>
      </c>
      <c r="I1074" s="254"/>
      <c r="J1074" s="249"/>
      <c r="K1074" s="249"/>
      <c r="L1074" s="255"/>
      <c r="M1074" s="256"/>
      <c r="N1074" s="257"/>
      <c r="O1074" s="257"/>
      <c r="P1074" s="257"/>
      <c r="Q1074" s="257"/>
      <c r="R1074" s="257"/>
      <c r="S1074" s="257"/>
      <c r="T1074" s="258"/>
      <c r="AT1074" s="259" t="s">
        <v>177</v>
      </c>
      <c r="AU1074" s="259" t="s">
        <v>79</v>
      </c>
      <c r="AV1074" s="12" t="s">
        <v>79</v>
      </c>
      <c r="AW1074" s="12" t="s">
        <v>35</v>
      </c>
      <c r="AX1074" s="12" t="s">
        <v>71</v>
      </c>
      <c r="AY1074" s="259" t="s">
        <v>169</v>
      </c>
    </row>
    <row r="1075" s="13" customFormat="1">
      <c r="B1075" s="260"/>
      <c r="C1075" s="261"/>
      <c r="D1075" s="250" t="s">
        <v>177</v>
      </c>
      <c r="E1075" s="262" t="s">
        <v>21</v>
      </c>
      <c r="F1075" s="263" t="s">
        <v>497</v>
      </c>
      <c r="G1075" s="261"/>
      <c r="H1075" s="262" t="s">
        <v>21</v>
      </c>
      <c r="I1075" s="264"/>
      <c r="J1075" s="261"/>
      <c r="K1075" s="261"/>
      <c r="L1075" s="265"/>
      <c r="M1075" s="266"/>
      <c r="N1075" s="267"/>
      <c r="O1075" s="267"/>
      <c r="P1075" s="267"/>
      <c r="Q1075" s="267"/>
      <c r="R1075" s="267"/>
      <c r="S1075" s="267"/>
      <c r="T1075" s="268"/>
      <c r="AT1075" s="269" t="s">
        <v>177</v>
      </c>
      <c r="AU1075" s="269" t="s">
        <v>79</v>
      </c>
      <c r="AV1075" s="13" t="s">
        <v>75</v>
      </c>
      <c r="AW1075" s="13" t="s">
        <v>35</v>
      </c>
      <c r="AX1075" s="13" t="s">
        <v>71</v>
      </c>
      <c r="AY1075" s="269" t="s">
        <v>169</v>
      </c>
    </row>
    <row r="1076" s="12" customFormat="1">
      <c r="B1076" s="248"/>
      <c r="C1076" s="249"/>
      <c r="D1076" s="250" t="s">
        <v>177</v>
      </c>
      <c r="E1076" s="251" t="s">
        <v>21</v>
      </c>
      <c r="F1076" s="252" t="s">
        <v>951</v>
      </c>
      <c r="G1076" s="249"/>
      <c r="H1076" s="253">
        <v>25</v>
      </c>
      <c r="I1076" s="254"/>
      <c r="J1076" s="249"/>
      <c r="K1076" s="249"/>
      <c r="L1076" s="255"/>
      <c r="M1076" s="256"/>
      <c r="N1076" s="257"/>
      <c r="O1076" s="257"/>
      <c r="P1076" s="257"/>
      <c r="Q1076" s="257"/>
      <c r="R1076" s="257"/>
      <c r="S1076" s="257"/>
      <c r="T1076" s="258"/>
      <c r="AT1076" s="259" t="s">
        <v>177</v>
      </c>
      <c r="AU1076" s="259" t="s">
        <v>79</v>
      </c>
      <c r="AV1076" s="12" t="s">
        <v>79</v>
      </c>
      <c r="AW1076" s="12" t="s">
        <v>35</v>
      </c>
      <c r="AX1076" s="12" t="s">
        <v>71</v>
      </c>
      <c r="AY1076" s="259" t="s">
        <v>169</v>
      </c>
    </row>
    <row r="1077" s="13" customFormat="1">
      <c r="B1077" s="260"/>
      <c r="C1077" s="261"/>
      <c r="D1077" s="250" t="s">
        <v>177</v>
      </c>
      <c r="E1077" s="262" t="s">
        <v>21</v>
      </c>
      <c r="F1077" s="263" t="s">
        <v>363</v>
      </c>
      <c r="G1077" s="261"/>
      <c r="H1077" s="262" t="s">
        <v>21</v>
      </c>
      <c r="I1077" s="264"/>
      <c r="J1077" s="261"/>
      <c r="K1077" s="261"/>
      <c r="L1077" s="265"/>
      <c r="M1077" s="266"/>
      <c r="N1077" s="267"/>
      <c r="O1077" s="267"/>
      <c r="P1077" s="267"/>
      <c r="Q1077" s="267"/>
      <c r="R1077" s="267"/>
      <c r="S1077" s="267"/>
      <c r="T1077" s="268"/>
      <c r="AT1077" s="269" t="s">
        <v>177</v>
      </c>
      <c r="AU1077" s="269" t="s">
        <v>79</v>
      </c>
      <c r="AV1077" s="13" t="s">
        <v>75</v>
      </c>
      <c r="AW1077" s="13" t="s">
        <v>35</v>
      </c>
      <c r="AX1077" s="13" t="s">
        <v>71</v>
      </c>
      <c r="AY1077" s="269" t="s">
        <v>169</v>
      </c>
    </row>
    <row r="1078" s="12" customFormat="1">
      <c r="B1078" s="248"/>
      <c r="C1078" s="249"/>
      <c r="D1078" s="250" t="s">
        <v>177</v>
      </c>
      <c r="E1078" s="251" t="s">
        <v>21</v>
      </c>
      <c r="F1078" s="252" t="s">
        <v>952</v>
      </c>
      <c r="G1078" s="249"/>
      <c r="H1078" s="253">
        <v>8.3100000000000005</v>
      </c>
      <c r="I1078" s="254"/>
      <c r="J1078" s="249"/>
      <c r="K1078" s="249"/>
      <c r="L1078" s="255"/>
      <c r="M1078" s="256"/>
      <c r="N1078" s="257"/>
      <c r="O1078" s="257"/>
      <c r="P1078" s="257"/>
      <c r="Q1078" s="257"/>
      <c r="R1078" s="257"/>
      <c r="S1078" s="257"/>
      <c r="T1078" s="258"/>
      <c r="AT1078" s="259" t="s">
        <v>177</v>
      </c>
      <c r="AU1078" s="259" t="s">
        <v>79</v>
      </c>
      <c r="AV1078" s="12" t="s">
        <v>79</v>
      </c>
      <c r="AW1078" s="12" t="s">
        <v>35</v>
      </c>
      <c r="AX1078" s="12" t="s">
        <v>71</v>
      </c>
      <c r="AY1078" s="259" t="s">
        <v>169</v>
      </c>
    </row>
    <row r="1079" s="13" customFormat="1">
      <c r="B1079" s="260"/>
      <c r="C1079" s="261"/>
      <c r="D1079" s="250" t="s">
        <v>177</v>
      </c>
      <c r="E1079" s="262" t="s">
        <v>21</v>
      </c>
      <c r="F1079" s="263" t="s">
        <v>878</v>
      </c>
      <c r="G1079" s="261"/>
      <c r="H1079" s="262" t="s">
        <v>21</v>
      </c>
      <c r="I1079" s="264"/>
      <c r="J1079" s="261"/>
      <c r="K1079" s="261"/>
      <c r="L1079" s="265"/>
      <c r="M1079" s="266"/>
      <c r="N1079" s="267"/>
      <c r="O1079" s="267"/>
      <c r="P1079" s="267"/>
      <c r="Q1079" s="267"/>
      <c r="R1079" s="267"/>
      <c r="S1079" s="267"/>
      <c r="T1079" s="268"/>
      <c r="AT1079" s="269" t="s">
        <v>177</v>
      </c>
      <c r="AU1079" s="269" t="s">
        <v>79</v>
      </c>
      <c r="AV1079" s="13" t="s">
        <v>75</v>
      </c>
      <c r="AW1079" s="13" t="s">
        <v>35</v>
      </c>
      <c r="AX1079" s="13" t="s">
        <v>71</v>
      </c>
      <c r="AY1079" s="269" t="s">
        <v>169</v>
      </c>
    </row>
    <row r="1080" s="12" customFormat="1">
      <c r="B1080" s="248"/>
      <c r="C1080" s="249"/>
      <c r="D1080" s="250" t="s">
        <v>177</v>
      </c>
      <c r="E1080" s="251" t="s">
        <v>21</v>
      </c>
      <c r="F1080" s="252" t="s">
        <v>952</v>
      </c>
      <c r="G1080" s="249"/>
      <c r="H1080" s="253">
        <v>8.3100000000000005</v>
      </c>
      <c r="I1080" s="254"/>
      <c r="J1080" s="249"/>
      <c r="K1080" s="249"/>
      <c r="L1080" s="255"/>
      <c r="M1080" s="256"/>
      <c r="N1080" s="257"/>
      <c r="O1080" s="257"/>
      <c r="P1080" s="257"/>
      <c r="Q1080" s="257"/>
      <c r="R1080" s="257"/>
      <c r="S1080" s="257"/>
      <c r="T1080" s="258"/>
      <c r="AT1080" s="259" t="s">
        <v>177</v>
      </c>
      <c r="AU1080" s="259" t="s">
        <v>79</v>
      </c>
      <c r="AV1080" s="12" t="s">
        <v>79</v>
      </c>
      <c r="AW1080" s="12" t="s">
        <v>35</v>
      </c>
      <c r="AX1080" s="12" t="s">
        <v>71</v>
      </c>
      <c r="AY1080" s="259" t="s">
        <v>169</v>
      </c>
    </row>
    <row r="1081" s="13" customFormat="1">
      <c r="B1081" s="260"/>
      <c r="C1081" s="261"/>
      <c r="D1081" s="250" t="s">
        <v>177</v>
      </c>
      <c r="E1081" s="262" t="s">
        <v>21</v>
      </c>
      <c r="F1081" s="263" t="s">
        <v>879</v>
      </c>
      <c r="G1081" s="261"/>
      <c r="H1081" s="262" t="s">
        <v>21</v>
      </c>
      <c r="I1081" s="264"/>
      <c r="J1081" s="261"/>
      <c r="K1081" s="261"/>
      <c r="L1081" s="265"/>
      <c r="M1081" s="266"/>
      <c r="N1081" s="267"/>
      <c r="O1081" s="267"/>
      <c r="P1081" s="267"/>
      <c r="Q1081" s="267"/>
      <c r="R1081" s="267"/>
      <c r="S1081" s="267"/>
      <c r="T1081" s="268"/>
      <c r="AT1081" s="269" t="s">
        <v>177</v>
      </c>
      <c r="AU1081" s="269" t="s">
        <v>79</v>
      </c>
      <c r="AV1081" s="13" t="s">
        <v>75</v>
      </c>
      <c r="AW1081" s="13" t="s">
        <v>35</v>
      </c>
      <c r="AX1081" s="13" t="s">
        <v>71</v>
      </c>
      <c r="AY1081" s="269" t="s">
        <v>169</v>
      </c>
    </row>
    <row r="1082" s="12" customFormat="1">
      <c r="B1082" s="248"/>
      <c r="C1082" s="249"/>
      <c r="D1082" s="250" t="s">
        <v>177</v>
      </c>
      <c r="E1082" s="251" t="s">
        <v>21</v>
      </c>
      <c r="F1082" s="252" t="s">
        <v>953</v>
      </c>
      <c r="G1082" s="249"/>
      <c r="H1082" s="253">
        <v>9.7100000000000009</v>
      </c>
      <c r="I1082" s="254"/>
      <c r="J1082" s="249"/>
      <c r="K1082" s="249"/>
      <c r="L1082" s="255"/>
      <c r="M1082" s="256"/>
      <c r="N1082" s="257"/>
      <c r="O1082" s="257"/>
      <c r="P1082" s="257"/>
      <c r="Q1082" s="257"/>
      <c r="R1082" s="257"/>
      <c r="S1082" s="257"/>
      <c r="T1082" s="258"/>
      <c r="AT1082" s="259" t="s">
        <v>177</v>
      </c>
      <c r="AU1082" s="259" t="s">
        <v>79</v>
      </c>
      <c r="AV1082" s="12" t="s">
        <v>79</v>
      </c>
      <c r="AW1082" s="12" t="s">
        <v>35</v>
      </c>
      <c r="AX1082" s="12" t="s">
        <v>71</v>
      </c>
      <c r="AY1082" s="259" t="s">
        <v>169</v>
      </c>
    </row>
    <row r="1083" s="13" customFormat="1">
      <c r="B1083" s="260"/>
      <c r="C1083" s="261"/>
      <c r="D1083" s="250" t="s">
        <v>177</v>
      </c>
      <c r="E1083" s="262" t="s">
        <v>21</v>
      </c>
      <c r="F1083" s="263" t="s">
        <v>881</v>
      </c>
      <c r="G1083" s="261"/>
      <c r="H1083" s="262" t="s">
        <v>21</v>
      </c>
      <c r="I1083" s="264"/>
      <c r="J1083" s="261"/>
      <c r="K1083" s="261"/>
      <c r="L1083" s="265"/>
      <c r="M1083" s="266"/>
      <c r="N1083" s="267"/>
      <c r="O1083" s="267"/>
      <c r="P1083" s="267"/>
      <c r="Q1083" s="267"/>
      <c r="R1083" s="267"/>
      <c r="S1083" s="267"/>
      <c r="T1083" s="268"/>
      <c r="AT1083" s="269" t="s">
        <v>177</v>
      </c>
      <c r="AU1083" s="269" t="s">
        <v>79</v>
      </c>
      <c r="AV1083" s="13" t="s">
        <v>75</v>
      </c>
      <c r="AW1083" s="13" t="s">
        <v>35</v>
      </c>
      <c r="AX1083" s="13" t="s">
        <v>71</v>
      </c>
      <c r="AY1083" s="269" t="s">
        <v>169</v>
      </c>
    </row>
    <row r="1084" s="12" customFormat="1">
      <c r="B1084" s="248"/>
      <c r="C1084" s="249"/>
      <c r="D1084" s="250" t="s">
        <v>177</v>
      </c>
      <c r="E1084" s="251" t="s">
        <v>21</v>
      </c>
      <c r="F1084" s="252" t="s">
        <v>952</v>
      </c>
      <c r="G1084" s="249"/>
      <c r="H1084" s="253">
        <v>8.3100000000000005</v>
      </c>
      <c r="I1084" s="254"/>
      <c r="J1084" s="249"/>
      <c r="K1084" s="249"/>
      <c r="L1084" s="255"/>
      <c r="M1084" s="256"/>
      <c r="N1084" s="257"/>
      <c r="O1084" s="257"/>
      <c r="P1084" s="257"/>
      <c r="Q1084" s="257"/>
      <c r="R1084" s="257"/>
      <c r="S1084" s="257"/>
      <c r="T1084" s="258"/>
      <c r="AT1084" s="259" t="s">
        <v>177</v>
      </c>
      <c r="AU1084" s="259" t="s">
        <v>79</v>
      </c>
      <c r="AV1084" s="12" t="s">
        <v>79</v>
      </c>
      <c r="AW1084" s="12" t="s">
        <v>35</v>
      </c>
      <c r="AX1084" s="12" t="s">
        <v>71</v>
      </c>
      <c r="AY1084" s="259" t="s">
        <v>169</v>
      </c>
    </row>
    <row r="1085" s="13" customFormat="1">
      <c r="B1085" s="260"/>
      <c r="C1085" s="261"/>
      <c r="D1085" s="250" t="s">
        <v>177</v>
      </c>
      <c r="E1085" s="262" t="s">
        <v>21</v>
      </c>
      <c r="F1085" s="263" t="s">
        <v>882</v>
      </c>
      <c r="G1085" s="261"/>
      <c r="H1085" s="262" t="s">
        <v>21</v>
      </c>
      <c r="I1085" s="264"/>
      <c r="J1085" s="261"/>
      <c r="K1085" s="261"/>
      <c r="L1085" s="265"/>
      <c r="M1085" s="266"/>
      <c r="N1085" s="267"/>
      <c r="O1085" s="267"/>
      <c r="P1085" s="267"/>
      <c r="Q1085" s="267"/>
      <c r="R1085" s="267"/>
      <c r="S1085" s="267"/>
      <c r="T1085" s="268"/>
      <c r="AT1085" s="269" t="s">
        <v>177</v>
      </c>
      <c r="AU1085" s="269" t="s">
        <v>79</v>
      </c>
      <c r="AV1085" s="13" t="s">
        <v>75</v>
      </c>
      <c r="AW1085" s="13" t="s">
        <v>35</v>
      </c>
      <c r="AX1085" s="13" t="s">
        <v>71</v>
      </c>
      <c r="AY1085" s="269" t="s">
        <v>169</v>
      </c>
    </row>
    <row r="1086" s="12" customFormat="1">
      <c r="B1086" s="248"/>
      <c r="C1086" s="249"/>
      <c r="D1086" s="250" t="s">
        <v>177</v>
      </c>
      <c r="E1086" s="251" t="s">
        <v>21</v>
      </c>
      <c r="F1086" s="252" t="s">
        <v>952</v>
      </c>
      <c r="G1086" s="249"/>
      <c r="H1086" s="253">
        <v>8.3100000000000005</v>
      </c>
      <c r="I1086" s="254"/>
      <c r="J1086" s="249"/>
      <c r="K1086" s="249"/>
      <c r="L1086" s="255"/>
      <c r="M1086" s="256"/>
      <c r="N1086" s="257"/>
      <c r="O1086" s="257"/>
      <c r="P1086" s="257"/>
      <c r="Q1086" s="257"/>
      <c r="R1086" s="257"/>
      <c r="S1086" s="257"/>
      <c r="T1086" s="258"/>
      <c r="AT1086" s="259" t="s">
        <v>177</v>
      </c>
      <c r="AU1086" s="259" t="s">
        <v>79</v>
      </c>
      <c r="AV1086" s="12" t="s">
        <v>79</v>
      </c>
      <c r="AW1086" s="12" t="s">
        <v>35</v>
      </c>
      <c r="AX1086" s="12" t="s">
        <v>71</v>
      </c>
      <c r="AY1086" s="259" t="s">
        <v>169</v>
      </c>
    </row>
    <row r="1087" s="13" customFormat="1">
      <c r="B1087" s="260"/>
      <c r="C1087" s="261"/>
      <c r="D1087" s="250" t="s">
        <v>177</v>
      </c>
      <c r="E1087" s="262" t="s">
        <v>21</v>
      </c>
      <c r="F1087" s="263" t="s">
        <v>883</v>
      </c>
      <c r="G1087" s="261"/>
      <c r="H1087" s="262" t="s">
        <v>21</v>
      </c>
      <c r="I1087" s="264"/>
      <c r="J1087" s="261"/>
      <c r="K1087" s="261"/>
      <c r="L1087" s="265"/>
      <c r="M1087" s="266"/>
      <c r="N1087" s="267"/>
      <c r="O1087" s="267"/>
      <c r="P1087" s="267"/>
      <c r="Q1087" s="267"/>
      <c r="R1087" s="267"/>
      <c r="S1087" s="267"/>
      <c r="T1087" s="268"/>
      <c r="AT1087" s="269" t="s">
        <v>177</v>
      </c>
      <c r="AU1087" s="269" t="s">
        <v>79</v>
      </c>
      <c r="AV1087" s="13" t="s">
        <v>75</v>
      </c>
      <c r="AW1087" s="13" t="s">
        <v>35</v>
      </c>
      <c r="AX1087" s="13" t="s">
        <v>71</v>
      </c>
      <c r="AY1087" s="269" t="s">
        <v>169</v>
      </c>
    </row>
    <row r="1088" s="12" customFormat="1">
      <c r="B1088" s="248"/>
      <c r="C1088" s="249"/>
      <c r="D1088" s="250" t="s">
        <v>177</v>
      </c>
      <c r="E1088" s="251" t="s">
        <v>21</v>
      </c>
      <c r="F1088" s="252" t="s">
        <v>954</v>
      </c>
      <c r="G1088" s="249"/>
      <c r="H1088" s="253">
        <v>48.469999999999999</v>
      </c>
      <c r="I1088" s="254"/>
      <c r="J1088" s="249"/>
      <c r="K1088" s="249"/>
      <c r="L1088" s="255"/>
      <c r="M1088" s="256"/>
      <c r="N1088" s="257"/>
      <c r="O1088" s="257"/>
      <c r="P1088" s="257"/>
      <c r="Q1088" s="257"/>
      <c r="R1088" s="257"/>
      <c r="S1088" s="257"/>
      <c r="T1088" s="258"/>
      <c r="AT1088" s="259" t="s">
        <v>177</v>
      </c>
      <c r="AU1088" s="259" t="s">
        <v>79</v>
      </c>
      <c r="AV1088" s="12" t="s">
        <v>79</v>
      </c>
      <c r="AW1088" s="12" t="s">
        <v>35</v>
      </c>
      <c r="AX1088" s="12" t="s">
        <v>71</v>
      </c>
      <c r="AY1088" s="259" t="s">
        <v>169</v>
      </c>
    </row>
    <row r="1089" s="13" customFormat="1">
      <c r="B1089" s="260"/>
      <c r="C1089" s="261"/>
      <c r="D1089" s="250" t="s">
        <v>177</v>
      </c>
      <c r="E1089" s="262" t="s">
        <v>21</v>
      </c>
      <c r="F1089" s="263" t="s">
        <v>444</v>
      </c>
      <c r="G1089" s="261"/>
      <c r="H1089" s="262" t="s">
        <v>21</v>
      </c>
      <c r="I1089" s="264"/>
      <c r="J1089" s="261"/>
      <c r="K1089" s="261"/>
      <c r="L1089" s="265"/>
      <c r="M1089" s="266"/>
      <c r="N1089" s="267"/>
      <c r="O1089" s="267"/>
      <c r="P1089" s="267"/>
      <c r="Q1089" s="267"/>
      <c r="R1089" s="267"/>
      <c r="S1089" s="267"/>
      <c r="T1089" s="268"/>
      <c r="AT1089" s="269" t="s">
        <v>177</v>
      </c>
      <c r="AU1089" s="269" t="s">
        <v>79</v>
      </c>
      <c r="AV1089" s="13" t="s">
        <v>75</v>
      </c>
      <c r="AW1089" s="13" t="s">
        <v>35</v>
      </c>
      <c r="AX1089" s="13" t="s">
        <v>71</v>
      </c>
      <c r="AY1089" s="269" t="s">
        <v>169</v>
      </c>
    </row>
    <row r="1090" s="12" customFormat="1">
      <c r="B1090" s="248"/>
      <c r="C1090" s="249"/>
      <c r="D1090" s="250" t="s">
        <v>177</v>
      </c>
      <c r="E1090" s="251" t="s">
        <v>21</v>
      </c>
      <c r="F1090" s="252" t="s">
        <v>955</v>
      </c>
      <c r="G1090" s="249"/>
      <c r="H1090" s="253">
        <v>18.059999999999999</v>
      </c>
      <c r="I1090" s="254"/>
      <c r="J1090" s="249"/>
      <c r="K1090" s="249"/>
      <c r="L1090" s="255"/>
      <c r="M1090" s="256"/>
      <c r="N1090" s="257"/>
      <c r="O1090" s="257"/>
      <c r="P1090" s="257"/>
      <c r="Q1090" s="257"/>
      <c r="R1090" s="257"/>
      <c r="S1090" s="257"/>
      <c r="T1090" s="258"/>
      <c r="AT1090" s="259" t="s">
        <v>177</v>
      </c>
      <c r="AU1090" s="259" t="s">
        <v>79</v>
      </c>
      <c r="AV1090" s="12" t="s">
        <v>79</v>
      </c>
      <c r="AW1090" s="12" t="s">
        <v>35</v>
      </c>
      <c r="AX1090" s="12" t="s">
        <v>71</v>
      </c>
      <c r="AY1090" s="259" t="s">
        <v>169</v>
      </c>
    </row>
    <row r="1091" s="13" customFormat="1">
      <c r="B1091" s="260"/>
      <c r="C1091" s="261"/>
      <c r="D1091" s="250" t="s">
        <v>177</v>
      </c>
      <c r="E1091" s="262" t="s">
        <v>21</v>
      </c>
      <c r="F1091" s="263" t="s">
        <v>886</v>
      </c>
      <c r="G1091" s="261"/>
      <c r="H1091" s="262" t="s">
        <v>21</v>
      </c>
      <c r="I1091" s="264"/>
      <c r="J1091" s="261"/>
      <c r="K1091" s="261"/>
      <c r="L1091" s="265"/>
      <c r="M1091" s="266"/>
      <c r="N1091" s="267"/>
      <c r="O1091" s="267"/>
      <c r="P1091" s="267"/>
      <c r="Q1091" s="267"/>
      <c r="R1091" s="267"/>
      <c r="S1091" s="267"/>
      <c r="T1091" s="268"/>
      <c r="AT1091" s="269" t="s">
        <v>177</v>
      </c>
      <c r="AU1091" s="269" t="s">
        <v>79</v>
      </c>
      <c r="AV1091" s="13" t="s">
        <v>75</v>
      </c>
      <c r="AW1091" s="13" t="s">
        <v>35</v>
      </c>
      <c r="AX1091" s="13" t="s">
        <v>71</v>
      </c>
      <c r="AY1091" s="269" t="s">
        <v>169</v>
      </c>
    </row>
    <row r="1092" s="12" customFormat="1">
      <c r="B1092" s="248"/>
      <c r="C1092" s="249"/>
      <c r="D1092" s="250" t="s">
        <v>177</v>
      </c>
      <c r="E1092" s="251" t="s">
        <v>21</v>
      </c>
      <c r="F1092" s="252" t="s">
        <v>956</v>
      </c>
      <c r="G1092" s="249"/>
      <c r="H1092" s="253">
        <v>25.5</v>
      </c>
      <c r="I1092" s="254"/>
      <c r="J1092" s="249"/>
      <c r="K1092" s="249"/>
      <c r="L1092" s="255"/>
      <c r="M1092" s="256"/>
      <c r="N1092" s="257"/>
      <c r="O1092" s="257"/>
      <c r="P1092" s="257"/>
      <c r="Q1092" s="257"/>
      <c r="R1092" s="257"/>
      <c r="S1092" s="257"/>
      <c r="T1092" s="258"/>
      <c r="AT1092" s="259" t="s">
        <v>177</v>
      </c>
      <c r="AU1092" s="259" t="s">
        <v>79</v>
      </c>
      <c r="AV1092" s="12" t="s">
        <v>79</v>
      </c>
      <c r="AW1092" s="12" t="s">
        <v>35</v>
      </c>
      <c r="AX1092" s="12" t="s">
        <v>71</v>
      </c>
      <c r="AY1092" s="259" t="s">
        <v>169</v>
      </c>
    </row>
    <row r="1093" s="13" customFormat="1">
      <c r="B1093" s="260"/>
      <c r="C1093" s="261"/>
      <c r="D1093" s="250" t="s">
        <v>177</v>
      </c>
      <c r="E1093" s="262" t="s">
        <v>21</v>
      </c>
      <c r="F1093" s="263" t="s">
        <v>888</v>
      </c>
      <c r="G1093" s="261"/>
      <c r="H1093" s="262" t="s">
        <v>21</v>
      </c>
      <c r="I1093" s="264"/>
      <c r="J1093" s="261"/>
      <c r="K1093" s="261"/>
      <c r="L1093" s="265"/>
      <c r="M1093" s="266"/>
      <c r="N1093" s="267"/>
      <c r="O1093" s="267"/>
      <c r="P1093" s="267"/>
      <c r="Q1093" s="267"/>
      <c r="R1093" s="267"/>
      <c r="S1093" s="267"/>
      <c r="T1093" s="268"/>
      <c r="AT1093" s="269" t="s">
        <v>177</v>
      </c>
      <c r="AU1093" s="269" t="s">
        <v>79</v>
      </c>
      <c r="AV1093" s="13" t="s">
        <v>75</v>
      </c>
      <c r="AW1093" s="13" t="s">
        <v>35</v>
      </c>
      <c r="AX1093" s="13" t="s">
        <v>71</v>
      </c>
      <c r="AY1093" s="269" t="s">
        <v>169</v>
      </c>
    </row>
    <row r="1094" s="12" customFormat="1">
      <c r="B1094" s="248"/>
      <c r="C1094" s="249"/>
      <c r="D1094" s="250" t="s">
        <v>177</v>
      </c>
      <c r="E1094" s="251" t="s">
        <v>21</v>
      </c>
      <c r="F1094" s="252" t="s">
        <v>957</v>
      </c>
      <c r="G1094" s="249"/>
      <c r="H1094" s="253">
        <v>8</v>
      </c>
      <c r="I1094" s="254"/>
      <c r="J1094" s="249"/>
      <c r="K1094" s="249"/>
      <c r="L1094" s="255"/>
      <c r="M1094" s="256"/>
      <c r="N1094" s="257"/>
      <c r="O1094" s="257"/>
      <c r="P1094" s="257"/>
      <c r="Q1094" s="257"/>
      <c r="R1094" s="257"/>
      <c r="S1094" s="257"/>
      <c r="T1094" s="258"/>
      <c r="AT1094" s="259" t="s">
        <v>177</v>
      </c>
      <c r="AU1094" s="259" t="s">
        <v>79</v>
      </c>
      <c r="AV1094" s="12" t="s">
        <v>79</v>
      </c>
      <c r="AW1094" s="12" t="s">
        <v>35</v>
      </c>
      <c r="AX1094" s="12" t="s">
        <v>71</v>
      </c>
      <c r="AY1094" s="259" t="s">
        <v>169</v>
      </c>
    </row>
    <row r="1095" s="13" customFormat="1">
      <c r="B1095" s="260"/>
      <c r="C1095" s="261"/>
      <c r="D1095" s="250" t="s">
        <v>177</v>
      </c>
      <c r="E1095" s="262" t="s">
        <v>21</v>
      </c>
      <c r="F1095" s="263" t="s">
        <v>890</v>
      </c>
      <c r="G1095" s="261"/>
      <c r="H1095" s="262" t="s">
        <v>21</v>
      </c>
      <c r="I1095" s="264"/>
      <c r="J1095" s="261"/>
      <c r="K1095" s="261"/>
      <c r="L1095" s="265"/>
      <c r="M1095" s="266"/>
      <c r="N1095" s="267"/>
      <c r="O1095" s="267"/>
      <c r="P1095" s="267"/>
      <c r="Q1095" s="267"/>
      <c r="R1095" s="267"/>
      <c r="S1095" s="267"/>
      <c r="T1095" s="268"/>
      <c r="AT1095" s="269" t="s">
        <v>177</v>
      </c>
      <c r="AU1095" s="269" t="s">
        <v>79</v>
      </c>
      <c r="AV1095" s="13" t="s">
        <v>75</v>
      </c>
      <c r="AW1095" s="13" t="s">
        <v>35</v>
      </c>
      <c r="AX1095" s="13" t="s">
        <v>71</v>
      </c>
      <c r="AY1095" s="269" t="s">
        <v>169</v>
      </c>
    </row>
    <row r="1096" s="12" customFormat="1">
      <c r="B1096" s="248"/>
      <c r="C1096" s="249"/>
      <c r="D1096" s="250" t="s">
        <v>177</v>
      </c>
      <c r="E1096" s="251" t="s">
        <v>21</v>
      </c>
      <c r="F1096" s="252" t="s">
        <v>957</v>
      </c>
      <c r="G1096" s="249"/>
      <c r="H1096" s="253">
        <v>8</v>
      </c>
      <c r="I1096" s="254"/>
      <c r="J1096" s="249"/>
      <c r="K1096" s="249"/>
      <c r="L1096" s="255"/>
      <c r="M1096" s="256"/>
      <c r="N1096" s="257"/>
      <c r="O1096" s="257"/>
      <c r="P1096" s="257"/>
      <c r="Q1096" s="257"/>
      <c r="R1096" s="257"/>
      <c r="S1096" s="257"/>
      <c r="T1096" s="258"/>
      <c r="AT1096" s="259" t="s">
        <v>177</v>
      </c>
      <c r="AU1096" s="259" t="s">
        <v>79</v>
      </c>
      <c r="AV1096" s="12" t="s">
        <v>79</v>
      </c>
      <c r="AW1096" s="12" t="s">
        <v>35</v>
      </c>
      <c r="AX1096" s="12" t="s">
        <v>71</v>
      </c>
      <c r="AY1096" s="259" t="s">
        <v>169</v>
      </c>
    </row>
    <row r="1097" s="13" customFormat="1">
      <c r="B1097" s="260"/>
      <c r="C1097" s="261"/>
      <c r="D1097" s="250" t="s">
        <v>177</v>
      </c>
      <c r="E1097" s="262" t="s">
        <v>21</v>
      </c>
      <c r="F1097" s="263" t="s">
        <v>892</v>
      </c>
      <c r="G1097" s="261"/>
      <c r="H1097" s="262" t="s">
        <v>21</v>
      </c>
      <c r="I1097" s="264"/>
      <c r="J1097" s="261"/>
      <c r="K1097" s="261"/>
      <c r="L1097" s="265"/>
      <c r="M1097" s="266"/>
      <c r="N1097" s="267"/>
      <c r="O1097" s="267"/>
      <c r="P1097" s="267"/>
      <c r="Q1097" s="267"/>
      <c r="R1097" s="267"/>
      <c r="S1097" s="267"/>
      <c r="T1097" s="268"/>
      <c r="AT1097" s="269" t="s">
        <v>177</v>
      </c>
      <c r="AU1097" s="269" t="s">
        <v>79</v>
      </c>
      <c r="AV1097" s="13" t="s">
        <v>75</v>
      </c>
      <c r="AW1097" s="13" t="s">
        <v>35</v>
      </c>
      <c r="AX1097" s="13" t="s">
        <v>71</v>
      </c>
      <c r="AY1097" s="269" t="s">
        <v>169</v>
      </c>
    </row>
    <row r="1098" s="12" customFormat="1">
      <c r="B1098" s="248"/>
      <c r="C1098" s="249"/>
      <c r="D1098" s="250" t="s">
        <v>177</v>
      </c>
      <c r="E1098" s="251" t="s">
        <v>21</v>
      </c>
      <c r="F1098" s="252" t="s">
        <v>957</v>
      </c>
      <c r="G1098" s="249"/>
      <c r="H1098" s="253">
        <v>8</v>
      </c>
      <c r="I1098" s="254"/>
      <c r="J1098" s="249"/>
      <c r="K1098" s="249"/>
      <c r="L1098" s="255"/>
      <c r="M1098" s="256"/>
      <c r="N1098" s="257"/>
      <c r="O1098" s="257"/>
      <c r="P1098" s="257"/>
      <c r="Q1098" s="257"/>
      <c r="R1098" s="257"/>
      <c r="S1098" s="257"/>
      <c r="T1098" s="258"/>
      <c r="AT1098" s="259" t="s">
        <v>177</v>
      </c>
      <c r="AU1098" s="259" t="s">
        <v>79</v>
      </c>
      <c r="AV1098" s="12" t="s">
        <v>79</v>
      </c>
      <c r="AW1098" s="12" t="s">
        <v>35</v>
      </c>
      <c r="AX1098" s="12" t="s">
        <v>71</v>
      </c>
      <c r="AY1098" s="259" t="s">
        <v>169</v>
      </c>
    </row>
    <row r="1099" s="13" customFormat="1">
      <c r="B1099" s="260"/>
      <c r="C1099" s="261"/>
      <c r="D1099" s="250" t="s">
        <v>177</v>
      </c>
      <c r="E1099" s="262" t="s">
        <v>21</v>
      </c>
      <c r="F1099" s="263" t="s">
        <v>893</v>
      </c>
      <c r="G1099" s="261"/>
      <c r="H1099" s="262" t="s">
        <v>21</v>
      </c>
      <c r="I1099" s="264"/>
      <c r="J1099" s="261"/>
      <c r="K1099" s="261"/>
      <c r="L1099" s="265"/>
      <c r="M1099" s="266"/>
      <c r="N1099" s="267"/>
      <c r="O1099" s="267"/>
      <c r="P1099" s="267"/>
      <c r="Q1099" s="267"/>
      <c r="R1099" s="267"/>
      <c r="S1099" s="267"/>
      <c r="T1099" s="268"/>
      <c r="AT1099" s="269" t="s">
        <v>177</v>
      </c>
      <c r="AU1099" s="269" t="s">
        <v>79</v>
      </c>
      <c r="AV1099" s="13" t="s">
        <v>75</v>
      </c>
      <c r="AW1099" s="13" t="s">
        <v>35</v>
      </c>
      <c r="AX1099" s="13" t="s">
        <v>71</v>
      </c>
      <c r="AY1099" s="269" t="s">
        <v>169</v>
      </c>
    </row>
    <row r="1100" s="12" customFormat="1">
      <c r="B1100" s="248"/>
      <c r="C1100" s="249"/>
      <c r="D1100" s="250" t="s">
        <v>177</v>
      </c>
      <c r="E1100" s="251" t="s">
        <v>21</v>
      </c>
      <c r="F1100" s="252" t="s">
        <v>957</v>
      </c>
      <c r="G1100" s="249"/>
      <c r="H1100" s="253">
        <v>8</v>
      </c>
      <c r="I1100" s="254"/>
      <c r="J1100" s="249"/>
      <c r="K1100" s="249"/>
      <c r="L1100" s="255"/>
      <c r="M1100" s="256"/>
      <c r="N1100" s="257"/>
      <c r="O1100" s="257"/>
      <c r="P1100" s="257"/>
      <c r="Q1100" s="257"/>
      <c r="R1100" s="257"/>
      <c r="S1100" s="257"/>
      <c r="T1100" s="258"/>
      <c r="AT1100" s="259" t="s">
        <v>177</v>
      </c>
      <c r="AU1100" s="259" t="s">
        <v>79</v>
      </c>
      <c r="AV1100" s="12" t="s">
        <v>79</v>
      </c>
      <c r="AW1100" s="12" t="s">
        <v>35</v>
      </c>
      <c r="AX1100" s="12" t="s">
        <v>71</v>
      </c>
      <c r="AY1100" s="259" t="s">
        <v>169</v>
      </c>
    </row>
    <row r="1101" s="13" customFormat="1">
      <c r="B1101" s="260"/>
      <c r="C1101" s="261"/>
      <c r="D1101" s="250" t="s">
        <v>177</v>
      </c>
      <c r="E1101" s="262" t="s">
        <v>21</v>
      </c>
      <c r="F1101" s="263" t="s">
        <v>894</v>
      </c>
      <c r="G1101" s="261"/>
      <c r="H1101" s="262" t="s">
        <v>21</v>
      </c>
      <c r="I1101" s="264"/>
      <c r="J1101" s="261"/>
      <c r="K1101" s="261"/>
      <c r="L1101" s="265"/>
      <c r="M1101" s="266"/>
      <c r="N1101" s="267"/>
      <c r="O1101" s="267"/>
      <c r="P1101" s="267"/>
      <c r="Q1101" s="267"/>
      <c r="R1101" s="267"/>
      <c r="S1101" s="267"/>
      <c r="T1101" s="268"/>
      <c r="AT1101" s="269" t="s">
        <v>177</v>
      </c>
      <c r="AU1101" s="269" t="s">
        <v>79</v>
      </c>
      <c r="AV1101" s="13" t="s">
        <v>75</v>
      </c>
      <c r="AW1101" s="13" t="s">
        <v>35</v>
      </c>
      <c r="AX1101" s="13" t="s">
        <v>71</v>
      </c>
      <c r="AY1101" s="269" t="s">
        <v>169</v>
      </c>
    </row>
    <row r="1102" s="12" customFormat="1">
      <c r="B1102" s="248"/>
      <c r="C1102" s="249"/>
      <c r="D1102" s="250" t="s">
        <v>177</v>
      </c>
      <c r="E1102" s="251" t="s">
        <v>21</v>
      </c>
      <c r="F1102" s="252" t="s">
        <v>958</v>
      </c>
      <c r="G1102" s="249"/>
      <c r="H1102" s="253">
        <v>11.140000000000001</v>
      </c>
      <c r="I1102" s="254"/>
      <c r="J1102" s="249"/>
      <c r="K1102" s="249"/>
      <c r="L1102" s="255"/>
      <c r="M1102" s="256"/>
      <c r="N1102" s="257"/>
      <c r="O1102" s="257"/>
      <c r="P1102" s="257"/>
      <c r="Q1102" s="257"/>
      <c r="R1102" s="257"/>
      <c r="S1102" s="257"/>
      <c r="T1102" s="258"/>
      <c r="AT1102" s="259" t="s">
        <v>177</v>
      </c>
      <c r="AU1102" s="259" t="s">
        <v>79</v>
      </c>
      <c r="AV1102" s="12" t="s">
        <v>79</v>
      </c>
      <c r="AW1102" s="12" t="s">
        <v>35</v>
      </c>
      <c r="AX1102" s="12" t="s">
        <v>71</v>
      </c>
      <c r="AY1102" s="259" t="s">
        <v>169</v>
      </c>
    </row>
    <row r="1103" s="13" customFormat="1">
      <c r="B1103" s="260"/>
      <c r="C1103" s="261"/>
      <c r="D1103" s="250" t="s">
        <v>177</v>
      </c>
      <c r="E1103" s="262" t="s">
        <v>21</v>
      </c>
      <c r="F1103" s="263" t="s">
        <v>896</v>
      </c>
      <c r="G1103" s="261"/>
      <c r="H1103" s="262" t="s">
        <v>21</v>
      </c>
      <c r="I1103" s="264"/>
      <c r="J1103" s="261"/>
      <c r="K1103" s="261"/>
      <c r="L1103" s="265"/>
      <c r="M1103" s="266"/>
      <c r="N1103" s="267"/>
      <c r="O1103" s="267"/>
      <c r="P1103" s="267"/>
      <c r="Q1103" s="267"/>
      <c r="R1103" s="267"/>
      <c r="S1103" s="267"/>
      <c r="T1103" s="268"/>
      <c r="AT1103" s="269" t="s">
        <v>177</v>
      </c>
      <c r="AU1103" s="269" t="s">
        <v>79</v>
      </c>
      <c r="AV1103" s="13" t="s">
        <v>75</v>
      </c>
      <c r="AW1103" s="13" t="s">
        <v>35</v>
      </c>
      <c r="AX1103" s="13" t="s">
        <v>71</v>
      </c>
      <c r="AY1103" s="269" t="s">
        <v>169</v>
      </c>
    </row>
    <row r="1104" s="12" customFormat="1">
      <c r="B1104" s="248"/>
      <c r="C1104" s="249"/>
      <c r="D1104" s="250" t="s">
        <v>177</v>
      </c>
      <c r="E1104" s="251" t="s">
        <v>21</v>
      </c>
      <c r="F1104" s="252" t="s">
        <v>959</v>
      </c>
      <c r="G1104" s="249"/>
      <c r="H1104" s="253">
        <v>20.079999999999998</v>
      </c>
      <c r="I1104" s="254"/>
      <c r="J1104" s="249"/>
      <c r="K1104" s="249"/>
      <c r="L1104" s="255"/>
      <c r="M1104" s="256"/>
      <c r="N1104" s="257"/>
      <c r="O1104" s="257"/>
      <c r="P1104" s="257"/>
      <c r="Q1104" s="257"/>
      <c r="R1104" s="257"/>
      <c r="S1104" s="257"/>
      <c r="T1104" s="258"/>
      <c r="AT1104" s="259" t="s">
        <v>177</v>
      </c>
      <c r="AU1104" s="259" t="s">
        <v>79</v>
      </c>
      <c r="AV1104" s="12" t="s">
        <v>79</v>
      </c>
      <c r="AW1104" s="12" t="s">
        <v>35</v>
      </c>
      <c r="AX1104" s="12" t="s">
        <v>71</v>
      </c>
      <c r="AY1104" s="259" t="s">
        <v>169</v>
      </c>
    </row>
    <row r="1105" s="13" customFormat="1">
      <c r="B1105" s="260"/>
      <c r="C1105" s="261"/>
      <c r="D1105" s="250" t="s">
        <v>177</v>
      </c>
      <c r="E1105" s="262" t="s">
        <v>21</v>
      </c>
      <c r="F1105" s="263" t="s">
        <v>739</v>
      </c>
      <c r="G1105" s="261"/>
      <c r="H1105" s="262" t="s">
        <v>21</v>
      </c>
      <c r="I1105" s="264"/>
      <c r="J1105" s="261"/>
      <c r="K1105" s="261"/>
      <c r="L1105" s="265"/>
      <c r="M1105" s="266"/>
      <c r="N1105" s="267"/>
      <c r="O1105" s="267"/>
      <c r="P1105" s="267"/>
      <c r="Q1105" s="267"/>
      <c r="R1105" s="267"/>
      <c r="S1105" s="267"/>
      <c r="T1105" s="268"/>
      <c r="AT1105" s="269" t="s">
        <v>177</v>
      </c>
      <c r="AU1105" s="269" t="s">
        <v>79</v>
      </c>
      <c r="AV1105" s="13" t="s">
        <v>75</v>
      </c>
      <c r="AW1105" s="13" t="s">
        <v>35</v>
      </c>
      <c r="AX1105" s="13" t="s">
        <v>71</v>
      </c>
      <c r="AY1105" s="269" t="s">
        <v>169</v>
      </c>
    </row>
    <row r="1106" s="12" customFormat="1">
      <c r="B1106" s="248"/>
      <c r="C1106" s="249"/>
      <c r="D1106" s="250" t="s">
        <v>177</v>
      </c>
      <c r="E1106" s="251" t="s">
        <v>21</v>
      </c>
      <c r="F1106" s="252" t="s">
        <v>960</v>
      </c>
      <c r="G1106" s="249"/>
      <c r="H1106" s="253">
        <v>6.9800000000000004</v>
      </c>
      <c r="I1106" s="254"/>
      <c r="J1106" s="249"/>
      <c r="K1106" s="249"/>
      <c r="L1106" s="255"/>
      <c r="M1106" s="256"/>
      <c r="N1106" s="257"/>
      <c r="O1106" s="257"/>
      <c r="P1106" s="257"/>
      <c r="Q1106" s="257"/>
      <c r="R1106" s="257"/>
      <c r="S1106" s="257"/>
      <c r="T1106" s="258"/>
      <c r="AT1106" s="259" t="s">
        <v>177</v>
      </c>
      <c r="AU1106" s="259" t="s">
        <v>79</v>
      </c>
      <c r="AV1106" s="12" t="s">
        <v>79</v>
      </c>
      <c r="AW1106" s="12" t="s">
        <v>35</v>
      </c>
      <c r="AX1106" s="12" t="s">
        <v>71</v>
      </c>
      <c r="AY1106" s="259" t="s">
        <v>169</v>
      </c>
    </row>
    <row r="1107" s="13" customFormat="1">
      <c r="B1107" s="260"/>
      <c r="C1107" s="261"/>
      <c r="D1107" s="250" t="s">
        <v>177</v>
      </c>
      <c r="E1107" s="262" t="s">
        <v>21</v>
      </c>
      <c r="F1107" s="263" t="s">
        <v>382</v>
      </c>
      <c r="G1107" s="261"/>
      <c r="H1107" s="262" t="s">
        <v>21</v>
      </c>
      <c r="I1107" s="264"/>
      <c r="J1107" s="261"/>
      <c r="K1107" s="261"/>
      <c r="L1107" s="265"/>
      <c r="M1107" s="266"/>
      <c r="N1107" s="267"/>
      <c r="O1107" s="267"/>
      <c r="P1107" s="267"/>
      <c r="Q1107" s="267"/>
      <c r="R1107" s="267"/>
      <c r="S1107" s="267"/>
      <c r="T1107" s="268"/>
      <c r="AT1107" s="269" t="s">
        <v>177</v>
      </c>
      <c r="AU1107" s="269" t="s">
        <v>79</v>
      </c>
      <c r="AV1107" s="13" t="s">
        <v>75</v>
      </c>
      <c r="AW1107" s="13" t="s">
        <v>35</v>
      </c>
      <c r="AX1107" s="13" t="s">
        <v>71</v>
      </c>
      <c r="AY1107" s="269" t="s">
        <v>169</v>
      </c>
    </row>
    <row r="1108" s="12" customFormat="1">
      <c r="B1108" s="248"/>
      <c r="C1108" s="249"/>
      <c r="D1108" s="250" t="s">
        <v>177</v>
      </c>
      <c r="E1108" s="251" t="s">
        <v>21</v>
      </c>
      <c r="F1108" s="252" t="s">
        <v>961</v>
      </c>
      <c r="G1108" s="249"/>
      <c r="H1108" s="253">
        <v>7.6200000000000001</v>
      </c>
      <c r="I1108" s="254"/>
      <c r="J1108" s="249"/>
      <c r="K1108" s="249"/>
      <c r="L1108" s="255"/>
      <c r="M1108" s="256"/>
      <c r="N1108" s="257"/>
      <c r="O1108" s="257"/>
      <c r="P1108" s="257"/>
      <c r="Q1108" s="257"/>
      <c r="R1108" s="257"/>
      <c r="S1108" s="257"/>
      <c r="T1108" s="258"/>
      <c r="AT1108" s="259" t="s">
        <v>177</v>
      </c>
      <c r="AU1108" s="259" t="s">
        <v>79</v>
      </c>
      <c r="AV1108" s="12" t="s">
        <v>79</v>
      </c>
      <c r="AW1108" s="12" t="s">
        <v>35</v>
      </c>
      <c r="AX1108" s="12" t="s">
        <v>71</v>
      </c>
      <c r="AY1108" s="259" t="s">
        <v>169</v>
      </c>
    </row>
    <row r="1109" s="13" customFormat="1">
      <c r="B1109" s="260"/>
      <c r="C1109" s="261"/>
      <c r="D1109" s="250" t="s">
        <v>177</v>
      </c>
      <c r="E1109" s="262" t="s">
        <v>21</v>
      </c>
      <c r="F1109" s="263" t="s">
        <v>900</v>
      </c>
      <c r="G1109" s="261"/>
      <c r="H1109" s="262" t="s">
        <v>21</v>
      </c>
      <c r="I1109" s="264"/>
      <c r="J1109" s="261"/>
      <c r="K1109" s="261"/>
      <c r="L1109" s="265"/>
      <c r="M1109" s="266"/>
      <c r="N1109" s="267"/>
      <c r="O1109" s="267"/>
      <c r="P1109" s="267"/>
      <c r="Q1109" s="267"/>
      <c r="R1109" s="267"/>
      <c r="S1109" s="267"/>
      <c r="T1109" s="268"/>
      <c r="AT1109" s="269" t="s">
        <v>177</v>
      </c>
      <c r="AU1109" s="269" t="s">
        <v>79</v>
      </c>
      <c r="AV1109" s="13" t="s">
        <v>75</v>
      </c>
      <c r="AW1109" s="13" t="s">
        <v>35</v>
      </c>
      <c r="AX1109" s="13" t="s">
        <v>71</v>
      </c>
      <c r="AY1109" s="269" t="s">
        <v>169</v>
      </c>
    </row>
    <row r="1110" s="14" customFormat="1">
      <c r="B1110" s="270"/>
      <c r="C1110" s="271"/>
      <c r="D1110" s="250" t="s">
        <v>177</v>
      </c>
      <c r="E1110" s="272" t="s">
        <v>21</v>
      </c>
      <c r="F1110" s="273" t="s">
        <v>182</v>
      </c>
      <c r="G1110" s="271"/>
      <c r="H1110" s="274">
        <v>532.68499999999995</v>
      </c>
      <c r="I1110" s="275"/>
      <c r="J1110" s="271"/>
      <c r="K1110" s="271"/>
      <c r="L1110" s="276"/>
      <c r="M1110" s="277"/>
      <c r="N1110" s="278"/>
      <c r="O1110" s="278"/>
      <c r="P1110" s="278"/>
      <c r="Q1110" s="278"/>
      <c r="R1110" s="278"/>
      <c r="S1110" s="278"/>
      <c r="T1110" s="279"/>
      <c r="AT1110" s="280" t="s">
        <v>177</v>
      </c>
      <c r="AU1110" s="280" t="s">
        <v>79</v>
      </c>
      <c r="AV1110" s="14" t="s">
        <v>89</v>
      </c>
      <c r="AW1110" s="14" t="s">
        <v>35</v>
      </c>
      <c r="AX1110" s="14" t="s">
        <v>75</v>
      </c>
      <c r="AY1110" s="280" t="s">
        <v>169</v>
      </c>
    </row>
    <row r="1111" s="1" customFormat="1" ht="16.5" customHeight="1">
      <c r="B1111" s="47"/>
      <c r="C1111" s="236" t="s">
        <v>962</v>
      </c>
      <c r="D1111" s="236" t="s">
        <v>172</v>
      </c>
      <c r="E1111" s="237" t="s">
        <v>963</v>
      </c>
      <c r="F1111" s="238" t="s">
        <v>964</v>
      </c>
      <c r="G1111" s="239" t="s">
        <v>479</v>
      </c>
      <c r="H1111" s="240">
        <v>93.540000000000006</v>
      </c>
      <c r="I1111" s="241"/>
      <c r="J1111" s="242">
        <f>ROUND(I1111*H1111,2)</f>
        <v>0</v>
      </c>
      <c r="K1111" s="238" t="s">
        <v>185</v>
      </c>
      <c r="L1111" s="73"/>
      <c r="M1111" s="243" t="s">
        <v>21</v>
      </c>
      <c r="N1111" s="244" t="s">
        <v>42</v>
      </c>
      <c r="O1111" s="48"/>
      <c r="P1111" s="245">
        <f>O1111*H1111</f>
        <v>0</v>
      </c>
      <c r="Q1111" s="245">
        <v>8.0000000000000007E-05</v>
      </c>
      <c r="R1111" s="245">
        <f>Q1111*H1111</f>
        <v>0.0074832000000000015</v>
      </c>
      <c r="S1111" s="245">
        <v>0</v>
      </c>
      <c r="T1111" s="246">
        <f>S1111*H1111</f>
        <v>0</v>
      </c>
      <c r="AR1111" s="25" t="s">
        <v>89</v>
      </c>
      <c r="AT1111" s="25" t="s">
        <v>172</v>
      </c>
      <c r="AU1111" s="25" t="s">
        <v>79</v>
      </c>
      <c r="AY1111" s="25" t="s">
        <v>169</v>
      </c>
      <c r="BE1111" s="247">
        <f>IF(N1111="základní",J1111,0)</f>
        <v>0</v>
      </c>
      <c r="BF1111" s="247">
        <f>IF(N1111="snížená",J1111,0)</f>
        <v>0</v>
      </c>
      <c r="BG1111" s="247">
        <f>IF(N1111="zákl. přenesená",J1111,0)</f>
        <v>0</v>
      </c>
      <c r="BH1111" s="247">
        <f>IF(N1111="sníž. přenesená",J1111,0)</f>
        <v>0</v>
      </c>
      <c r="BI1111" s="247">
        <f>IF(N1111="nulová",J1111,0)</f>
        <v>0</v>
      </c>
      <c r="BJ1111" s="25" t="s">
        <v>75</v>
      </c>
      <c r="BK1111" s="247">
        <f>ROUND(I1111*H1111,2)</f>
        <v>0</v>
      </c>
      <c r="BL1111" s="25" t="s">
        <v>89</v>
      </c>
      <c r="BM1111" s="25" t="s">
        <v>965</v>
      </c>
    </row>
    <row r="1112" s="13" customFormat="1">
      <c r="B1112" s="260"/>
      <c r="C1112" s="261"/>
      <c r="D1112" s="250" t="s">
        <v>177</v>
      </c>
      <c r="E1112" s="262" t="s">
        <v>21</v>
      </c>
      <c r="F1112" s="263" t="s">
        <v>966</v>
      </c>
      <c r="G1112" s="261"/>
      <c r="H1112" s="262" t="s">
        <v>21</v>
      </c>
      <c r="I1112" s="264"/>
      <c r="J1112" s="261"/>
      <c r="K1112" s="261"/>
      <c r="L1112" s="265"/>
      <c r="M1112" s="266"/>
      <c r="N1112" s="267"/>
      <c r="O1112" s="267"/>
      <c r="P1112" s="267"/>
      <c r="Q1112" s="267"/>
      <c r="R1112" s="267"/>
      <c r="S1112" s="267"/>
      <c r="T1112" s="268"/>
      <c r="AT1112" s="269" t="s">
        <v>177</v>
      </c>
      <c r="AU1112" s="269" t="s">
        <v>79</v>
      </c>
      <c r="AV1112" s="13" t="s">
        <v>75</v>
      </c>
      <c r="AW1112" s="13" t="s">
        <v>35</v>
      </c>
      <c r="AX1112" s="13" t="s">
        <v>71</v>
      </c>
      <c r="AY1112" s="269" t="s">
        <v>169</v>
      </c>
    </row>
    <row r="1113" s="13" customFormat="1">
      <c r="B1113" s="260"/>
      <c r="C1113" s="261"/>
      <c r="D1113" s="250" t="s">
        <v>177</v>
      </c>
      <c r="E1113" s="262" t="s">
        <v>21</v>
      </c>
      <c r="F1113" s="263" t="s">
        <v>967</v>
      </c>
      <c r="G1113" s="261"/>
      <c r="H1113" s="262" t="s">
        <v>21</v>
      </c>
      <c r="I1113" s="264"/>
      <c r="J1113" s="261"/>
      <c r="K1113" s="261"/>
      <c r="L1113" s="265"/>
      <c r="M1113" s="266"/>
      <c r="N1113" s="267"/>
      <c r="O1113" s="267"/>
      <c r="P1113" s="267"/>
      <c r="Q1113" s="267"/>
      <c r="R1113" s="267"/>
      <c r="S1113" s="267"/>
      <c r="T1113" s="268"/>
      <c r="AT1113" s="269" t="s">
        <v>177</v>
      </c>
      <c r="AU1113" s="269" t="s">
        <v>79</v>
      </c>
      <c r="AV1113" s="13" t="s">
        <v>75</v>
      </c>
      <c r="AW1113" s="13" t="s">
        <v>35</v>
      </c>
      <c r="AX1113" s="13" t="s">
        <v>71</v>
      </c>
      <c r="AY1113" s="269" t="s">
        <v>169</v>
      </c>
    </row>
    <row r="1114" s="12" customFormat="1">
      <c r="B1114" s="248"/>
      <c r="C1114" s="249"/>
      <c r="D1114" s="250" t="s">
        <v>177</v>
      </c>
      <c r="E1114" s="251" t="s">
        <v>21</v>
      </c>
      <c r="F1114" s="252" t="s">
        <v>968</v>
      </c>
      <c r="G1114" s="249"/>
      <c r="H1114" s="253">
        <v>93.540000000000006</v>
      </c>
      <c r="I1114" s="254"/>
      <c r="J1114" s="249"/>
      <c r="K1114" s="249"/>
      <c r="L1114" s="255"/>
      <c r="M1114" s="256"/>
      <c r="N1114" s="257"/>
      <c r="O1114" s="257"/>
      <c r="P1114" s="257"/>
      <c r="Q1114" s="257"/>
      <c r="R1114" s="257"/>
      <c r="S1114" s="257"/>
      <c r="T1114" s="258"/>
      <c r="AT1114" s="259" t="s">
        <v>177</v>
      </c>
      <c r="AU1114" s="259" t="s">
        <v>79</v>
      </c>
      <c r="AV1114" s="12" t="s">
        <v>79</v>
      </c>
      <c r="AW1114" s="12" t="s">
        <v>35</v>
      </c>
      <c r="AX1114" s="12" t="s">
        <v>71</v>
      </c>
      <c r="AY1114" s="259" t="s">
        <v>169</v>
      </c>
    </row>
    <row r="1115" s="14" customFormat="1">
      <c r="B1115" s="270"/>
      <c r="C1115" s="271"/>
      <c r="D1115" s="250" t="s">
        <v>177</v>
      </c>
      <c r="E1115" s="272" t="s">
        <v>21</v>
      </c>
      <c r="F1115" s="273" t="s">
        <v>182</v>
      </c>
      <c r="G1115" s="271"/>
      <c r="H1115" s="274">
        <v>93.540000000000006</v>
      </c>
      <c r="I1115" s="275"/>
      <c r="J1115" s="271"/>
      <c r="K1115" s="271"/>
      <c r="L1115" s="276"/>
      <c r="M1115" s="277"/>
      <c r="N1115" s="278"/>
      <c r="O1115" s="278"/>
      <c r="P1115" s="278"/>
      <c r="Q1115" s="278"/>
      <c r="R1115" s="278"/>
      <c r="S1115" s="278"/>
      <c r="T1115" s="279"/>
      <c r="AT1115" s="280" t="s">
        <v>177</v>
      </c>
      <c r="AU1115" s="280" t="s">
        <v>79</v>
      </c>
      <c r="AV1115" s="14" t="s">
        <v>89</v>
      </c>
      <c r="AW1115" s="14" t="s">
        <v>35</v>
      </c>
      <c r="AX1115" s="14" t="s">
        <v>75</v>
      </c>
      <c r="AY1115" s="280" t="s">
        <v>169</v>
      </c>
    </row>
    <row r="1116" s="1" customFormat="1" ht="25.5" customHeight="1">
      <c r="B1116" s="47"/>
      <c r="C1116" s="236" t="s">
        <v>969</v>
      </c>
      <c r="D1116" s="236" t="s">
        <v>172</v>
      </c>
      <c r="E1116" s="237" t="s">
        <v>970</v>
      </c>
      <c r="F1116" s="238" t="s">
        <v>971</v>
      </c>
      <c r="G1116" s="239" t="s">
        <v>175</v>
      </c>
      <c r="H1116" s="240">
        <v>250.01499999999999</v>
      </c>
      <c r="I1116" s="241"/>
      <c r="J1116" s="242">
        <f>ROUND(I1116*H1116,2)</f>
        <v>0</v>
      </c>
      <c r="K1116" s="238" t="s">
        <v>21</v>
      </c>
      <c r="L1116" s="73"/>
      <c r="M1116" s="243" t="s">
        <v>21</v>
      </c>
      <c r="N1116" s="244" t="s">
        <v>42</v>
      </c>
      <c r="O1116" s="48"/>
      <c r="P1116" s="245">
        <f>O1116*H1116</f>
        <v>0</v>
      </c>
      <c r="Q1116" s="245">
        <v>0</v>
      </c>
      <c r="R1116" s="245">
        <f>Q1116*H1116</f>
        <v>0</v>
      </c>
      <c r="S1116" s="245">
        <v>0</v>
      </c>
      <c r="T1116" s="246">
        <f>S1116*H1116</f>
        <v>0</v>
      </c>
      <c r="AR1116" s="25" t="s">
        <v>89</v>
      </c>
      <c r="AT1116" s="25" t="s">
        <v>172</v>
      </c>
      <c r="AU1116" s="25" t="s">
        <v>79</v>
      </c>
      <c r="AY1116" s="25" t="s">
        <v>169</v>
      </c>
      <c r="BE1116" s="247">
        <f>IF(N1116="základní",J1116,0)</f>
        <v>0</v>
      </c>
      <c r="BF1116" s="247">
        <f>IF(N1116="snížená",J1116,0)</f>
        <v>0</v>
      </c>
      <c r="BG1116" s="247">
        <f>IF(N1116="zákl. přenesená",J1116,0)</f>
        <v>0</v>
      </c>
      <c r="BH1116" s="247">
        <f>IF(N1116="sníž. přenesená",J1116,0)</f>
        <v>0</v>
      </c>
      <c r="BI1116" s="247">
        <f>IF(N1116="nulová",J1116,0)</f>
        <v>0</v>
      </c>
      <c r="BJ1116" s="25" t="s">
        <v>75</v>
      </c>
      <c r="BK1116" s="247">
        <f>ROUND(I1116*H1116,2)</f>
        <v>0</v>
      </c>
      <c r="BL1116" s="25" t="s">
        <v>89</v>
      </c>
      <c r="BM1116" s="25" t="s">
        <v>972</v>
      </c>
    </row>
    <row r="1117" s="1" customFormat="1">
      <c r="B1117" s="47"/>
      <c r="C1117" s="75"/>
      <c r="D1117" s="250" t="s">
        <v>973</v>
      </c>
      <c r="E1117" s="75"/>
      <c r="F1117" s="291" t="s">
        <v>974</v>
      </c>
      <c r="G1117" s="75"/>
      <c r="H1117" s="75"/>
      <c r="I1117" s="204"/>
      <c r="J1117" s="75"/>
      <c r="K1117" s="75"/>
      <c r="L1117" s="73"/>
      <c r="M1117" s="292"/>
      <c r="N1117" s="48"/>
      <c r="O1117" s="48"/>
      <c r="P1117" s="48"/>
      <c r="Q1117" s="48"/>
      <c r="R1117" s="48"/>
      <c r="S1117" s="48"/>
      <c r="T1117" s="96"/>
      <c r="AT1117" s="25" t="s">
        <v>973</v>
      </c>
      <c r="AU1117" s="25" t="s">
        <v>79</v>
      </c>
    </row>
    <row r="1118" s="12" customFormat="1">
      <c r="B1118" s="248"/>
      <c r="C1118" s="249"/>
      <c r="D1118" s="250" t="s">
        <v>177</v>
      </c>
      <c r="E1118" s="251" t="s">
        <v>21</v>
      </c>
      <c r="F1118" s="252" t="s">
        <v>975</v>
      </c>
      <c r="G1118" s="249"/>
      <c r="H1118" s="253">
        <v>250.01499999999999</v>
      </c>
      <c r="I1118" s="254"/>
      <c r="J1118" s="249"/>
      <c r="K1118" s="249"/>
      <c r="L1118" s="255"/>
      <c r="M1118" s="256"/>
      <c r="N1118" s="257"/>
      <c r="O1118" s="257"/>
      <c r="P1118" s="257"/>
      <c r="Q1118" s="257"/>
      <c r="R1118" s="257"/>
      <c r="S1118" s="257"/>
      <c r="T1118" s="258"/>
      <c r="AT1118" s="259" t="s">
        <v>177</v>
      </c>
      <c r="AU1118" s="259" t="s">
        <v>79</v>
      </c>
      <c r="AV1118" s="12" t="s">
        <v>79</v>
      </c>
      <c r="AW1118" s="12" t="s">
        <v>35</v>
      </c>
      <c r="AX1118" s="12" t="s">
        <v>71</v>
      </c>
      <c r="AY1118" s="259" t="s">
        <v>169</v>
      </c>
    </row>
    <row r="1119" s="13" customFormat="1">
      <c r="B1119" s="260"/>
      <c r="C1119" s="261"/>
      <c r="D1119" s="250" t="s">
        <v>177</v>
      </c>
      <c r="E1119" s="262" t="s">
        <v>21</v>
      </c>
      <c r="F1119" s="263" t="s">
        <v>799</v>
      </c>
      <c r="G1119" s="261"/>
      <c r="H1119" s="262" t="s">
        <v>21</v>
      </c>
      <c r="I1119" s="264"/>
      <c r="J1119" s="261"/>
      <c r="K1119" s="261"/>
      <c r="L1119" s="265"/>
      <c r="M1119" s="266"/>
      <c r="N1119" s="267"/>
      <c r="O1119" s="267"/>
      <c r="P1119" s="267"/>
      <c r="Q1119" s="267"/>
      <c r="R1119" s="267"/>
      <c r="S1119" s="267"/>
      <c r="T1119" s="268"/>
      <c r="AT1119" s="269" t="s">
        <v>177</v>
      </c>
      <c r="AU1119" s="269" t="s">
        <v>79</v>
      </c>
      <c r="AV1119" s="13" t="s">
        <v>75</v>
      </c>
      <c r="AW1119" s="13" t="s">
        <v>35</v>
      </c>
      <c r="AX1119" s="13" t="s">
        <v>71</v>
      </c>
      <c r="AY1119" s="269" t="s">
        <v>169</v>
      </c>
    </row>
    <row r="1120" s="14" customFormat="1">
      <c r="B1120" s="270"/>
      <c r="C1120" s="271"/>
      <c r="D1120" s="250" t="s">
        <v>177</v>
      </c>
      <c r="E1120" s="272" t="s">
        <v>21</v>
      </c>
      <c r="F1120" s="273" t="s">
        <v>182</v>
      </c>
      <c r="G1120" s="271"/>
      <c r="H1120" s="274">
        <v>250.01499999999999</v>
      </c>
      <c r="I1120" s="275"/>
      <c r="J1120" s="271"/>
      <c r="K1120" s="271"/>
      <c r="L1120" s="276"/>
      <c r="M1120" s="277"/>
      <c r="N1120" s="278"/>
      <c r="O1120" s="278"/>
      <c r="P1120" s="278"/>
      <c r="Q1120" s="278"/>
      <c r="R1120" s="278"/>
      <c r="S1120" s="278"/>
      <c r="T1120" s="279"/>
      <c r="AT1120" s="280" t="s">
        <v>177</v>
      </c>
      <c r="AU1120" s="280" t="s">
        <v>79</v>
      </c>
      <c r="AV1120" s="14" t="s">
        <v>89</v>
      </c>
      <c r="AW1120" s="14" t="s">
        <v>35</v>
      </c>
      <c r="AX1120" s="14" t="s">
        <v>75</v>
      </c>
      <c r="AY1120" s="280" t="s">
        <v>169</v>
      </c>
    </row>
    <row r="1121" s="1" customFormat="1" ht="16.5" customHeight="1">
      <c r="B1121" s="47"/>
      <c r="C1121" s="236" t="s">
        <v>976</v>
      </c>
      <c r="D1121" s="236" t="s">
        <v>172</v>
      </c>
      <c r="E1121" s="237" t="s">
        <v>977</v>
      </c>
      <c r="F1121" s="238" t="s">
        <v>978</v>
      </c>
      <c r="G1121" s="239" t="s">
        <v>175</v>
      </c>
      <c r="H1121" s="240">
        <v>262.51600000000002</v>
      </c>
      <c r="I1121" s="241"/>
      <c r="J1121" s="242">
        <f>ROUND(I1121*H1121,2)</f>
        <v>0</v>
      </c>
      <c r="K1121" s="238" t="s">
        <v>21</v>
      </c>
      <c r="L1121" s="73"/>
      <c r="M1121" s="243" t="s">
        <v>21</v>
      </c>
      <c r="N1121" s="244" t="s">
        <v>42</v>
      </c>
      <c r="O1121" s="48"/>
      <c r="P1121" s="245">
        <f>O1121*H1121</f>
        <v>0</v>
      </c>
      <c r="Q1121" s="245">
        <v>0</v>
      </c>
      <c r="R1121" s="245">
        <f>Q1121*H1121</f>
        <v>0</v>
      </c>
      <c r="S1121" s="245">
        <v>0</v>
      </c>
      <c r="T1121" s="246">
        <f>S1121*H1121</f>
        <v>0</v>
      </c>
      <c r="AR1121" s="25" t="s">
        <v>89</v>
      </c>
      <c r="AT1121" s="25" t="s">
        <v>172</v>
      </c>
      <c r="AU1121" s="25" t="s">
        <v>79</v>
      </c>
      <c r="AY1121" s="25" t="s">
        <v>169</v>
      </c>
      <c r="BE1121" s="247">
        <f>IF(N1121="základní",J1121,0)</f>
        <v>0</v>
      </c>
      <c r="BF1121" s="247">
        <f>IF(N1121="snížená",J1121,0)</f>
        <v>0</v>
      </c>
      <c r="BG1121" s="247">
        <f>IF(N1121="zákl. přenesená",J1121,0)</f>
        <v>0</v>
      </c>
      <c r="BH1121" s="247">
        <f>IF(N1121="sníž. přenesená",J1121,0)</f>
        <v>0</v>
      </c>
      <c r="BI1121" s="247">
        <f>IF(N1121="nulová",J1121,0)</f>
        <v>0</v>
      </c>
      <c r="BJ1121" s="25" t="s">
        <v>75</v>
      </c>
      <c r="BK1121" s="247">
        <f>ROUND(I1121*H1121,2)</f>
        <v>0</v>
      </c>
      <c r="BL1121" s="25" t="s">
        <v>89</v>
      </c>
      <c r="BM1121" s="25" t="s">
        <v>979</v>
      </c>
    </row>
    <row r="1122" s="1" customFormat="1">
      <c r="B1122" s="47"/>
      <c r="C1122" s="75"/>
      <c r="D1122" s="250" t="s">
        <v>973</v>
      </c>
      <c r="E1122" s="75"/>
      <c r="F1122" s="291" t="s">
        <v>980</v>
      </c>
      <c r="G1122" s="75"/>
      <c r="H1122" s="75"/>
      <c r="I1122" s="204"/>
      <c r="J1122" s="75"/>
      <c r="K1122" s="75"/>
      <c r="L1122" s="73"/>
      <c r="M1122" s="292"/>
      <c r="N1122" s="48"/>
      <c r="O1122" s="48"/>
      <c r="P1122" s="48"/>
      <c r="Q1122" s="48"/>
      <c r="R1122" s="48"/>
      <c r="S1122" s="48"/>
      <c r="T1122" s="96"/>
      <c r="AT1122" s="25" t="s">
        <v>973</v>
      </c>
      <c r="AU1122" s="25" t="s">
        <v>79</v>
      </c>
    </row>
    <row r="1123" s="12" customFormat="1">
      <c r="B1123" s="248"/>
      <c r="C1123" s="249"/>
      <c r="D1123" s="250" t="s">
        <v>177</v>
      </c>
      <c r="E1123" s="251" t="s">
        <v>21</v>
      </c>
      <c r="F1123" s="252" t="s">
        <v>975</v>
      </c>
      <c r="G1123" s="249"/>
      <c r="H1123" s="253">
        <v>250.01499999999999</v>
      </c>
      <c r="I1123" s="254"/>
      <c r="J1123" s="249"/>
      <c r="K1123" s="249"/>
      <c r="L1123" s="255"/>
      <c r="M1123" s="256"/>
      <c r="N1123" s="257"/>
      <c r="O1123" s="257"/>
      <c r="P1123" s="257"/>
      <c r="Q1123" s="257"/>
      <c r="R1123" s="257"/>
      <c r="S1123" s="257"/>
      <c r="T1123" s="258"/>
      <c r="AT1123" s="259" t="s">
        <v>177</v>
      </c>
      <c r="AU1123" s="259" t="s">
        <v>79</v>
      </c>
      <c r="AV1123" s="12" t="s">
        <v>79</v>
      </c>
      <c r="AW1123" s="12" t="s">
        <v>35</v>
      </c>
      <c r="AX1123" s="12" t="s">
        <v>71</v>
      </c>
      <c r="AY1123" s="259" t="s">
        <v>169</v>
      </c>
    </row>
    <row r="1124" s="13" customFormat="1">
      <c r="B1124" s="260"/>
      <c r="C1124" s="261"/>
      <c r="D1124" s="250" t="s">
        <v>177</v>
      </c>
      <c r="E1124" s="262" t="s">
        <v>21</v>
      </c>
      <c r="F1124" s="263" t="s">
        <v>799</v>
      </c>
      <c r="G1124" s="261"/>
      <c r="H1124" s="262" t="s">
        <v>21</v>
      </c>
      <c r="I1124" s="264"/>
      <c r="J1124" s="261"/>
      <c r="K1124" s="261"/>
      <c r="L1124" s="265"/>
      <c r="M1124" s="266"/>
      <c r="N1124" s="267"/>
      <c r="O1124" s="267"/>
      <c r="P1124" s="267"/>
      <c r="Q1124" s="267"/>
      <c r="R1124" s="267"/>
      <c r="S1124" s="267"/>
      <c r="T1124" s="268"/>
      <c r="AT1124" s="269" t="s">
        <v>177</v>
      </c>
      <c r="AU1124" s="269" t="s">
        <v>79</v>
      </c>
      <c r="AV1124" s="13" t="s">
        <v>75</v>
      </c>
      <c r="AW1124" s="13" t="s">
        <v>35</v>
      </c>
      <c r="AX1124" s="13" t="s">
        <v>71</v>
      </c>
      <c r="AY1124" s="269" t="s">
        <v>169</v>
      </c>
    </row>
    <row r="1125" s="14" customFormat="1">
      <c r="B1125" s="270"/>
      <c r="C1125" s="271"/>
      <c r="D1125" s="250" t="s">
        <v>177</v>
      </c>
      <c r="E1125" s="272" t="s">
        <v>21</v>
      </c>
      <c r="F1125" s="273" t="s">
        <v>182</v>
      </c>
      <c r="G1125" s="271"/>
      <c r="H1125" s="274">
        <v>250.01499999999999</v>
      </c>
      <c r="I1125" s="275"/>
      <c r="J1125" s="271"/>
      <c r="K1125" s="271"/>
      <c r="L1125" s="276"/>
      <c r="M1125" s="277"/>
      <c r="N1125" s="278"/>
      <c r="O1125" s="278"/>
      <c r="P1125" s="278"/>
      <c r="Q1125" s="278"/>
      <c r="R1125" s="278"/>
      <c r="S1125" s="278"/>
      <c r="T1125" s="279"/>
      <c r="AT1125" s="280" t="s">
        <v>177</v>
      </c>
      <c r="AU1125" s="280" t="s">
        <v>79</v>
      </c>
      <c r="AV1125" s="14" t="s">
        <v>89</v>
      </c>
      <c r="AW1125" s="14" t="s">
        <v>35</v>
      </c>
      <c r="AX1125" s="14" t="s">
        <v>75</v>
      </c>
      <c r="AY1125" s="280" t="s">
        <v>169</v>
      </c>
    </row>
    <row r="1126" s="12" customFormat="1">
      <c r="B1126" s="248"/>
      <c r="C1126" s="249"/>
      <c r="D1126" s="250" t="s">
        <v>177</v>
      </c>
      <c r="E1126" s="249"/>
      <c r="F1126" s="252" t="s">
        <v>981</v>
      </c>
      <c r="G1126" s="249"/>
      <c r="H1126" s="253">
        <v>262.51600000000002</v>
      </c>
      <c r="I1126" s="254"/>
      <c r="J1126" s="249"/>
      <c r="K1126" s="249"/>
      <c r="L1126" s="255"/>
      <c r="M1126" s="256"/>
      <c r="N1126" s="257"/>
      <c r="O1126" s="257"/>
      <c r="P1126" s="257"/>
      <c r="Q1126" s="257"/>
      <c r="R1126" s="257"/>
      <c r="S1126" s="257"/>
      <c r="T1126" s="258"/>
      <c r="AT1126" s="259" t="s">
        <v>177</v>
      </c>
      <c r="AU1126" s="259" t="s">
        <v>79</v>
      </c>
      <c r="AV1126" s="12" t="s">
        <v>79</v>
      </c>
      <c r="AW1126" s="12" t="s">
        <v>6</v>
      </c>
      <c r="AX1126" s="12" t="s">
        <v>75</v>
      </c>
      <c r="AY1126" s="259" t="s">
        <v>169</v>
      </c>
    </row>
    <row r="1127" s="1" customFormat="1" ht="25.5" customHeight="1">
      <c r="B1127" s="47"/>
      <c r="C1127" s="236" t="s">
        <v>982</v>
      </c>
      <c r="D1127" s="236" t="s">
        <v>172</v>
      </c>
      <c r="E1127" s="237" t="s">
        <v>983</v>
      </c>
      <c r="F1127" s="238" t="s">
        <v>984</v>
      </c>
      <c r="G1127" s="239" t="s">
        <v>175</v>
      </c>
      <c r="H1127" s="240">
        <v>49.899999999999999</v>
      </c>
      <c r="I1127" s="241"/>
      <c r="J1127" s="242">
        <f>ROUND(I1127*H1127,2)</f>
        <v>0</v>
      </c>
      <c r="K1127" s="238" t="s">
        <v>185</v>
      </c>
      <c r="L1127" s="73"/>
      <c r="M1127" s="243" t="s">
        <v>21</v>
      </c>
      <c r="N1127" s="244" t="s">
        <v>42</v>
      </c>
      <c r="O1127" s="48"/>
      <c r="P1127" s="245">
        <f>O1127*H1127</f>
        <v>0</v>
      </c>
      <c r="Q1127" s="245">
        <v>0.3674</v>
      </c>
      <c r="R1127" s="245">
        <f>Q1127*H1127</f>
        <v>18.333259999999999</v>
      </c>
      <c r="S1127" s="245">
        <v>0</v>
      </c>
      <c r="T1127" s="246">
        <f>S1127*H1127</f>
        <v>0</v>
      </c>
      <c r="AR1127" s="25" t="s">
        <v>89</v>
      </c>
      <c r="AT1127" s="25" t="s">
        <v>172</v>
      </c>
      <c r="AU1127" s="25" t="s">
        <v>79</v>
      </c>
      <c r="AY1127" s="25" t="s">
        <v>169</v>
      </c>
      <c r="BE1127" s="247">
        <f>IF(N1127="základní",J1127,0)</f>
        <v>0</v>
      </c>
      <c r="BF1127" s="247">
        <f>IF(N1127="snížená",J1127,0)</f>
        <v>0</v>
      </c>
      <c r="BG1127" s="247">
        <f>IF(N1127="zákl. přenesená",J1127,0)</f>
        <v>0</v>
      </c>
      <c r="BH1127" s="247">
        <f>IF(N1127="sníž. přenesená",J1127,0)</f>
        <v>0</v>
      </c>
      <c r="BI1127" s="247">
        <f>IF(N1127="nulová",J1127,0)</f>
        <v>0</v>
      </c>
      <c r="BJ1127" s="25" t="s">
        <v>75</v>
      </c>
      <c r="BK1127" s="247">
        <f>ROUND(I1127*H1127,2)</f>
        <v>0</v>
      </c>
      <c r="BL1127" s="25" t="s">
        <v>89</v>
      </c>
      <c r="BM1127" s="25" t="s">
        <v>985</v>
      </c>
    </row>
    <row r="1128" s="13" customFormat="1">
      <c r="B1128" s="260"/>
      <c r="C1128" s="261"/>
      <c r="D1128" s="250" t="s">
        <v>177</v>
      </c>
      <c r="E1128" s="262" t="s">
        <v>21</v>
      </c>
      <c r="F1128" s="263" t="s">
        <v>986</v>
      </c>
      <c r="G1128" s="261"/>
      <c r="H1128" s="262" t="s">
        <v>21</v>
      </c>
      <c r="I1128" s="264"/>
      <c r="J1128" s="261"/>
      <c r="K1128" s="261"/>
      <c r="L1128" s="265"/>
      <c r="M1128" s="266"/>
      <c r="N1128" s="267"/>
      <c r="O1128" s="267"/>
      <c r="P1128" s="267"/>
      <c r="Q1128" s="267"/>
      <c r="R1128" s="267"/>
      <c r="S1128" s="267"/>
      <c r="T1128" s="268"/>
      <c r="AT1128" s="269" t="s">
        <v>177</v>
      </c>
      <c r="AU1128" s="269" t="s">
        <v>79</v>
      </c>
      <c r="AV1128" s="13" t="s">
        <v>75</v>
      </c>
      <c r="AW1128" s="13" t="s">
        <v>35</v>
      </c>
      <c r="AX1128" s="13" t="s">
        <v>71</v>
      </c>
      <c r="AY1128" s="269" t="s">
        <v>169</v>
      </c>
    </row>
    <row r="1129" s="12" customFormat="1">
      <c r="B1129" s="248"/>
      <c r="C1129" s="249"/>
      <c r="D1129" s="250" t="s">
        <v>177</v>
      </c>
      <c r="E1129" s="251" t="s">
        <v>21</v>
      </c>
      <c r="F1129" s="252" t="s">
        <v>987</v>
      </c>
      <c r="G1129" s="249"/>
      <c r="H1129" s="253">
        <v>49.899999999999999</v>
      </c>
      <c r="I1129" s="254"/>
      <c r="J1129" s="249"/>
      <c r="K1129" s="249"/>
      <c r="L1129" s="255"/>
      <c r="M1129" s="256"/>
      <c r="N1129" s="257"/>
      <c r="O1129" s="257"/>
      <c r="P1129" s="257"/>
      <c r="Q1129" s="257"/>
      <c r="R1129" s="257"/>
      <c r="S1129" s="257"/>
      <c r="T1129" s="258"/>
      <c r="AT1129" s="259" t="s">
        <v>177</v>
      </c>
      <c r="AU1129" s="259" t="s">
        <v>79</v>
      </c>
      <c r="AV1129" s="12" t="s">
        <v>79</v>
      </c>
      <c r="AW1129" s="12" t="s">
        <v>35</v>
      </c>
      <c r="AX1129" s="12" t="s">
        <v>71</v>
      </c>
      <c r="AY1129" s="259" t="s">
        <v>169</v>
      </c>
    </row>
    <row r="1130" s="14" customFormat="1">
      <c r="B1130" s="270"/>
      <c r="C1130" s="271"/>
      <c r="D1130" s="250" t="s">
        <v>177</v>
      </c>
      <c r="E1130" s="272" t="s">
        <v>21</v>
      </c>
      <c r="F1130" s="273" t="s">
        <v>182</v>
      </c>
      <c r="G1130" s="271"/>
      <c r="H1130" s="274">
        <v>49.899999999999999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AT1130" s="280" t="s">
        <v>177</v>
      </c>
      <c r="AU1130" s="280" t="s">
        <v>79</v>
      </c>
      <c r="AV1130" s="14" t="s">
        <v>89</v>
      </c>
      <c r="AW1130" s="14" t="s">
        <v>35</v>
      </c>
      <c r="AX1130" s="14" t="s">
        <v>75</v>
      </c>
      <c r="AY1130" s="280" t="s">
        <v>169</v>
      </c>
    </row>
    <row r="1131" s="1" customFormat="1" ht="16.5" customHeight="1">
      <c r="B1131" s="47"/>
      <c r="C1131" s="236" t="s">
        <v>988</v>
      </c>
      <c r="D1131" s="236" t="s">
        <v>172</v>
      </c>
      <c r="E1131" s="237" t="s">
        <v>989</v>
      </c>
      <c r="F1131" s="238" t="s">
        <v>990</v>
      </c>
      <c r="G1131" s="239" t="s">
        <v>354</v>
      </c>
      <c r="H1131" s="240">
        <v>10</v>
      </c>
      <c r="I1131" s="241"/>
      <c r="J1131" s="242">
        <f>ROUND(I1131*H1131,2)</f>
        <v>0</v>
      </c>
      <c r="K1131" s="238" t="s">
        <v>21</v>
      </c>
      <c r="L1131" s="73"/>
      <c r="M1131" s="243" t="s">
        <v>21</v>
      </c>
      <c r="N1131" s="244" t="s">
        <v>42</v>
      </c>
      <c r="O1131" s="48"/>
      <c r="P1131" s="245">
        <f>O1131*H1131</f>
        <v>0</v>
      </c>
      <c r="Q1131" s="245">
        <v>0.016975000000000001</v>
      </c>
      <c r="R1131" s="245">
        <f>Q1131*H1131</f>
        <v>0.16975000000000001</v>
      </c>
      <c r="S1131" s="245">
        <v>0</v>
      </c>
      <c r="T1131" s="246">
        <f>S1131*H1131</f>
        <v>0</v>
      </c>
      <c r="AR1131" s="25" t="s">
        <v>89</v>
      </c>
      <c r="AT1131" s="25" t="s">
        <v>172</v>
      </c>
      <c r="AU1131" s="25" t="s">
        <v>79</v>
      </c>
      <c r="AY1131" s="25" t="s">
        <v>169</v>
      </c>
      <c r="BE1131" s="247">
        <f>IF(N1131="základní",J1131,0)</f>
        <v>0</v>
      </c>
      <c r="BF1131" s="247">
        <f>IF(N1131="snížená",J1131,0)</f>
        <v>0</v>
      </c>
      <c r="BG1131" s="247">
        <f>IF(N1131="zákl. přenesená",J1131,0)</f>
        <v>0</v>
      </c>
      <c r="BH1131" s="247">
        <f>IF(N1131="sníž. přenesená",J1131,0)</f>
        <v>0</v>
      </c>
      <c r="BI1131" s="247">
        <f>IF(N1131="nulová",J1131,0)</f>
        <v>0</v>
      </c>
      <c r="BJ1131" s="25" t="s">
        <v>75</v>
      </c>
      <c r="BK1131" s="247">
        <f>ROUND(I1131*H1131,2)</f>
        <v>0</v>
      </c>
      <c r="BL1131" s="25" t="s">
        <v>89</v>
      </c>
      <c r="BM1131" s="25" t="s">
        <v>991</v>
      </c>
    </row>
    <row r="1132" s="12" customFormat="1">
      <c r="B1132" s="248"/>
      <c r="C1132" s="249"/>
      <c r="D1132" s="250" t="s">
        <v>177</v>
      </c>
      <c r="E1132" s="251" t="s">
        <v>21</v>
      </c>
      <c r="F1132" s="252" t="s">
        <v>75</v>
      </c>
      <c r="G1132" s="249"/>
      <c r="H1132" s="253">
        <v>1</v>
      </c>
      <c r="I1132" s="254"/>
      <c r="J1132" s="249"/>
      <c r="K1132" s="249"/>
      <c r="L1132" s="255"/>
      <c r="M1132" s="256"/>
      <c r="N1132" s="257"/>
      <c r="O1132" s="257"/>
      <c r="P1132" s="257"/>
      <c r="Q1132" s="257"/>
      <c r="R1132" s="257"/>
      <c r="S1132" s="257"/>
      <c r="T1132" s="258"/>
      <c r="AT1132" s="259" t="s">
        <v>177</v>
      </c>
      <c r="AU1132" s="259" t="s">
        <v>79</v>
      </c>
      <c r="AV1132" s="12" t="s">
        <v>79</v>
      </c>
      <c r="AW1132" s="12" t="s">
        <v>35</v>
      </c>
      <c r="AX1132" s="12" t="s">
        <v>71</v>
      </c>
      <c r="AY1132" s="259" t="s">
        <v>169</v>
      </c>
    </row>
    <row r="1133" s="13" customFormat="1">
      <c r="B1133" s="260"/>
      <c r="C1133" s="261"/>
      <c r="D1133" s="250" t="s">
        <v>177</v>
      </c>
      <c r="E1133" s="262" t="s">
        <v>21</v>
      </c>
      <c r="F1133" s="263" t="s">
        <v>992</v>
      </c>
      <c r="G1133" s="261"/>
      <c r="H1133" s="262" t="s">
        <v>21</v>
      </c>
      <c r="I1133" s="264"/>
      <c r="J1133" s="261"/>
      <c r="K1133" s="261"/>
      <c r="L1133" s="265"/>
      <c r="M1133" s="266"/>
      <c r="N1133" s="267"/>
      <c r="O1133" s="267"/>
      <c r="P1133" s="267"/>
      <c r="Q1133" s="267"/>
      <c r="R1133" s="267"/>
      <c r="S1133" s="267"/>
      <c r="T1133" s="268"/>
      <c r="AT1133" s="269" t="s">
        <v>177</v>
      </c>
      <c r="AU1133" s="269" t="s">
        <v>79</v>
      </c>
      <c r="AV1133" s="13" t="s">
        <v>75</v>
      </c>
      <c r="AW1133" s="13" t="s">
        <v>35</v>
      </c>
      <c r="AX1133" s="13" t="s">
        <v>71</v>
      </c>
      <c r="AY1133" s="269" t="s">
        <v>169</v>
      </c>
    </row>
    <row r="1134" s="12" customFormat="1">
      <c r="B1134" s="248"/>
      <c r="C1134" s="249"/>
      <c r="D1134" s="250" t="s">
        <v>177</v>
      </c>
      <c r="E1134" s="251" t="s">
        <v>21</v>
      </c>
      <c r="F1134" s="252" t="s">
        <v>75</v>
      </c>
      <c r="G1134" s="249"/>
      <c r="H1134" s="253">
        <v>1</v>
      </c>
      <c r="I1134" s="254"/>
      <c r="J1134" s="249"/>
      <c r="K1134" s="249"/>
      <c r="L1134" s="255"/>
      <c r="M1134" s="256"/>
      <c r="N1134" s="257"/>
      <c r="O1134" s="257"/>
      <c r="P1134" s="257"/>
      <c r="Q1134" s="257"/>
      <c r="R1134" s="257"/>
      <c r="S1134" s="257"/>
      <c r="T1134" s="258"/>
      <c r="AT1134" s="259" t="s">
        <v>177</v>
      </c>
      <c r="AU1134" s="259" t="s">
        <v>79</v>
      </c>
      <c r="AV1134" s="12" t="s">
        <v>79</v>
      </c>
      <c r="AW1134" s="12" t="s">
        <v>35</v>
      </c>
      <c r="AX1134" s="12" t="s">
        <v>71</v>
      </c>
      <c r="AY1134" s="259" t="s">
        <v>169</v>
      </c>
    </row>
    <row r="1135" s="13" customFormat="1">
      <c r="B1135" s="260"/>
      <c r="C1135" s="261"/>
      <c r="D1135" s="250" t="s">
        <v>177</v>
      </c>
      <c r="E1135" s="262" t="s">
        <v>21</v>
      </c>
      <c r="F1135" s="263" t="s">
        <v>993</v>
      </c>
      <c r="G1135" s="261"/>
      <c r="H1135" s="262" t="s">
        <v>21</v>
      </c>
      <c r="I1135" s="264"/>
      <c r="J1135" s="261"/>
      <c r="K1135" s="261"/>
      <c r="L1135" s="265"/>
      <c r="M1135" s="266"/>
      <c r="N1135" s="267"/>
      <c r="O1135" s="267"/>
      <c r="P1135" s="267"/>
      <c r="Q1135" s="267"/>
      <c r="R1135" s="267"/>
      <c r="S1135" s="267"/>
      <c r="T1135" s="268"/>
      <c r="AT1135" s="269" t="s">
        <v>177</v>
      </c>
      <c r="AU1135" s="269" t="s">
        <v>79</v>
      </c>
      <c r="AV1135" s="13" t="s">
        <v>75</v>
      </c>
      <c r="AW1135" s="13" t="s">
        <v>35</v>
      </c>
      <c r="AX1135" s="13" t="s">
        <v>71</v>
      </c>
      <c r="AY1135" s="269" t="s">
        <v>169</v>
      </c>
    </row>
    <row r="1136" s="12" customFormat="1">
      <c r="B1136" s="248"/>
      <c r="C1136" s="249"/>
      <c r="D1136" s="250" t="s">
        <v>177</v>
      </c>
      <c r="E1136" s="251" t="s">
        <v>21</v>
      </c>
      <c r="F1136" s="252" t="s">
        <v>75</v>
      </c>
      <c r="G1136" s="249"/>
      <c r="H1136" s="253">
        <v>1</v>
      </c>
      <c r="I1136" s="254"/>
      <c r="J1136" s="249"/>
      <c r="K1136" s="249"/>
      <c r="L1136" s="255"/>
      <c r="M1136" s="256"/>
      <c r="N1136" s="257"/>
      <c r="O1136" s="257"/>
      <c r="P1136" s="257"/>
      <c r="Q1136" s="257"/>
      <c r="R1136" s="257"/>
      <c r="S1136" s="257"/>
      <c r="T1136" s="258"/>
      <c r="AT1136" s="259" t="s">
        <v>177</v>
      </c>
      <c r="AU1136" s="259" t="s">
        <v>79</v>
      </c>
      <c r="AV1136" s="12" t="s">
        <v>79</v>
      </c>
      <c r="AW1136" s="12" t="s">
        <v>35</v>
      </c>
      <c r="AX1136" s="12" t="s">
        <v>71</v>
      </c>
      <c r="AY1136" s="259" t="s">
        <v>169</v>
      </c>
    </row>
    <row r="1137" s="13" customFormat="1">
      <c r="B1137" s="260"/>
      <c r="C1137" s="261"/>
      <c r="D1137" s="250" t="s">
        <v>177</v>
      </c>
      <c r="E1137" s="262" t="s">
        <v>21</v>
      </c>
      <c r="F1137" s="263" t="s">
        <v>994</v>
      </c>
      <c r="G1137" s="261"/>
      <c r="H1137" s="262" t="s">
        <v>21</v>
      </c>
      <c r="I1137" s="264"/>
      <c r="J1137" s="261"/>
      <c r="K1137" s="261"/>
      <c r="L1137" s="265"/>
      <c r="M1137" s="266"/>
      <c r="N1137" s="267"/>
      <c r="O1137" s="267"/>
      <c r="P1137" s="267"/>
      <c r="Q1137" s="267"/>
      <c r="R1137" s="267"/>
      <c r="S1137" s="267"/>
      <c r="T1137" s="268"/>
      <c r="AT1137" s="269" t="s">
        <v>177</v>
      </c>
      <c r="AU1137" s="269" t="s">
        <v>79</v>
      </c>
      <c r="AV1137" s="13" t="s">
        <v>75</v>
      </c>
      <c r="AW1137" s="13" t="s">
        <v>35</v>
      </c>
      <c r="AX1137" s="13" t="s">
        <v>71</v>
      </c>
      <c r="AY1137" s="269" t="s">
        <v>169</v>
      </c>
    </row>
    <row r="1138" s="12" customFormat="1">
      <c r="B1138" s="248"/>
      <c r="C1138" s="249"/>
      <c r="D1138" s="250" t="s">
        <v>177</v>
      </c>
      <c r="E1138" s="251" t="s">
        <v>21</v>
      </c>
      <c r="F1138" s="252" t="s">
        <v>75</v>
      </c>
      <c r="G1138" s="249"/>
      <c r="H1138" s="253">
        <v>1</v>
      </c>
      <c r="I1138" s="254"/>
      <c r="J1138" s="249"/>
      <c r="K1138" s="249"/>
      <c r="L1138" s="255"/>
      <c r="M1138" s="256"/>
      <c r="N1138" s="257"/>
      <c r="O1138" s="257"/>
      <c r="P1138" s="257"/>
      <c r="Q1138" s="257"/>
      <c r="R1138" s="257"/>
      <c r="S1138" s="257"/>
      <c r="T1138" s="258"/>
      <c r="AT1138" s="259" t="s">
        <v>177</v>
      </c>
      <c r="AU1138" s="259" t="s">
        <v>79</v>
      </c>
      <c r="AV1138" s="12" t="s">
        <v>79</v>
      </c>
      <c r="AW1138" s="12" t="s">
        <v>35</v>
      </c>
      <c r="AX1138" s="12" t="s">
        <v>71</v>
      </c>
      <c r="AY1138" s="259" t="s">
        <v>169</v>
      </c>
    </row>
    <row r="1139" s="13" customFormat="1">
      <c r="B1139" s="260"/>
      <c r="C1139" s="261"/>
      <c r="D1139" s="250" t="s">
        <v>177</v>
      </c>
      <c r="E1139" s="262" t="s">
        <v>21</v>
      </c>
      <c r="F1139" s="263" t="s">
        <v>995</v>
      </c>
      <c r="G1139" s="261"/>
      <c r="H1139" s="262" t="s">
        <v>21</v>
      </c>
      <c r="I1139" s="264"/>
      <c r="J1139" s="261"/>
      <c r="K1139" s="261"/>
      <c r="L1139" s="265"/>
      <c r="M1139" s="266"/>
      <c r="N1139" s="267"/>
      <c r="O1139" s="267"/>
      <c r="P1139" s="267"/>
      <c r="Q1139" s="267"/>
      <c r="R1139" s="267"/>
      <c r="S1139" s="267"/>
      <c r="T1139" s="268"/>
      <c r="AT1139" s="269" t="s">
        <v>177</v>
      </c>
      <c r="AU1139" s="269" t="s">
        <v>79</v>
      </c>
      <c r="AV1139" s="13" t="s">
        <v>75</v>
      </c>
      <c r="AW1139" s="13" t="s">
        <v>35</v>
      </c>
      <c r="AX1139" s="13" t="s">
        <v>71</v>
      </c>
      <c r="AY1139" s="269" t="s">
        <v>169</v>
      </c>
    </row>
    <row r="1140" s="12" customFormat="1">
      <c r="B1140" s="248"/>
      <c r="C1140" s="249"/>
      <c r="D1140" s="250" t="s">
        <v>177</v>
      </c>
      <c r="E1140" s="251" t="s">
        <v>21</v>
      </c>
      <c r="F1140" s="252" t="s">
        <v>79</v>
      </c>
      <c r="G1140" s="249"/>
      <c r="H1140" s="253">
        <v>2</v>
      </c>
      <c r="I1140" s="254"/>
      <c r="J1140" s="249"/>
      <c r="K1140" s="249"/>
      <c r="L1140" s="255"/>
      <c r="M1140" s="256"/>
      <c r="N1140" s="257"/>
      <c r="O1140" s="257"/>
      <c r="P1140" s="257"/>
      <c r="Q1140" s="257"/>
      <c r="R1140" s="257"/>
      <c r="S1140" s="257"/>
      <c r="T1140" s="258"/>
      <c r="AT1140" s="259" t="s">
        <v>177</v>
      </c>
      <c r="AU1140" s="259" t="s">
        <v>79</v>
      </c>
      <c r="AV1140" s="12" t="s">
        <v>79</v>
      </c>
      <c r="AW1140" s="12" t="s">
        <v>35</v>
      </c>
      <c r="AX1140" s="12" t="s">
        <v>71</v>
      </c>
      <c r="AY1140" s="259" t="s">
        <v>169</v>
      </c>
    </row>
    <row r="1141" s="13" customFormat="1">
      <c r="B1141" s="260"/>
      <c r="C1141" s="261"/>
      <c r="D1141" s="250" t="s">
        <v>177</v>
      </c>
      <c r="E1141" s="262" t="s">
        <v>21</v>
      </c>
      <c r="F1141" s="263" t="s">
        <v>996</v>
      </c>
      <c r="G1141" s="261"/>
      <c r="H1141" s="262" t="s">
        <v>21</v>
      </c>
      <c r="I1141" s="264"/>
      <c r="J1141" s="261"/>
      <c r="K1141" s="261"/>
      <c r="L1141" s="265"/>
      <c r="M1141" s="266"/>
      <c r="N1141" s="267"/>
      <c r="O1141" s="267"/>
      <c r="P1141" s="267"/>
      <c r="Q1141" s="267"/>
      <c r="R1141" s="267"/>
      <c r="S1141" s="267"/>
      <c r="T1141" s="268"/>
      <c r="AT1141" s="269" t="s">
        <v>177</v>
      </c>
      <c r="AU1141" s="269" t="s">
        <v>79</v>
      </c>
      <c r="AV1141" s="13" t="s">
        <v>75</v>
      </c>
      <c r="AW1141" s="13" t="s">
        <v>35</v>
      </c>
      <c r="AX1141" s="13" t="s">
        <v>71</v>
      </c>
      <c r="AY1141" s="269" t="s">
        <v>169</v>
      </c>
    </row>
    <row r="1142" s="12" customFormat="1">
      <c r="B1142" s="248"/>
      <c r="C1142" s="249"/>
      <c r="D1142" s="250" t="s">
        <v>177</v>
      </c>
      <c r="E1142" s="251" t="s">
        <v>21</v>
      </c>
      <c r="F1142" s="252" t="s">
        <v>79</v>
      </c>
      <c r="G1142" s="249"/>
      <c r="H1142" s="253">
        <v>2</v>
      </c>
      <c r="I1142" s="254"/>
      <c r="J1142" s="249"/>
      <c r="K1142" s="249"/>
      <c r="L1142" s="255"/>
      <c r="M1142" s="256"/>
      <c r="N1142" s="257"/>
      <c r="O1142" s="257"/>
      <c r="P1142" s="257"/>
      <c r="Q1142" s="257"/>
      <c r="R1142" s="257"/>
      <c r="S1142" s="257"/>
      <c r="T1142" s="258"/>
      <c r="AT1142" s="259" t="s">
        <v>177</v>
      </c>
      <c r="AU1142" s="259" t="s">
        <v>79</v>
      </c>
      <c r="AV1142" s="12" t="s">
        <v>79</v>
      </c>
      <c r="AW1142" s="12" t="s">
        <v>35</v>
      </c>
      <c r="AX1142" s="12" t="s">
        <v>71</v>
      </c>
      <c r="AY1142" s="259" t="s">
        <v>169</v>
      </c>
    </row>
    <row r="1143" s="13" customFormat="1">
      <c r="B1143" s="260"/>
      <c r="C1143" s="261"/>
      <c r="D1143" s="250" t="s">
        <v>177</v>
      </c>
      <c r="E1143" s="262" t="s">
        <v>21</v>
      </c>
      <c r="F1143" s="263" t="s">
        <v>997</v>
      </c>
      <c r="G1143" s="261"/>
      <c r="H1143" s="262" t="s">
        <v>21</v>
      </c>
      <c r="I1143" s="264"/>
      <c r="J1143" s="261"/>
      <c r="K1143" s="261"/>
      <c r="L1143" s="265"/>
      <c r="M1143" s="266"/>
      <c r="N1143" s="267"/>
      <c r="O1143" s="267"/>
      <c r="P1143" s="267"/>
      <c r="Q1143" s="267"/>
      <c r="R1143" s="267"/>
      <c r="S1143" s="267"/>
      <c r="T1143" s="268"/>
      <c r="AT1143" s="269" t="s">
        <v>177</v>
      </c>
      <c r="AU1143" s="269" t="s">
        <v>79</v>
      </c>
      <c r="AV1143" s="13" t="s">
        <v>75</v>
      </c>
      <c r="AW1143" s="13" t="s">
        <v>35</v>
      </c>
      <c r="AX1143" s="13" t="s">
        <v>71</v>
      </c>
      <c r="AY1143" s="269" t="s">
        <v>169</v>
      </c>
    </row>
    <row r="1144" s="12" customFormat="1">
      <c r="B1144" s="248"/>
      <c r="C1144" s="249"/>
      <c r="D1144" s="250" t="s">
        <v>177</v>
      </c>
      <c r="E1144" s="251" t="s">
        <v>21</v>
      </c>
      <c r="F1144" s="252" t="s">
        <v>75</v>
      </c>
      <c r="G1144" s="249"/>
      <c r="H1144" s="253">
        <v>1</v>
      </c>
      <c r="I1144" s="254"/>
      <c r="J1144" s="249"/>
      <c r="K1144" s="249"/>
      <c r="L1144" s="255"/>
      <c r="M1144" s="256"/>
      <c r="N1144" s="257"/>
      <c r="O1144" s="257"/>
      <c r="P1144" s="257"/>
      <c r="Q1144" s="257"/>
      <c r="R1144" s="257"/>
      <c r="S1144" s="257"/>
      <c r="T1144" s="258"/>
      <c r="AT1144" s="259" t="s">
        <v>177</v>
      </c>
      <c r="AU1144" s="259" t="s">
        <v>79</v>
      </c>
      <c r="AV1144" s="12" t="s">
        <v>79</v>
      </c>
      <c r="AW1144" s="12" t="s">
        <v>35</v>
      </c>
      <c r="AX1144" s="12" t="s">
        <v>71</v>
      </c>
      <c r="AY1144" s="259" t="s">
        <v>169</v>
      </c>
    </row>
    <row r="1145" s="13" customFormat="1">
      <c r="B1145" s="260"/>
      <c r="C1145" s="261"/>
      <c r="D1145" s="250" t="s">
        <v>177</v>
      </c>
      <c r="E1145" s="262" t="s">
        <v>21</v>
      </c>
      <c r="F1145" s="263" t="s">
        <v>998</v>
      </c>
      <c r="G1145" s="261"/>
      <c r="H1145" s="262" t="s">
        <v>21</v>
      </c>
      <c r="I1145" s="264"/>
      <c r="J1145" s="261"/>
      <c r="K1145" s="261"/>
      <c r="L1145" s="265"/>
      <c r="M1145" s="266"/>
      <c r="N1145" s="267"/>
      <c r="O1145" s="267"/>
      <c r="P1145" s="267"/>
      <c r="Q1145" s="267"/>
      <c r="R1145" s="267"/>
      <c r="S1145" s="267"/>
      <c r="T1145" s="268"/>
      <c r="AT1145" s="269" t="s">
        <v>177</v>
      </c>
      <c r="AU1145" s="269" t="s">
        <v>79</v>
      </c>
      <c r="AV1145" s="13" t="s">
        <v>75</v>
      </c>
      <c r="AW1145" s="13" t="s">
        <v>35</v>
      </c>
      <c r="AX1145" s="13" t="s">
        <v>71</v>
      </c>
      <c r="AY1145" s="269" t="s">
        <v>169</v>
      </c>
    </row>
    <row r="1146" s="12" customFormat="1">
      <c r="B1146" s="248"/>
      <c r="C1146" s="249"/>
      <c r="D1146" s="250" t="s">
        <v>177</v>
      </c>
      <c r="E1146" s="251" t="s">
        <v>21</v>
      </c>
      <c r="F1146" s="252" t="s">
        <v>75</v>
      </c>
      <c r="G1146" s="249"/>
      <c r="H1146" s="253">
        <v>1</v>
      </c>
      <c r="I1146" s="254"/>
      <c r="J1146" s="249"/>
      <c r="K1146" s="249"/>
      <c r="L1146" s="255"/>
      <c r="M1146" s="256"/>
      <c r="N1146" s="257"/>
      <c r="O1146" s="257"/>
      <c r="P1146" s="257"/>
      <c r="Q1146" s="257"/>
      <c r="R1146" s="257"/>
      <c r="S1146" s="257"/>
      <c r="T1146" s="258"/>
      <c r="AT1146" s="259" t="s">
        <v>177</v>
      </c>
      <c r="AU1146" s="259" t="s">
        <v>79</v>
      </c>
      <c r="AV1146" s="12" t="s">
        <v>79</v>
      </c>
      <c r="AW1146" s="12" t="s">
        <v>35</v>
      </c>
      <c r="AX1146" s="12" t="s">
        <v>71</v>
      </c>
      <c r="AY1146" s="259" t="s">
        <v>169</v>
      </c>
    </row>
    <row r="1147" s="13" customFormat="1">
      <c r="B1147" s="260"/>
      <c r="C1147" s="261"/>
      <c r="D1147" s="250" t="s">
        <v>177</v>
      </c>
      <c r="E1147" s="262" t="s">
        <v>21</v>
      </c>
      <c r="F1147" s="263" t="s">
        <v>999</v>
      </c>
      <c r="G1147" s="261"/>
      <c r="H1147" s="262" t="s">
        <v>21</v>
      </c>
      <c r="I1147" s="264"/>
      <c r="J1147" s="261"/>
      <c r="K1147" s="261"/>
      <c r="L1147" s="265"/>
      <c r="M1147" s="266"/>
      <c r="N1147" s="267"/>
      <c r="O1147" s="267"/>
      <c r="P1147" s="267"/>
      <c r="Q1147" s="267"/>
      <c r="R1147" s="267"/>
      <c r="S1147" s="267"/>
      <c r="T1147" s="268"/>
      <c r="AT1147" s="269" t="s">
        <v>177</v>
      </c>
      <c r="AU1147" s="269" t="s">
        <v>79</v>
      </c>
      <c r="AV1147" s="13" t="s">
        <v>75</v>
      </c>
      <c r="AW1147" s="13" t="s">
        <v>35</v>
      </c>
      <c r="AX1147" s="13" t="s">
        <v>71</v>
      </c>
      <c r="AY1147" s="269" t="s">
        <v>169</v>
      </c>
    </row>
    <row r="1148" s="14" customFormat="1">
      <c r="B1148" s="270"/>
      <c r="C1148" s="271"/>
      <c r="D1148" s="250" t="s">
        <v>177</v>
      </c>
      <c r="E1148" s="272" t="s">
        <v>21</v>
      </c>
      <c r="F1148" s="273" t="s">
        <v>182</v>
      </c>
      <c r="G1148" s="271"/>
      <c r="H1148" s="274">
        <v>10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AT1148" s="280" t="s">
        <v>177</v>
      </c>
      <c r="AU1148" s="280" t="s">
        <v>79</v>
      </c>
      <c r="AV1148" s="14" t="s">
        <v>89</v>
      </c>
      <c r="AW1148" s="14" t="s">
        <v>35</v>
      </c>
      <c r="AX1148" s="14" t="s">
        <v>75</v>
      </c>
      <c r="AY1148" s="280" t="s">
        <v>169</v>
      </c>
    </row>
    <row r="1149" s="1" customFormat="1" ht="16.5" customHeight="1">
      <c r="B1149" s="47"/>
      <c r="C1149" s="281" t="s">
        <v>1000</v>
      </c>
      <c r="D1149" s="281" t="s">
        <v>232</v>
      </c>
      <c r="E1149" s="282" t="s">
        <v>1001</v>
      </c>
      <c r="F1149" s="283" t="s">
        <v>1002</v>
      </c>
      <c r="G1149" s="284" t="s">
        <v>1003</v>
      </c>
      <c r="H1149" s="285">
        <v>2</v>
      </c>
      <c r="I1149" s="286"/>
      <c r="J1149" s="287">
        <f>ROUND(I1149*H1149,2)</f>
        <v>0</v>
      </c>
      <c r="K1149" s="283" t="s">
        <v>21</v>
      </c>
      <c r="L1149" s="288"/>
      <c r="M1149" s="289" t="s">
        <v>21</v>
      </c>
      <c r="N1149" s="290" t="s">
        <v>42</v>
      </c>
      <c r="O1149" s="48"/>
      <c r="P1149" s="245">
        <f>O1149*H1149</f>
        <v>0</v>
      </c>
      <c r="Q1149" s="245">
        <v>0</v>
      </c>
      <c r="R1149" s="245">
        <f>Q1149*H1149</f>
        <v>0</v>
      </c>
      <c r="S1149" s="245">
        <v>0</v>
      </c>
      <c r="T1149" s="246">
        <f>S1149*H1149</f>
        <v>0</v>
      </c>
      <c r="AR1149" s="25" t="s">
        <v>101</v>
      </c>
      <c r="AT1149" s="25" t="s">
        <v>232</v>
      </c>
      <c r="AU1149" s="25" t="s">
        <v>79</v>
      </c>
      <c r="AY1149" s="25" t="s">
        <v>169</v>
      </c>
      <c r="BE1149" s="247">
        <f>IF(N1149="základní",J1149,0)</f>
        <v>0</v>
      </c>
      <c r="BF1149" s="247">
        <f>IF(N1149="snížená",J1149,0)</f>
        <v>0</v>
      </c>
      <c r="BG1149" s="247">
        <f>IF(N1149="zákl. přenesená",J1149,0)</f>
        <v>0</v>
      </c>
      <c r="BH1149" s="247">
        <f>IF(N1149="sníž. přenesená",J1149,0)</f>
        <v>0</v>
      </c>
      <c r="BI1149" s="247">
        <f>IF(N1149="nulová",J1149,0)</f>
        <v>0</v>
      </c>
      <c r="BJ1149" s="25" t="s">
        <v>75</v>
      </c>
      <c r="BK1149" s="247">
        <f>ROUND(I1149*H1149,2)</f>
        <v>0</v>
      </c>
      <c r="BL1149" s="25" t="s">
        <v>89</v>
      </c>
      <c r="BM1149" s="25" t="s">
        <v>1004</v>
      </c>
    </row>
    <row r="1150" s="12" customFormat="1">
      <c r="B1150" s="248"/>
      <c r="C1150" s="249"/>
      <c r="D1150" s="250" t="s">
        <v>177</v>
      </c>
      <c r="E1150" s="251" t="s">
        <v>21</v>
      </c>
      <c r="F1150" s="252" t="s">
        <v>75</v>
      </c>
      <c r="G1150" s="249"/>
      <c r="H1150" s="253">
        <v>1</v>
      </c>
      <c r="I1150" s="254"/>
      <c r="J1150" s="249"/>
      <c r="K1150" s="249"/>
      <c r="L1150" s="255"/>
      <c r="M1150" s="256"/>
      <c r="N1150" s="257"/>
      <c r="O1150" s="257"/>
      <c r="P1150" s="257"/>
      <c r="Q1150" s="257"/>
      <c r="R1150" s="257"/>
      <c r="S1150" s="257"/>
      <c r="T1150" s="258"/>
      <c r="AT1150" s="259" t="s">
        <v>177</v>
      </c>
      <c r="AU1150" s="259" t="s">
        <v>79</v>
      </c>
      <c r="AV1150" s="12" t="s">
        <v>79</v>
      </c>
      <c r="AW1150" s="12" t="s">
        <v>35</v>
      </c>
      <c r="AX1150" s="12" t="s">
        <v>71</v>
      </c>
      <c r="AY1150" s="259" t="s">
        <v>169</v>
      </c>
    </row>
    <row r="1151" s="13" customFormat="1">
      <c r="B1151" s="260"/>
      <c r="C1151" s="261"/>
      <c r="D1151" s="250" t="s">
        <v>177</v>
      </c>
      <c r="E1151" s="262" t="s">
        <v>21</v>
      </c>
      <c r="F1151" s="263" t="s">
        <v>992</v>
      </c>
      <c r="G1151" s="261"/>
      <c r="H1151" s="262" t="s">
        <v>21</v>
      </c>
      <c r="I1151" s="264"/>
      <c r="J1151" s="261"/>
      <c r="K1151" s="261"/>
      <c r="L1151" s="265"/>
      <c r="M1151" s="266"/>
      <c r="N1151" s="267"/>
      <c r="O1151" s="267"/>
      <c r="P1151" s="267"/>
      <c r="Q1151" s="267"/>
      <c r="R1151" s="267"/>
      <c r="S1151" s="267"/>
      <c r="T1151" s="268"/>
      <c r="AT1151" s="269" t="s">
        <v>177</v>
      </c>
      <c r="AU1151" s="269" t="s">
        <v>79</v>
      </c>
      <c r="AV1151" s="13" t="s">
        <v>75</v>
      </c>
      <c r="AW1151" s="13" t="s">
        <v>35</v>
      </c>
      <c r="AX1151" s="13" t="s">
        <v>71</v>
      </c>
      <c r="AY1151" s="269" t="s">
        <v>169</v>
      </c>
    </row>
    <row r="1152" s="12" customFormat="1">
      <c r="B1152" s="248"/>
      <c r="C1152" s="249"/>
      <c r="D1152" s="250" t="s">
        <v>177</v>
      </c>
      <c r="E1152" s="251" t="s">
        <v>21</v>
      </c>
      <c r="F1152" s="252" t="s">
        <v>75</v>
      </c>
      <c r="G1152" s="249"/>
      <c r="H1152" s="253">
        <v>1</v>
      </c>
      <c r="I1152" s="254"/>
      <c r="J1152" s="249"/>
      <c r="K1152" s="249"/>
      <c r="L1152" s="255"/>
      <c r="M1152" s="256"/>
      <c r="N1152" s="257"/>
      <c r="O1152" s="257"/>
      <c r="P1152" s="257"/>
      <c r="Q1152" s="257"/>
      <c r="R1152" s="257"/>
      <c r="S1152" s="257"/>
      <c r="T1152" s="258"/>
      <c r="AT1152" s="259" t="s">
        <v>177</v>
      </c>
      <c r="AU1152" s="259" t="s">
        <v>79</v>
      </c>
      <c r="AV1152" s="12" t="s">
        <v>79</v>
      </c>
      <c r="AW1152" s="12" t="s">
        <v>35</v>
      </c>
      <c r="AX1152" s="12" t="s">
        <v>71</v>
      </c>
      <c r="AY1152" s="259" t="s">
        <v>169</v>
      </c>
    </row>
    <row r="1153" s="13" customFormat="1">
      <c r="B1153" s="260"/>
      <c r="C1153" s="261"/>
      <c r="D1153" s="250" t="s">
        <v>177</v>
      </c>
      <c r="E1153" s="262" t="s">
        <v>21</v>
      </c>
      <c r="F1153" s="263" t="s">
        <v>993</v>
      </c>
      <c r="G1153" s="261"/>
      <c r="H1153" s="262" t="s">
        <v>21</v>
      </c>
      <c r="I1153" s="264"/>
      <c r="J1153" s="261"/>
      <c r="K1153" s="261"/>
      <c r="L1153" s="265"/>
      <c r="M1153" s="266"/>
      <c r="N1153" s="267"/>
      <c r="O1153" s="267"/>
      <c r="P1153" s="267"/>
      <c r="Q1153" s="267"/>
      <c r="R1153" s="267"/>
      <c r="S1153" s="267"/>
      <c r="T1153" s="268"/>
      <c r="AT1153" s="269" t="s">
        <v>177</v>
      </c>
      <c r="AU1153" s="269" t="s">
        <v>79</v>
      </c>
      <c r="AV1153" s="13" t="s">
        <v>75</v>
      </c>
      <c r="AW1153" s="13" t="s">
        <v>35</v>
      </c>
      <c r="AX1153" s="13" t="s">
        <v>71</v>
      </c>
      <c r="AY1153" s="269" t="s">
        <v>169</v>
      </c>
    </row>
    <row r="1154" s="14" customFormat="1">
      <c r="B1154" s="270"/>
      <c r="C1154" s="271"/>
      <c r="D1154" s="250" t="s">
        <v>177</v>
      </c>
      <c r="E1154" s="272" t="s">
        <v>21</v>
      </c>
      <c r="F1154" s="273" t="s">
        <v>182</v>
      </c>
      <c r="G1154" s="271"/>
      <c r="H1154" s="274">
        <v>2</v>
      </c>
      <c r="I1154" s="275"/>
      <c r="J1154" s="271"/>
      <c r="K1154" s="271"/>
      <c r="L1154" s="276"/>
      <c r="M1154" s="277"/>
      <c r="N1154" s="278"/>
      <c r="O1154" s="278"/>
      <c r="P1154" s="278"/>
      <c r="Q1154" s="278"/>
      <c r="R1154" s="278"/>
      <c r="S1154" s="278"/>
      <c r="T1154" s="279"/>
      <c r="AT1154" s="280" t="s">
        <v>177</v>
      </c>
      <c r="AU1154" s="280" t="s">
        <v>79</v>
      </c>
      <c r="AV1154" s="14" t="s">
        <v>89</v>
      </c>
      <c r="AW1154" s="14" t="s">
        <v>35</v>
      </c>
      <c r="AX1154" s="14" t="s">
        <v>75</v>
      </c>
      <c r="AY1154" s="280" t="s">
        <v>169</v>
      </c>
    </row>
    <row r="1155" s="1" customFormat="1" ht="16.5" customHeight="1">
      <c r="B1155" s="47"/>
      <c r="C1155" s="281" t="s">
        <v>1005</v>
      </c>
      <c r="D1155" s="281" t="s">
        <v>232</v>
      </c>
      <c r="E1155" s="282" t="s">
        <v>1006</v>
      </c>
      <c r="F1155" s="283" t="s">
        <v>1007</v>
      </c>
      <c r="G1155" s="284" t="s">
        <v>1003</v>
      </c>
      <c r="H1155" s="285">
        <v>1</v>
      </c>
      <c r="I1155" s="286"/>
      <c r="J1155" s="287">
        <f>ROUND(I1155*H1155,2)</f>
        <v>0</v>
      </c>
      <c r="K1155" s="283" t="s">
        <v>21</v>
      </c>
      <c r="L1155" s="288"/>
      <c r="M1155" s="289" t="s">
        <v>21</v>
      </c>
      <c r="N1155" s="290" t="s">
        <v>42</v>
      </c>
      <c r="O1155" s="48"/>
      <c r="P1155" s="245">
        <f>O1155*H1155</f>
        <v>0</v>
      </c>
      <c r="Q1155" s="245">
        <v>0</v>
      </c>
      <c r="R1155" s="245">
        <f>Q1155*H1155</f>
        <v>0</v>
      </c>
      <c r="S1155" s="245">
        <v>0</v>
      </c>
      <c r="T1155" s="246">
        <f>S1155*H1155</f>
        <v>0</v>
      </c>
      <c r="AR1155" s="25" t="s">
        <v>101</v>
      </c>
      <c r="AT1155" s="25" t="s">
        <v>232</v>
      </c>
      <c r="AU1155" s="25" t="s">
        <v>79</v>
      </c>
      <c r="AY1155" s="25" t="s">
        <v>169</v>
      </c>
      <c r="BE1155" s="247">
        <f>IF(N1155="základní",J1155,0)</f>
        <v>0</v>
      </c>
      <c r="BF1155" s="247">
        <f>IF(N1155="snížená",J1155,0)</f>
        <v>0</v>
      </c>
      <c r="BG1155" s="247">
        <f>IF(N1155="zákl. přenesená",J1155,0)</f>
        <v>0</v>
      </c>
      <c r="BH1155" s="247">
        <f>IF(N1155="sníž. přenesená",J1155,0)</f>
        <v>0</v>
      </c>
      <c r="BI1155" s="247">
        <f>IF(N1155="nulová",J1155,0)</f>
        <v>0</v>
      </c>
      <c r="BJ1155" s="25" t="s">
        <v>75</v>
      </c>
      <c r="BK1155" s="247">
        <f>ROUND(I1155*H1155,2)</f>
        <v>0</v>
      </c>
      <c r="BL1155" s="25" t="s">
        <v>89</v>
      </c>
      <c r="BM1155" s="25" t="s">
        <v>1008</v>
      </c>
    </row>
    <row r="1156" s="12" customFormat="1">
      <c r="B1156" s="248"/>
      <c r="C1156" s="249"/>
      <c r="D1156" s="250" t="s">
        <v>177</v>
      </c>
      <c r="E1156" s="251" t="s">
        <v>21</v>
      </c>
      <c r="F1156" s="252" t="s">
        <v>75</v>
      </c>
      <c r="G1156" s="249"/>
      <c r="H1156" s="253">
        <v>1</v>
      </c>
      <c r="I1156" s="254"/>
      <c r="J1156" s="249"/>
      <c r="K1156" s="249"/>
      <c r="L1156" s="255"/>
      <c r="M1156" s="256"/>
      <c r="N1156" s="257"/>
      <c r="O1156" s="257"/>
      <c r="P1156" s="257"/>
      <c r="Q1156" s="257"/>
      <c r="R1156" s="257"/>
      <c r="S1156" s="257"/>
      <c r="T1156" s="258"/>
      <c r="AT1156" s="259" t="s">
        <v>177</v>
      </c>
      <c r="AU1156" s="259" t="s">
        <v>79</v>
      </c>
      <c r="AV1156" s="12" t="s">
        <v>79</v>
      </c>
      <c r="AW1156" s="12" t="s">
        <v>35</v>
      </c>
      <c r="AX1156" s="12" t="s">
        <v>71</v>
      </c>
      <c r="AY1156" s="259" t="s">
        <v>169</v>
      </c>
    </row>
    <row r="1157" s="13" customFormat="1">
      <c r="B1157" s="260"/>
      <c r="C1157" s="261"/>
      <c r="D1157" s="250" t="s">
        <v>177</v>
      </c>
      <c r="E1157" s="262" t="s">
        <v>21</v>
      </c>
      <c r="F1157" s="263" t="s">
        <v>994</v>
      </c>
      <c r="G1157" s="261"/>
      <c r="H1157" s="262" t="s">
        <v>21</v>
      </c>
      <c r="I1157" s="264"/>
      <c r="J1157" s="261"/>
      <c r="K1157" s="261"/>
      <c r="L1157" s="265"/>
      <c r="M1157" s="266"/>
      <c r="N1157" s="267"/>
      <c r="O1157" s="267"/>
      <c r="P1157" s="267"/>
      <c r="Q1157" s="267"/>
      <c r="R1157" s="267"/>
      <c r="S1157" s="267"/>
      <c r="T1157" s="268"/>
      <c r="AT1157" s="269" t="s">
        <v>177</v>
      </c>
      <c r="AU1157" s="269" t="s">
        <v>79</v>
      </c>
      <c r="AV1157" s="13" t="s">
        <v>75</v>
      </c>
      <c r="AW1157" s="13" t="s">
        <v>35</v>
      </c>
      <c r="AX1157" s="13" t="s">
        <v>71</v>
      </c>
      <c r="AY1157" s="269" t="s">
        <v>169</v>
      </c>
    </row>
    <row r="1158" s="14" customFormat="1">
      <c r="B1158" s="270"/>
      <c r="C1158" s="271"/>
      <c r="D1158" s="250" t="s">
        <v>177</v>
      </c>
      <c r="E1158" s="272" t="s">
        <v>21</v>
      </c>
      <c r="F1158" s="273" t="s">
        <v>182</v>
      </c>
      <c r="G1158" s="271"/>
      <c r="H1158" s="274">
        <v>1</v>
      </c>
      <c r="I1158" s="275"/>
      <c r="J1158" s="271"/>
      <c r="K1158" s="271"/>
      <c r="L1158" s="276"/>
      <c r="M1158" s="277"/>
      <c r="N1158" s="278"/>
      <c r="O1158" s="278"/>
      <c r="P1158" s="278"/>
      <c r="Q1158" s="278"/>
      <c r="R1158" s="278"/>
      <c r="S1158" s="278"/>
      <c r="T1158" s="279"/>
      <c r="AT1158" s="280" t="s">
        <v>177</v>
      </c>
      <c r="AU1158" s="280" t="s">
        <v>79</v>
      </c>
      <c r="AV1158" s="14" t="s">
        <v>89</v>
      </c>
      <c r="AW1158" s="14" t="s">
        <v>35</v>
      </c>
      <c r="AX1158" s="14" t="s">
        <v>75</v>
      </c>
      <c r="AY1158" s="280" t="s">
        <v>169</v>
      </c>
    </row>
    <row r="1159" s="1" customFormat="1" ht="16.5" customHeight="1">
      <c r="B1159" s="47"/>
      <c r="C1159" s="281" t="s">
        <v>1009</v>
      </c>
      <c r="D1159" s="281" t="s">
        <v>232</v>
      </c>
      <c r="E1159" s="282" t="s">
        <v>1010</v>
      </c>
      <c r="F1159" s="283" t="s">
        <v>1011</v>
      </c>
      <c r="G1159" s="284" t="s">
        <v>1003</v>
      </c>
      <c r="H1159" s="285">
        <v>1</v>
      </c>
      <c r="I1159" s="286"/>
      <c r="J1159" s="287">
        <f>ROUND(I1159*H1159,2)</f>
        <v>0</v>
      </c>
      <c r="K1159" s="283" t="s">
        <v>21</v>
      </c>
      <c r="L1159" s="288"/>
      <c r="M1159" s="289" t="s">
        <v>21</v>
      </c>
      <c r="N1159" s="290" t="s">
        <v>42</v>
      </c>
      <c r="O1159" s="48"/>
      <c r="P1159" s="245">
        <f>O1159*H1159</f>
        <v>0</v>
      </c>
      <c r="Q1159" s="245">
        <v>0</v>
      </c>
      <c r="R1159" s="245">
        <f>Q1159*H1159</f>
        <v>0</v>
      </c>
      <c r="S1159" s="245">
        <v>0</v>
      </c>
      <c r="T1159" s="246">
        <f>S1159*H1159</f>
        <v>0</v>
      </c>
      <c r="AR1159" s="25" t="s">
        <v>101</v>
      </c>
      <c r="AT1159" s="25" t="s">
        <v>232</v>
      </c>
      <c r="AU1159" s="25" t="s">
        <v>79</v>
      </c>
      <c r="AY1159" s="25" t="s">
        <v>169</v>
      </c>
      <c r="BE1159" s="247">
        <f>IF(N1159="základní",J1159,0)</f>
        <v>0</v>
      </c>
      <c r="BF1159" s="247">
        <f>IF(N1159="snížená",J1159,0)</f>
        <v>0</v>
      </c>
      <c r="BG1159" s="247">
        <f>IF(N1159="zákl. přenesená",J1159,0)</f>
        <v>0</v>
      </c>
      <c r="BH1159" s="247">
        <f>IF(N1159="sníž. přenesená",J1159,0)</f>
        <v>0</v>
      </c>
      <c r="BI1159" s="247">
        <f>IF(N1159="nulová",J1159,0)</f>
        <v>0</v>
      </c>
      <c r="BJ1159" s="25" t="s">
        <v>75</v>
      </c>
      <c r="BK1159" s="247">
        <f>ROUND(I1159*H1159,2)</f>
        <v>0</v>
      </c>
      <c r="BL1159" s="25" t="s">
        <v>89</v>
      </c>
      <c r="BM1159" s="25" t="s">
        <v>1012</v>
      </c>
    </row>
    <row r="1160" s="12" customFormat="1">
      <c r="B1160" s="248"/>
      <c r="C1160" s="249"/>
      <c r="D1160" s="250" t="s">
        <v>177</v>
      </c>
      <c r="E1160" s="251" t="s">
        <v>21</v>
      </c>
      <c r="F1160" s="252" t="s">
        <v>75</v>
      </c>
      <c r="G1160" s="249"/>
      <c r="H1160" s="253">
        <v>1</v>
      </c>
      <c r="I1160" s="254"/>
      <c r="J1160" s="249"/>
      <c r="K1160" s="249"/>
      <c r="L1160" s="255"/>
      <c r="M1160" s="256"/>
      <c r="N1160" s="257"/>
      <c r="O1160" s="257"/>
      <c r="P1160" s="257"/>
      <c r="Q1160" s="257"/>
      <c r="R1160" s="257"/>
      <c r="S1160" s="257"/>
      <c r="T1160" s="258"/>
      <c r="AT1160" s="259" t="s">
        <v>177</v>
      </c>
      <c r="AU1160" s="259" t="s">
        <v>79</v>
      </c>
      <c r="AV1160" s="12" t="s">
        <v>79</v>
      </c>
      <c r="AW1160" s="12" t="s">
        <v>35</v>
      </c>
      <c r="AX1160" s="12" t="s">
        <v>71</v>
      </c>
      <c r="AY1160" s="259" t="s">
        <v>169</v>
      </c>
    </row>
    <row r="1161" s="13" customFormat="1">
      <c r="B1161" s="260"/>
      <c r="C1161" s="261"/>
      <c r="D1161" s="250" t="s">
        <v>177</v>
      </c>
      <c r="E1161" s="262" t="s">
        <v>21</v>
      </c>
      <c r="F1161" s="263" t="s">
        <v>995</v>
      </c>
      <c r="G1161" s="261"/>
      <c r="H1161" s="262" t="s">
        <v>21</v>
      </c>
      <c r="I1161" s="264"/>
      <c r="J1161" s="261"/>
      <c r="K1161" s="261"/>
      <c r="L1161" s="265"/>
      <c r="M1161" s="266"/>
      <c r="N1161" s="267"/>
      <c r="O1161" s="267"/>
      <c r="P1161" s="267"/>
      <c r="Q1161" s="267"/>
      <c r="R1161" s="267"/>
      <c r="S1161" s="267"/>
      <c r="T1161" s="268"/>
      <c r="AT1161" s="269" t="s">
        <v>177</v>
      </c>
      <c r="AU1161" s="269" t="s">
        <v>79</v>
      </c>
      <c r="AV1161" s="13" t="s">
        <v>75</v>
      </c>
      <c r="AW1161" s="13" t="s">
        <v>35</v>
      </c>
      <c r="AX1161" s="13" t="s">
        <v>71</v>
      </c>
      <c r="AY1161" s="269" t="s">
        <v>169</v>
      </c>
    </row>
    <row r="1162" s="14" customFormat="1">
      <c r="B1162" s="270"/>
      <c r="C1162" s="271"/>
      <c r="D1162" s="250" t="s">
        <v>177</v>
      </c>
      <c r="E1162" s="272" t="s">
        <v>21</v>
      </c>
      <c r="F1162" s="273" t="s">
        <v>182</v>
      </c>
      <c r="G1162" s="271"/>
      <c r="H1162" s="274">
        <v>1</v>
      </c>
      <c r="I1162" s="275"/>
      <c r="J1162" s="271"/>
      <c r="K1162" s="271"/>
      <c r="L1162" s="276"/>
      <c r="M1162" s="277"/>
      <c r="N1162" s="278"/>
      <c r="O1162" s="278"/>
      <c r="P1162" s="278"/>
      <c r="Q1162" s="278"/>
      <c r="R1162" s="278"/>
      <c r="S1162" s="278"/>
      <c r="T1162" s="279"/>
      <c r="AT1162" s="280" t="s">
        <v>177</v>
      </c>
      <c r="AU1162" s="280" t="s">
        <v>79</v>
      </c>
      <c r="AV1162" s="14" t="s">
        <v>89</v>
      </c>
      <c r="AW1162" s="14" t="s">
        <v>35</v>
      </c>
      <c r="AX1162" s="14" t="s">
        <v>75</v>
      </c>
      <c r="AY1162" s="280" t="s">
        <v>169</v>
      </c>
    </row>
    <row r="1163" s="1" customFormat="1" ht="16.5" customHeight="1">
      <c r="B1163" s="47"/>
      <c r="C1163" s="281" t="s">
        <v>1013</v>
      </c>
      <c r="D1163" s="281" t="s">
        <v>232</v>
      </c>
      <c r="E1163" s="282" t="s">
        <v>1014</v>
      </c>
      <c r="F1163" s="283" t="s">
        <v>1015</v>
      </c>
      <c r="G1163" s="284" t="s">
        <v>1003</v>
      </c>
      <c r="H1163" s="285">
        <v>2</v>
      </c>
      <c r="I1163" s="286"/>
      <c r="J1163" s="287">
        <f>ROUND(I1163*H1163,2)</f>
        <v>0</v>
      </c>
      <c r="K1163" s="283" t="s">
        <v>21</v>
      </c>
      <c r="L1163" s="288"/>
      <c r="M1163" s="289" t="s">
        <v>21</v>
      </c>
      <c r="N1163" s="290" t="s">
        <v>42</v>
      </c>
      <c r="O1163" s="48"/>
      <c r="P1163" s="245">
        <f>O1163*H1163</f>
        <v>0</v>
      </c>
      <c r="Q1163" s="245">
        <v>0</v>
      </c>
      <c r="R1163" s="245">
        <f>Q1163*H1163</f>
        <v>0</v>
      </c>
      <c r="S1163" s="245">
        <v>0</v>
      </c>
      <c r="T1163" s="246">
        <f>S1163*H1163</f>
        <v>0</v>
      </c>
      <c r="AR1163" s="25" t="s">
        <v>101</v>
      </c>
      <c r="AT1163" s="25" t="s">
        <v>232</v>
      </c>
      <c r="AU1163" s="25" t="s">
        <v>79</v>
      </c>
      <c r="AY1163" s="25" t="s">
        <v>169</v>
      </c>
      <c r="BE1163" s="247">
        <f>IF(N1163="základní",J1163,0)</f>
        <v>0</v>
      </c>
      <c r="BF1163" s="247">
        <f>IF(N1163="snížená",J1163,0)</f>
        <v>0</v>
      </c>
      <c r="BG1163" s="247">
        <f>IF(N1163="zákl. přenesená",J1163,0)</f>
        <v>0</v>
      </c>
      <c r="BH1163" s="247">
        <f>IF(N1163="sníž. přenesená",J1163,0)</f>
        <v>0</v>
      </c>
      <c r="BI1163" s="247">
        <f>IF(N1163="nulová",J1163,0)</f>
        <v>0</v>
      </c>
      <c r="BJ1163" s="25" t="s">
        <v>75</v>
      </c>
      <c r="BK1163" s="247">
        <f>ROUND(I1163*H1163,2)</f>
        <v>0</v>
      </c>
      <c r="BL1163" s="25" t="s">
        <v>89</v>
      </c>
      <c r="BM1163" s="25" t="s">
        <v>1016</v>
      </c>
    </row>
    <row r="1164" s="12" customFormat="1">
      <c r="B1164" s="248"/>
      <c r="C1164" s="249"/>
      <c r="D1164" s="250" t="s">
        <v>177</v>
      </c>
      <c r="E1164" s="251" t="s">
        <v>21</v>
      </c>
      <c r="F1164" s="252" t="s">
        <v>79</v>
      </c>
      <c r="G1164" s="249"/>
      <c r="H1164" s="253">
        <v>2</v>
      </c>
      <c r="I1164" s="254"/>
      <c r="J1164" s="249"/>
      <c r="K1164" s="249"/>
      <c r="L1164" s="255"/>
      <c r="M1164" s="256"/>
      <c r="N1164" s="257"/>
      <c r="O1164" s="257"/>
      <c r="P1164" s="257"/>
      <c r="Q1164" s="257"/>
      <c r="R1164" s="257"/>
      <c r="S1164" s="257"/>
      <c r="T1164" s="258"/>
      <c r="AT1164" s="259" t="s">
        <v>177</v>
      </c>
      <c r="AU1164" s="259" t="s">
        <v>79</v>
      </c>
      <c r="AV1164" s="12" t="s">
        <v>79</v>
      </c>
      <c r="AW1164" s="12" t="s">
        <v>35</v>
      </c>
      <c r="AX1164" s="12" t="s">
        <v>71</v>
      </c>
      <c r="AY1164" s="259" t="s">
        <v>169</v>
      </c>
    </row>
    <row r="1165" s="13" customFormat="1">
      <c r="B1165" s="260"/>
      <c r="C1165" s="261"/>
      <c r="D1165" s="250" t="s">
        <v>177</v>
      </c>
      <c r="E1165" s="262" t="s">
        <v>21</v>
      </c>
      <c r="F1165" s="263" t="s">
        <v>996</v>
      </c>
      <c r="G1165" s="261"/>
      <c r="H1165" s="262" t="s">
        <v>21</v>
      </c>
      <c r="I1165" s="264"/>
      <c r="J1165" s="261"/>
      <c r="K1165" s="261"/>
      <c r="L1165" s="265"/>
      <c r="M1165" s="266"/>
      <c r="N1165" s="267"/>
      <c r="O1165" s="267"/>
      <c r="P1165" s="267"/>
      <c r="Q1165" s="267"/>
      <c r="R1165" s="267"/>
      <c r="S1165" s="267"/>
      <c r="T1165" s="268"/>
      <c r="AT1165" s="269" t="s">
        <v>177</v>
      </c>
      <c r="AU1165" s="269" t="s">
        <v>79</v>
      </c>
      <c r="AV1165" s="13" t="s">
        <v>75</v>
      </c>
      <c r="AW1165" s="13" t="s">
        <v>35</v>
      </c>
      <c r="AX1165" s="13" t="s">
        <v>71</v>
      </c>
      <c r="AY1165" s="269" t="s">
        <v>169</v>
      </c>
    </row>
    <row r="1166" s="14" customFormat="1">
      <c r="B1166" s="270"/>
      <c r="C1166" s="271"/>
      <c r="D1166" s="250" t="s">
        <v>177</v>
      </c>
      <c r="E1166" s="272" t="s">
        <v>21</v>
      </c>
      <c r="F1166" s="273" t="s">
        <v>182</v>
      </c>
      <c r="G1166" s="271"/>
      <c r="H1166" s="274">
        <v>2</v>
      </c>
      <c r="I1166" s="275"/>
      <c r="J1166" s="271"/>
      <c r="K1166" s="271"/>
      <c r="L1166" s="276"/>
      <c r="M1166" s="277"/>
      <c r="N1166" s="278"/>
      <c r="O1166" s="278"/>
      <c r="P1166" s="278"/>
      <c r="Q1166" s="278"/>
      <c r="R1166" s="278"/>
      <c r="S1166" s="278"/>
      <c r="T1166" s="279"/>
      <c r="AT1166" s="280" t="s">
        <v>177</v>
      </c>
      <c r="AU1166" s="280" t="s">
        <v>79</v>
      </c>
      <c r="AV1166" s="14" t="s">
        <v>89</v>
      </c>
      <c r="AW1166" s="14" t="s">
        <v>35</v>
      </c>
      <c r="AX1166" s="14" t="s">
        <v>75</v>
      </c>
      <c r="AY1166" s="280" t="s">
        <v>169</v>
      </c>
    </row>
    <row r="1167" s="1" customFormat="1" ht="16.5" customHeight="1">
      <c r="B1167" s="47"/>
      <c r="C1167" s="281" t="s">
        <v>1017</v>
      </c>
      <c r="D1167" s="281" t="s">
        <v>232</v>
      </c>
      <c r="E1167" s="282" t="s">
        <v>1018</v>
      </c>
      <c r="F1167" s="283" t="s">
        <v>1019</v>
      </c>
      <c r="G1167" s="284" t="s">
        <v>1003</v>
      </c>
      <c r="H1167" s="285">
        <v>1</v>
      </c>
      <c r="I1167" s="286"/>
      <c r="J1167" s="287">
        <f>ROUND(I1167*H1167,2)</f>
        <v>0</v>
      </c>
      <c r="K1167" s="283" t="s">
        <v>21</v>
      </c>
      <c r="L1167" s="288"/>
      <c r="M1167" s="289" t="s">
        <v>21</v>
      </c>
      <c r="N1167" s="290" t="s">
        <v>42</v>
      </c>
      <c r="O1167" s="48"/>
      <c r="P1167" s="245">
        <f>O1167*H1167</f>
        <v>0</v>
      </c>
      <c r="Q1167" s="245">
        <v>0</v>
      </c>
      <c r="R1167" s="245">
        <f>Q1167*H1167</f>
        <v>0</v>
      </c>
      <c r="S1167" s="245">
        <v>0</v>
      </c>
      <c r="T1167" s="246">
        <f>S1167*H1167</f>
        <v>0</v>
      </c>
      <c r="AR1167" s="25" t="s">
        <v>101</v>
      </c>
      <c r="AT1167" s="25" t="s">
        <v>232</v>
      </c>
      <c r="AU1167" s="25" t="s">
        <v>79</v>
      </c>
      <c r="AY1167" s="25" t="s">
        <v>169</v>
      </c>
      <c r="BE1167" s="247">
        <f>IF(N1167="základní",J1167,0)</f>
        <v>0</v>
      </c>
      <c r="BF1167" s="247">
        <f>IF(N1167="snížená",J1167,0)</f>
        <v>0</v>
      </c>
      <c r="BG1167" s="247">
        <f>IF(N1167="zákl. přenesená",J1167,0)</f>
        <v>0</v>
      </c>
      <c r="BH1167" s="247">
        <f>IF(N1167="sníž. přenesená",J1167,0)</f>
        <v>0</v>
      </c>
      <c r="BI1167" s="247">
        <f>IF(N1167="nulová",J1167,0)</f>
        <v>0</v>
      </c>
      <c r="BJ1167" s="25" t="s">
        <v>75</v>
      </c>
      <c r="BK1167" s="247">
        <f>ROUND(I1167*H1167,2)</f>
        <v>0</v>
      </c>
      <c r="BL1167" s="25" t="s">
        <v>89</v>
      </c>
      <c r="BM1167" s="25" t="s">
        <v>1020</v>
      </c>
    </row>
    <row r="1168" s="12" customFormat="1">
      <c r="B1168" s="248"/>
      <c r="C1168" s="249"/>
      <c r="D1168" s="250" t="s">
        <v>177</v>
      </c>
      <c r="E1168" s="251" t="s">
        <v>21</v>
      </c>
      <c r="F1168" s="252" t="s">
        <v>75</v>
      </c>
      <c r="G1168" s="249"/>
      <c r="H1168" s="253">
        <v>1</v>
      </c>
      <c r="I1168" s="254"/>
      <c r="J1168" s="249"/>
      <c r="K1168" s="249"/>
      <c r="L1168" s="255"/>
      <c r="M1168" s="256"/>
      <c r="N1168" s="257"/>
      <c r="O1168" s="257"/>
      <c r="P1168" s="257"/>
      <c r="Q1168" s="257"/>
      <c r="R1168" s="257"/>
      <c r="S1168" s="257"/>
      <c r="T1168" s="258"/>
      <c r="AT1168" s="259" t="s">
        <v>177</v>
      </c>
      <c r="AU1168" s="259" t="s">
        <v>79</v>
      </c>
      <c r="AV1168" s="12" t="s">
        <v>79</v>
      </c>
      <c r="AW1168" s="12" t="s">
        <v>35</v>
      </c>
      <c r="AX1168" s="12" t="s">
        <v>71</v>
      </c>
      <c r="AY1168" s="259" t="s">
        <v>169</v>
      </c>
    </row>
    <row r="1169" s="13" customFormat="1">
      <c r="B1169" s="260"/>
      <c r="C1169" s="261"/>
      <c r="D1169" s="250" t="s">
        <v>177</v>
      </c>
      <c r="E1169" s="262" t="s">
        <v>21</v>
      </c>
      <c r="F1169" s="263" t="s">
        <v>999</v>
      </c>
      <c r="G1169" s="261"/>
      <c r="H1169" s="262" t="s">
        <v>21</v>
      </c>
      <c r="I1169" s="264"/>
      <c r="J1169" s="261"/>
      <c r="K1169" s="261"/>
      <c r="L1169" s="265"/>
      <c r="M1169" s="266"/>
      <c r="N1169" s="267"/>
      <c r="O1169" s="267"/>
      <c r="P1169" s="267"/>
      <c r="Q1169" s="267"/>
      <c r="R1169" s="267"/>
      <c r="S1169" s="267"/>
      <c r="T1169" s="268"/>
      <c r="AT1169" s="269" t="s">
        <v>177</v>
      </c>
      <c r="AU1169" s="269" t="s">
        <v>79</v>
      </c>
      <c r="AV1169" s="13" t="s">
        <v>75</v>
      </c>
      <c r="AW1169" s="13" t="s">
        <v>35</v>
      </c>
      <c r="AX1169" s="13" t="s">
        <v>71</v>
      </c>
      <c r="AY1169" s="269" t="s">
        <v>169</v>
      </c>
    </row>
    <row r="1170" s="14" customFormat="1">
      <c r="B1170" s="270"/>
      <c r="C1170" s="271"/>
      <c r="D1170" s="250" t="s">
        <v>177</v>
      </c>
      <c r="E1170" s="272" t="s">
        <v>21</v>
      </c>
      <c r="F1170" s="273" t="s">
        <v>182</v>
      </c>
      <c r="G1170" s="271"/>
      <c r="H1170" s="274">
        <v>1</v>
      </c>
      <c r="I1170" s="275"/>
      <c r="J1170" s="271"/>
      <c r="K1170" s="271"/>
      <c r="L1170" s="276"/>
      <c r="M1170" s="277"/>
      <c r="N1170" s="278"/>
      <c r="O1170" s="278"/>
      <c r="P1170" s="278"/>
      <c r="Q1170" s="278"/>
      <c r="R1170" s="278"/>
      <c r="S1170" s="278"/>
      <c r="T1170" s="279"/>
      <c r="AT1170" s="280" t="s">
        <v>177</v>
      </c>
      <c r="AU1170" s="280" t="s">
        <v>79</v>
      </c>
      <c r="AV1170" s="14" t="s">
        <v>89</v>
      </c>
      <c r="AW1170" s="14" t="s">
        <v>35</v>
      </c>
      <c r="AX1170" s="14" t="s">
        <v>75</v>
      </c>
      <c r="AY1170" s="280" t="s">
        <v>169</v>
      </c>
    </row>
    <row r="1171" s="1" customFormat="1" ht="16.5" customHeight="1">
      <c r="B1171" s="47"/>
      <c r="C1171" s="281" t="s">
        <v>1021</v>
      </c>
      <c r="D1171" s="281" t="s">
        <v>232</v>
      </c>
      <c r="E1171" s="282" t="s">
        <v>1022</v>
      </c>
      <c r="F1171" s="283" t="s">
        <v>1023</v>
      </c>
      <c r="G1171" s="284" t="s">
        <v>1003</v>
      </c>
      <c r="H1171" s="285">
        <v>3</v>
      </c>
      <c r="I1171" s="286"/>
      <c r="J1171" s="287">
        <f>ROUND(I1171*H1171,2)</f>
        <v>0</v>
      </c>
      <c r="K1171" s="283" t="s">
        <v>21</v>
      </c>
      <c r="L1171" s="288"/>
      <c r="M1171" s="289" t="s">
        <v>21</v>
      </c>
      <c r="N1171" s="290" t="s">
        <v>42</v>
      </c>
      <c r="O1171" s="48"/>
      <c r="P1171" s="245">
        <f>O1171*H1171</f>
        <v>0</v>
      </c>
      <c r="Q1171" s="245">
        <v>0</v>
      </c>
      <c r="R1171" s="245">
        <f>Q1171*H1171</f>
        <v>0</v>
      </c>
      <c r="S1171" s="245">
        <v>0</v>
      </c>
      <c r="T1171" s="246">
        <f>S1171*H1171</f>
        <v>0</v>
      </c>
      <c r="AR1171" s="25" t="s">
        <v>101</v>
      </c>
      <c r="AT1171" s="25" t="s">
        <v>232</v>
      </c>
      <c r="AU1171" s="25" t="s">
        <v>79</v>
      </c>
      <c r="AY1171" s="25" t="s">
        <v>169</v>
      </c>
      <c r="BE1171" s="247">
        <f>IF(N1171="základní",J1171,0)</f>
        <v>0</v>
      </c>
      <c r="BF1171" s="247">
        <f>IF(N1171="snížená",J1171,0)</f>
        <v>0</v>
      </c>
      <c r="BG1171" s="247">
        <f>IF(N1171="zákl. přenesená",J1171,0)</f>
        <v>0</v>
      </c>
      <c r="BH1171" s="247">
        <f>IF(N1171="sníž. přenesená",J1171,0)</f>
        <v>0</v>
      </c>
      <c r="BI1171" s="247">
        <f>IF(N1171="nulová",J1171,0)</f>
        <v>0</v>
      </c>
      <c r="BJ1171" s="25" t="s">
        <v>75</v>
      </c>
      <c r="BK1171" s="247">
        <f>ROUND(I1171*H1171,2)</f>
        <v>0</v>
      </c>
      <c r="BL1171" s="25" t="s">
        <v>89</v>
      </c>
      <c r="BM1171" s="25" t="s">
        <v>1024</v>
      </c>
    </row>
    <row r="1172" s="12" customFormat="1">
      <c r="B1172" s="248"/>
      <c r="C1172" s="249"/>
      <c r="D1172" s="250" t="s">
        <v>177</v>
      </c>
      <c r="E1172" s="251" t="s">
        <v>21</v>
      </c>
      <c r="F1172" s="252" t="s">
        <v>79</v>
      </c>
      <c r="G1172" s="249"/>
      <c r="H1172" s="253">
        <v>2</v>
      </c>
      <c r="I1172" s="254"/>
      <c r="J1172" s="249"/>
      <c r="K1172" s="249"/>
      <c r="L1172" s="255"/>
      <c r="M1172" s="256"/>
      <c r="N1172" s="257"/>
      <c r="O1172" s="257"/>
      <c r="P1172" s="257"/>
      <c r="Q1172" s="257"/>
      <c r="R1172" s="257"/>
      <c r="S1172" s="257"/>
      <c r="T1172" s="258"/>
      <c r="AT1172" s="259" t="s">
        <v>177</v>
      </c>
      <c r="AU1172" s="259" t="s">
        <v>79</v>
      </c>
      <c r="AV1172" s="12" t="s">
        <v>79</v>
      </c>
      <c r="AW1172" s="12" t="s">
        <v>35</v>
      </c>
      <c r="AX1172" s="12" t="s">
        <v>71</v>
      </c>
      <c r="AY1172" s="259" t="s">
        <v>169</v>
      </c>
    </row>
    <row r="1173" s="13" customFormat="1">
      <c r="B1173" s="260"/>
      <c r="C1173" s="261"/>
      <c r="D1173" s="250" t="s">
        <v>177</v>
      </c>
      <c r="E1173" s="262" t="s">
        <v>21</v>
      </c>
      <c r="F1173" s="263" t="s">
        <v>997</v>
      </c>
      <c r="G1173" s="261"/>
      <c r="H1173" s="262" t="s">
        <v>21</v>
      </c>
      <c r="I1173" s="264"/>
      <c r="J1173" s="261"/>
      <c r="K1173" s="261"/>
      <c r="L1173" s="265"/>
      <c r="M1173" s="266"/>
      <c r="N1173" s="267"/>
      <c r="O1173" s="267"/>
      <c r="P1173" s="267"/>
      <c r="Q1173" s="267"/>
      <c r="R1173" s="267"/>
      <c r="S1173" s="267"/>
      <c r="T1173" s="268"/>
      <c r="AT1173" s="269" t="s">
        <v>177</v>
      </c>
      <c r="AU1173" s="269" t="s">
        <v>79</v>
      </c>
      <c r="AV1173" s="13" t="s">
        <v>75</v>
      </c>
      <c r="AW1173" s="13" t="s">
        <v>35</v>
      </c>
      <c r="AX1173" s="13" t="s">
        <v>71</v>
      </c>
      <c r="AY1173" s="269" t="s">
        <v>169</v>
      </c>
    </row>
    <row r="1174" s="12" customFormat="1">
      <c r="B1174" s="248"/>
      <c r="C1174" s="249"/>
      <c r="D1174" s="250" t="s">
        <v>177</v>
      </c>
      <c r="E1174" s="251" t="s">
        <v>21</v>
      </c>
      <c r="F1174" s="252" t="s">
        <v>75</v>
      </c>
      <c r="G1174" s="249"/>
      <c r="H1174" s="253">
        <v>1</v>
      </c>
      <c r="I1174" s="254"/>
      <c r="J1174" s="249"/>
      <c r="K1174" s="249"/>
      <c r="L1174" s="255"/>
      <c r="M1174" s="256"/>
      <c r="N1174" s="257"/>
      <c r="O1174" s="257"/>
      <c r="P1174" s="257"/>
      <c r="Q1174" s="257"/>
      <c r="R1174" s="257"/>
      <c r="S1174" s="257"/>
      <c r="T1174" s="258"/>
      <c r="AT1174" s="259" t="s">
        <v>177</v>
      </c>
      <c r="AU1174" s="259" t="s">
        <v>79</v>
      </c>
      <c r="AV1174" s="12" t="s">
        <v>79</v>
      </c>
      <c r="AW1174" s="12" t="s">
        <v>35</v>
      </c>
      <c r="AX1174" s="12" t="s">
        <v>71</v>
      </c>
      <c r="AY1174" s="259" t="s">
        <v>169</v>
      </c>
    </row>
    <row r="1175" s="13" customFormat="1">
      <c r="B1175" s="260"/>
      <c r="C1175" s="261"/>
      <c r="D1175" s="250" t="s">
        <v>177</v>
      </c>
      <c r="E1175" s="262" t="s">
        <v>21</v>
      </c>
      <c r="F1175" s="263" t="s">
        <v>998</v>
      </c>
      <c r="G1175" s="261"/>
      <c r="H1175" s="262" t="s">
        <v>21</v>
      </c>
      <c r="I1175" s="264"/>
      <c r="J1175" s="261"/>
      <c r="K1175" s="261"/>
      <c r="L1175" s="265"/>
      <c r="M1175" s="266"/>
      <c r="N1175" s="267"/>
      <c r="O1175" s="267"/>
      <c r="P1175" s="267"/>
      <c r="Q1175" s="267"/>
      <c r="R1175" s="267"/>
      <c r="S1175" s="267"/>
      <c r="T1175" s="268"/>
      <c r="AT1175" s="269" t="s">
        <v>177</v>
      </c>
      <c r="AU1175" s="269" t="s">
        <v>79</v>
      </c>
      <c r="AV1175" s="13" t="s">
        <v>75</v>
      </c>
      <c r="AW1175" s="13" t="s">
        <v>35</v>
      </c>
      <c r="AX1175" s="13" t="s">
        <v>71</v>
      </c>
      <c r="AY1175" s="269" t="s">
        <v>169</v>
      </c>
    </row>
    <row r="1176" s="14" customFormat="1">
      <c r="B1176" s="270"/>
      <c r="C1176" s="271"/>
      <c r="D1176" s="250" t="s">
        <v>177</v>
      </c>
      <c r="E1176" s="272" t="s">
        <v>21</v>
      </c>
      <c r="F1176" s="273" t="s">
        <v>182</v>
      </c>
      <c r="G1176" s="271"/>
      <c r="H1176" s="274">
        <v>3</v>
      </c>
      <c r="I1176" s="275"/>
      <c r="J1176" s="271"/>
      <c r="K1176" s="271"/>
      <c r="L1176" s="276"/>
      <c r="M1176" s="277"/>
      <c r="N1176" s="278"/>
      <c r="O1176" s="278"/>
      <c r="P1176" s="278"/>
      <c r="Q1176" s="278"/>
      <c r="R1176" s="278"/>
      <c r="S1176" s="278"/>
      <c r="T1176" s="279"/>
      <c r="AT1176" s="280" t="s">
        <v>177</v>
      </c>
      <c r="AU1176" s="280" t="s">
        <v>79</v>
      </c>
      <c r="AV1176" s="14" t="s">
        <v>89</v>
      </c>
      <c r="AW1176" s="14" t="s">
        <v>35</v>
      </c>
      <c r="AX1176" s="14" t="s">
        <v>75</v>
      </c>
      <c r="AY1176" s="280" t="s">
        <v>169</v>
      </c>
    </row>
    <row r="1177" s="1" customFormat="1" ht="25.5" customHeight="1">
      <c r="B1177" s="47"/>
      <c r="C1177" s="236" t="s">
        <v>1025</v>
      </c>
      <c r="D1177" s="236" t="s">
        <v>172</v>
      </c>
      <c r="E1177" s="237" t="s">
        <v>1026</v>
      </c>
      <c r="F1177" s="238" t="s">
        <v>1027</v>
      </c>
      <c r="G1177" s="239" t="s">
        <v>354</v>
      </c>
      <c r="H1177" s="240">
        <v>10</v>
      </c>
      <c r="I1177" s="241"/>
      <c r="J1177" s="242">
        <f>ROUND(I1177*H1177,2)</f>
        <v>0</v>
      </c>
      <c r="K1177" s="238" t="s">
        <v>21</v>
      </c>
      <c r="L1177" s="73"/>
      <c r="M1177" s="243" t="s">
        <v>21</v>
      </c>
      <c r="N1177" s="244" t="s">
        <v>42</v>
      </c>
      <c r="O1177" s="48"/>
      <c r="P1177" s="245">
        <f>O1177*H1177</f>
        <v>0</v>
      </c>
      <c r="Q1177" s="245">
        <v>0</v>
      </c>
      <c r="R1177" s="245">
        <f>Q1177*H1177</f>
        <v>0</v>
      </c>
      <c r="S1177" s="245">
        <v>0</v>
      </c>
      <c r="T1177" s="246">
        <f>S1177*H1177</f>
        <v>0</v>
      </c>
      <c r="AR1177" s="25" t="s">
        <v>89</v>
      </c>
      <c r="AT1177" s="25" t="s">
        <v>172</v>
      </c>
      <c r="AU1177" s="25" t="s">
        <v>79</v>
      </c>
      <c r="AY1177" s="25" t="s">
        <v>169</v>
      </c>
      <c r="BE1177" s="247">
        <f>IF(N1177="základní",J1177,0)</f>
        <v>0</v>
      </c>
      <c r="BF1177" s="247">
        <f>IF(N1177="snížená",J1177,0)</f>
        <v>0</v>
      </c>
      <c r="BG1177" s="247">
        <f>IF(N1177="zákl. přenesená",J1177,0)</f>
        <v>0</v>
      </c>
      <c r="BH1177" s="247">
        <f>IF(N1177="sníž. přenesená",J1177,0)</f>
        <v>0</v>
      </c>
      <c r="BI1177" s="247">
        <f>IF(N1177="nulová",J1177,0)</f>
        <v>0</v>
      </c>
      <c r="BJ1177" s="25" t="s">
        <v>75</v>
      </c>
      <c r="BK1177" s="247">
        <f>ROUND(I1177*H1177,2)</f>
        <v>0</v>
      </c>
      <c r="BL1177" s="25" t="s">
        <v>89</v>
      </c>
      <c r="BM1177" s="25" t="s">
        <v>1028</v>
      </c>
    </row>
    <row r="1178" s="12" customFormat="1">
      <c r="B1178" s="248"/>
      <c r="C1178" s="249"/>
      <c r="D1178" s="250" t="s">
        <v>177</v>
      </c>
      <c r="E1178" s="251" t="s">
        <v>21</v>
      </c>
      <c r="F1178" s="252" t="s">
        <v>75</v>
      </c>
      <c r="G1178" s="249"/>
      <c r="H1178" s="253">
        <v>1</v>
      </c>
      <c r="I1178" s="254"/>
      <c r="J1178" s="249"/>
      <c r="K1178" s="249"/>
      <c r="L1178" s="255"/>
      <c r="M1178" s="256"/>
      <c r="N1178" s="257"/>
      <c r="O1178" s="257"/>
      <c r="P1178" s="257"/>
      <c r="Q1178" s="257"/>
      <c r="R1178" s="257"/>
      <c r="S1178" s="257"/>
      <c r="T1178" s="258"/>
      <c r="AT1178" s="259" t="s">
        <v>177</v>
      </c>
      <c r="AU1178" s="259" t="s">
        <v>79</v>
      </c>
      <c r="AV1178" s="12" t="s">
        <v>79</v>
      </c>
      <c r="AW1178" s="12" t="s">
        <v>35</v>
      </c>
      <c r="AX1178" s="12" t="s">
        <v>71</v>
      </c>
      <c r="AY1178" s="259" t="s">
        <v>169</v>
      </c>
    </row>
    <row r="1179" s="13" customFormat="1">
      <c r="B1179" s="260"/>
      <c r="C1179" s="261"/>
      <c r="D1179" s="250" t="s">
        <v>177</v>
      </c>
      <c r="E1179" s="262" t="s">
        <v>21</v>
      </c>
      <c r="F1179" s="263" t="s">
        <v>992</v>
      </c>
      <c r="G1179" s="261"/>
      <c r="H1179" s="262" t="s">
        <v>21</v>
      </c>
      <c r="I1179" s="264"/>
      <c r="J1179" s="261"/>
      <c r="K1179" s="261"/>
      <c r="L1179" s="265"/>
      <c r="M1179" s="266"/>
      <c r="N1179" s="267"/>
      <c r="O1179" s="267"/>
      <c r="P1179" s="267"/>
      <c r="Q1179" s="267"/>
      <c r="R1179" s="267"/>
      <c r="S1179" s="267"/>
      <c r="T1179" s="268"/>
      <c r="AT1179" s="269" t="s">
        <v>177</v>
      </c>
      <c r="AU1179" s="269" t="s">
        <v>79</v>
      </c>
      <c r="AV1179" s="13" t="s">
        <v>75</v>
      </c>
      <c r="AW1179" s="13" t="s">
        <v>35</v>
      </c>
      <c r="AX1179" s="13" t="s">
        <v>71</v>
      </c>
      <c r="AY1179" s="269" t="s">
        <v>169</v>
      </c>
    </row>
    <row r="1180" s="12" customFormat="1">
      <c r="B1180" s="248"/>
      <c r="C1180" s="249"/>
      <c r="D1180" s="250" t="s">
        <v>177</v>
      </c>
      <c r="E1180" s="251" t="s">
        <v>21</v>
      </c>
      <c r="F1180" s="252" t="s">
        <v>75</v>
      </c>
      <c r="G1180" s="249"/>
      <c r="H1180" s="253">
        <v>1</v>
      </c>
      <c r="I1180" s="254"/>
      <c r="J1180" s="249"/>
      <c r="K1180" s="249"/>
      <c r="L1180" s="255"/>
      <c r="M1180" s="256"/>
      <c r="N1180" s="257"/>
      <c r="O1180" s="257"/>
      <c r="P1180" s="257"/>
      <c r="Q1180" s="257"/>
      <c r="R1180" s="257"/>
      <c r="S1180" s="257"/>
      <c r="T1180" s="258"/>
      <c r="AT1180" s="259" t="s">
        <v>177</v>
      </c>
      <c r="AU1180" s="259" t="s">
        <v>79</v>
      </c>
      <c r="AV1180" s="12" t="s">
        <v>79</v>
      </c>
      <c r="AW1180" s="12" t="s">
        <v>35</v>
      </c>
      <c r="AX1180" s="12" t="s">
        <v>71</v>
      </c>
      <c r="AY1180" s="259" t="s">
        <v>169</v>
      </c>
    </row>
    <row r="1181" s="13" customFormat="1">
      <c r="B1181" s="260"/>
      <c r="C1181" s="261"/>
      <c r="D1181" s="250" t="s">
        <v>177</v>
      </c>
      <c r="E1181" s="262" t="s">
        <v>21</v>
      </c>
      <c r="F1181" s="263" t="s">
        <v>993</v>
      </c>
      <c r="G1181" s="261"/>
      <c r="H1181" s="262" t="s">
        <v>21</v>
      </c>
      <c r="I1181" s="264"/>
      <c r="J1181" s="261"/>
      <c r="K1181" s="261"/>
      <c r="L1181" s="265"/>
      <c r="M1181" s="266"/>
      <c r="N1181" s="267"/>
      <c r="O1181" s="267"/>
      <c r="P1181" s="267"/>
      <c r="Q1181" s="267"/>
      <c r="R1181" s="267"/>
      <c r="S1181" s="267"/>
      <c r="T1181" s="268"/>
      <c r="AT1181" s="269" t="s">
        <v>177</v>
      </c>
      <c r="AU1181" s="269" t="s">
        <v>79</v>
      </c>
      <c r="AV1181" s="13" t="s">
        <v>75</v>
      </c>
      <c r="AW1181" s="13" t="s">
        <v>35</v>
      </c>
      <c r="AX1181" s="13" t="s">
        <v>71</v>
      </c>
      <c r="AY1181" s="269" t="s">
        <v>169</v>
      </c>
    </row>
    <row r="1182" s="12" customFormat="1">
      <c r="B1182" s="248"/>
      <c r="C1182" s="249"/>
      <c r="D1182" s="250" t="s">
        <v>177</v>
      </c>
      <c r="E1182" s="251" t="s">
        <v>21</v>
      </c>
      <c r="F1182" s="252" t="s">
        <v>75</v>
      </c>
      <c r="G1182" s="249"/>
      <c r="H1182" s="253">
        <v>1</v>
      </c>
      <c r="I1182" s="254"/>
      <c r="J1182" s="249"/>
      <c r="K1182" s="249"/>
      <c r="L1182" s="255"/>
      <c r="M1182" s="256"/>
      <c r="N1182" s="257"/>
      <c r="O1182" s="257"/>
      <c r="P1182" s="257"/>
      <c r="Q1182" s="257"/>
      <c r="R1182" s="257"/>
      <c r="S1182" s="257"/>
      <c r="T1182" s="258"/>
      <c r="AT1182" s="259" t="s">
        <v>177</v>
      </c>
      <c r="AU1182" s="259" t="s">
        <v>79</v>
      </c>
      <c r="AV1182" s="12" t="s">
        <v>79</v>
      </c>
      <c r="AW1182" s="12" t="s">
        <v>35</v>
      </c>
      <c r="AX1182" s="12" t="s">
        <v>71</v>
      </c>
      <c r="AY1182" s="259" t="s">
        <v>169</v>
      </c>
    </row>
    <row r="1183" s="13" customFormat="1">
      <c r="B1183" s="260"/>
      <c r="C1183" s="261"/>
      <c r="D1183" s="250" t="s">
        <v>177</v>
      </c>
      <c r="E1183" s="262" t="s">
        <v>21</v>
      </c>
      <c r="F1183" s="263" t="s">
        <v>994</v>
      </c>
      <c r="G1183" s="261"/>
      <c r="H1183" s="262" t="s">
        <v>21</v>
      </c>
      <c r="I1183" s="264"/>
      <c r="J1183" s="261"/>
      <c r="K1183" s="261"/>
      <c r="L1183" s="265"/>
      <c r="M1183" s="266"/>
      <c r="N1183" s="267"/>
      <c r="O1183" s="267"/>
      <c r="P1183" s="267"/>
      <c r="Q1183" s="267"/>
      <c r="R1183" s="267"/>
      <c r="S1183" s="267"/>
      <c r="T1183" s="268"/>
      <c r="AT1183" s="269" t="s">
        <v>177</v>
      </c>
      <c r="AU1183" s="269" t="s">
        <v>79</v>
      </c>
      <c r="AV1183" s="13" t="s">
        <v>75</v>
      </c>
      <c r="AW1183" s="13" t="s">
        <v>35</v>
      </c>
      <c r="AX1183" s="13" t="s">
        <v>71</v>
      </c>
      <c r="AY1183" s="269" t="s">
        <v>169</v>
      </c>
    </row>
    <row r="1184" s="12" customFormat="1">
      <c r="B1184" s="248"/>
      <c r="C1184" s="249"/>
      <c r="D1184" s="250" t="s">
        <v>177</v>
      </c>
      <c r="E1184" s="251" t="s">
        <v>21</v>
      </c>
      <c r="F1184" s="252" t="s">
        <v>75</v>
      </c>
      <c r="G1184" s="249"/>
      <c r="H1184" s="253">
        <v>1</v>
      </c>
      <c r="I1184" s="254"/>
      <c r="J1184" s="249"/>
      <c r="K1184" s="249"/>
      <c r="L1184" s="255"/>
      <c r="M1184" s="256"/>
      <c r="N1184" s="257"/>
      <c r="O1184" s="257"/>
      <c r="P1184" s="257"/>
      <c r="Q1184" s="257"/>
      <c r="R1184" s="257"/>
      <c r="S1184" s="257"/>
      <c r="T1184" s="258"/>
      <c r="AT1184" s="259" t="s">
        <v>177</v>
      </c>
      <c r="AU1184" s="259" t="s">
        <v>79</v>
      </c>
      <c r="AV1184" s="12" t="s">
        <v>79</v>
      </c>
      <c r="AW1184" s="12" t="s">
        <v>35</v>
      </c>
      <c r="AX1184" s="12" t="s">
        <v>71</v>
      </c>
      <c r="AY1184" s="259" t="s">
        <v>169</v>
      </c>
    </row>
    <row r="1185" s="13" customFormat="1">
      <c r="B1185" s="260"/>
      <c r="C1185" s="261"/>
      <c r="D1185" s="250" t="s">
        <v>177</v>
      </c>
      <c r="E1185" s="262" t="s">
        <v>21</v>
      </c>
      <c r="F1185" s="263" t="s">
        <v>995</v>
      </c>
      <c r="G1185" s="261"/>
      <c r="H1185" s="262" t="s">
        <v>21</v>
      </c>
      <c r="I1185" s="264"/>
      <c r="J1185" s="261"/>
      <c r="K1185" s="261"/>
      <c r="L1185" s="265"/>
      <c r="M1185" s="266"/>
      <c r="N1185" s="267"/>
      <c r="O1185" s="267"/>
      <c r="P1185" s="267"/>
      <c r="Q1185" s="267"/>
      <c r="R1185" s="267"/>
      <c r="S1185" s="267"/>
      <c r="T1185" s="268"/>
      <c r="AT1185" s="269" t="s">
        <v>177</v>
      </c>
      <c r="AU1185" s="269" t="s">
        <v>79</v>
      </c>
      <c r="AV1185" s="13" t="s">
        <v>75</v>
      </c>
      <c r="AW1185" s="13" t="s">
        <v>35</v>
      </c>
      <c r="AX1185" s="13" t="s">
        <v>71</v>
      </c>
      <c r="AY1185" s="269" t="s">
        <v>169</v>
      </c>
    </row>
    <row r="1186" s="12" customFormat="1">
      <c r="B1186" s="248"/>
      <c r="C1186" s="249"/>
      <c r="D1186" s="250" t="s">
        <v>177</v>
      </c>
      <c r="E1186" s="251" t="s">
        <v>21</v>
      </c>
      <c r="F1186" s="252" t="s">
        <v>79</v>
      </c>
      <c r="G1186" s="249"/>
      <c r="H1186" s="253">
        <v>2</v>
      </c>
      <c r="I1186" s="254"/>
      <c r="J1186" s="249"/>
      <c r="K1186" s="249"/>
      <c r="L1186" s="255"/>
      <c r="M1186" s="256"/>
      <c r="N1186" s="257"/>
      <c r="O1186" s="257"/>
      <c r="P1186" s="257"/>
      <c r="Q1186" s="257"/>
      <c r="R1186" s="257"/>
      <c r="S1186" s="257"/>
      <c r="T1186" s="258"/>
      <c r="AT1186" s="259" t="s">
        <v>177</v>
      </c>
      <c r="AU1186" s="259" t="s">
        <v>79</v>
      </c>
      <c r="AV1186" s="12" t="s">
        <v>79</v>
      </c>
      <c r="AW1186" s="12" t="s">
        <v>35</v>
      </c>
      <c r="AX1186" s="12" t="s">
        <v>71</v>
      </c>
      <c r="AY1186" s="259" t="s">
        <v>169</v>
      </c>
    </row>
    <row r="1187" s="13" customFormat="1">
      <c r="B1187" s="260"/>
      <c r="C1187" s="261"/>
      <c r="D1187" s="250" t="s">
        <v>177</v>
      </c>
      <c r="E1187" s="262" t="s">
        <v>21</v>
      </c>
      <c r="F1187" s="263" t="s">
        <v>996</v>
      </c>
      <c r="G1187" s="261"/>
      <c r="H1187" s="262" t="s">
        <v>21</v>
      </c>
      <c r="I1187" s="264"/>
      <c r="J1187" s="261"/>
      <c r="K1187" s="261"/>
      <c r="L1187" s="265"/>
      <c r="M1187" s="266"/>
      <c r="N1187" s="267"/>
      <c r="O1187" s="267"/>
      <c r="P1187" s="267"/>
      <c r="Q1187" s="267"/>
      <c r="R1187" s="267"/>
      <c r="S1187" s="267"/>
      <c r="T1187" s="268"/>
      <c r="AT1187" s="269" t="s">
        <v>177</v>
      </c>
      <c r="AU1187" s="269" t="s">
        <v>79</v>
      </c>
      <c r="AV1187" s="13" t="s">
        <v>75</v>
      </c>
      <c r="AW1187" s="13" t="s">
        <v>35</v>
      </c>
      <c r="AX1187" s="13" t="s">
        <v>71</v>
      </c>
      <c r="AY1187" s="269" t="s">
        <v>169</v>
      </c>
    </row>
    <row r="1188" s="12" customFormat="1">
      <c r="B1188" s="248"/>
      <c r="C1188" s="249"/>
      <c r="D1188" s="250" t="s">
        <v>177</v>
      </c>
      <c r="E1188" s="251" t="s">
        <v>21</v>
      </c>
      <c r="F1188" s="252" t="s">
        <v>79</v>
      </c>
      <c r="G1188" s="249"/>
      <c r="H1188" s="253">
        <v>2</v>
      </c>
      <c r="I1188" s="254"/>
      <c r="J1188" s="249"/>
      <c r="K1188" s="249"/>
      <c r="L1188" s="255"/>
      <c r="M1188" s="256"/>
      <c r="N1188" s="257"/>
      <c r="O1188" s="257"/>
      <c r="P1188" s="257"/>
      <c r="Q1188" s="257"/>
      <c r="R1188" s="257"/>
      <c r="S1188" s="257"/>
      <c r="T1188" s="258"/>
      <c r="AT1188" s="259" t="s">
        <v>177</v>
      </c>
      <c r="AU1188" s="259" t="s">
        <v>79</v>
      </c>
      <c r="AV1188" s="12" t="s">
        <v>79</v>
      </c>
      <c r="AW1188" s="12" t="s">
        <v>35</v>
      </c>
      <c r="AX1188" s="12" t="s">
        <v>71</v>
      </c>
      <c r="AY1188" s="259" t="s">
        <v>169</v>
      </c>
    </row>
    <row r="1189" s="13" customFormat="1">
      <c r="B1189" s="260"/>
      <c r="C1189" s="261"/>
      <c r="D1189" s="250" t="s">
        <v>177</v>
      </c>
      <c r="E1189" s="262" t="s">
        <v>21</v>
      </c>
      <c r="F1189" s="263" t="s">
        <v>997</v>
      </c>
      <c r="G1189" s="261"/>
      <c r="H1189" s="262" t="s">
        <v>21</v>
      </c>
      <c r="I1189" s="264"/>
      <c r="J1189" s="261"/>
      <c r="K1189" s="261"/>
      <c r="L1189" s="265"/>
      <c r="M1189" s="266"/>
      <c r="N1189" s="267"/>
      <c r="O1189" s="267"/>
      <c r="P1189" s="267"/>
      <c r="Q1189" s="267"/>
      <c r="R1189" s="267"/>
      <c r="S1189" s="267"/>
      <c r="T1189" s="268"/>
      <c r="AT1189" s="269" t="s">
        <v>177</v>
      </c>
      <c r="AU1189" s="269" t="s">
        <v>79</v>
      </c>
      <c r="AV1189" s="13" t="s">
        <v>75</v>
      </c>
      <c r="AW1189" s="13" t="s">
        <v>35</v>
      </c>
      <c r="AX1189" s="13" t="s">
        <v>71</v>
      </c>
      <c r="AY1189" s="269" t="s">
        <v>169</v>
      </c>
    </row>
    <row r="1190" s="12" customFormat="1">
      <c r="B1190" s="248"/>
      <c r="C1190" s="249"/>
      <c r="D1190" s="250" t="s">
        <v>177</v>
      </c>
      <c r="E1190" s="251" t="s">
        <v>21</v>
      </c>
      <c r="F1190" s="252" t="s">
        <v>75</v>
      </c>
      <c r="G1190" s="249"/>
      <c r="H1190" s="253">
        <v>1</v>
      </c>
      <c r="I1190" s="254"/>
      <c r="J1190" s="249"/>
      <c r="K1190" s="249"/>
      <c r="L1190" s="255"/>
      <c r="M1190" s="256"/>
      <c r="N1190" s="257"/>
      <c r="O1190" s="257"/>
      <c r="P1190" s="257"/>
      <c r="Q1190" s="257"/>
      <c r="R1190" s="257"/>
      <c r="S1190" s="257"/>
      <c r="T1190" s="258"/>
      <c r="AT1190" s="259" t="s">
        <v>177</v>
      </c>
      <c r="AU1190" s="259" t="s">
        <v>79</v>
      </c>
      <c r="AV1190" s="12" t="s">
        <v>79</v>
      </c>
      <c r="AW1190" s="12" t="s">
        <v>35</v>
      </c>
      <c r="AX1190" s="12" t="s">
        <v>71</v>
      </c>
      <c r="AY1190" s="259" t="s">
        <v>169</v>
      </c>
    </row>
    <row r="1191" s="13" customFormat="1">
      <c r="B1191" s="260"/>
      <c r="C1191" s="261"/>
      <c r="D1191" s="250" t="s">
        <v>177</v>
      </c>
      <c r="E1191" s="262" t="s">
        <v>21</v>
      </c>
      <c r="F1191" s="263" t="s">
        <v>998</v>
      </c>
      <c r="G1191" s="261"/>
      <c r="H1191" s="262" t="s">
        <v>21</v>
      </c>
      <c r="I1191" s="264"/>
      <c r="J1191" s="261"/>
      <c r="K1191" s="261"/>
      <c r="L1191" s="265"/>
      <c r="M1191" s="266"/>
      <c r="N1191" s="267"/>
      <c r="O1191" s="267"/>
      <c r="P1191" s="267"/>
      <c r="Q1191" s="267"/>
      <c r="R1191" s="267"/>
      <c r="S1191" s="267"/>
      <c r="T1191" s="268"/>
      <c r="AT1191" s="269" t="s">
        <v>177</v>
      </c>
      <c r="AU1191" s="269" t="s">
        <v>79</v>
      </c>
      <c r="AV1191" s="13" t="s">
        <v>75</v>
      </c>
      <c r="AW1191" s="13" t="s">
        <v>35</v>
      </c>
      <c r="AX1191" s="13" t="s">
        <v>71</v>
      </c>
      <c r="AY1191" s="269" t="s">
        <v>169</v>
      </c>
    </row>
    <row r="1192" s="12" customFormat="1">
      <c r="B1192" s="248"/>
      <c r="C1192" s="249"/>
      <c r="D1192" s="250" t="s">
        <v>177</v>
      </c>
      <c r="E1192" s="251" t="s">
        <v>21</v>
      </c>
      <c r="F1192" s="252" t="s">
        <v>75</v>
      </c>
      <c r="G1192" s="249"/>
      <c r="H1192" s="253">
        <v>1</v>
      </c>
      <c r="I1192" s="254"/>
      <c r="J1192" s="249"/>
      <c r="K1192" s="249"/>
      <c r="L1192" s="255"/>
      <c r="M1192" s="256"/>
      <c r="N1192" s="257"/>
      <c r="O1192" s="257"/>
      <c r="P1192" s="257"/>
      <c r="Q1192" s="257"/>
      <c r="R1192" s="257"/>
      <c r="S1192" s="257"/>
      <c r="T1192" s="258"/>
      <c r="AT1192" s="259" t="s">
        <v>177</v>
      </c>
      <c r="AU1192" s="259" t="s">
        <v>79</v>
      </c>
      <c r="AV1192" s="12" t="s">
        <v>79</v>
      </c>
      <c r="AW1192" s="12" t="s">
        <v>35</v>
      </c>
      <c r="AX1192" s="12" t="s">
        <v>71</v>
      </c>
      <c r="AY1192" s="259" t="s">
        <v>169</v>
      </c>
    </row>
    <row r="1193" s="13" customFormat="1">
      <c r="B1193" s="260"/>
      <c r="C1193" s="261"/>
      <c r="D1193" s="250" t="s">
        <v>177</v>
      </c>
      <c r="E1193" s="262" t="s">
        <v>21</v>
      </c>
      <c r="F1193" s="263" t="s">
        <v>999</v>
      </c>
      <c r="G1193" s="261"/>
      <c r="H1193" s="262" t="s">
        <v>21</v>
      </c>
      <c r="I1193" s="264"/>
      <c r="J1193" s="261"/>
      <c r="K1193" s="261"/>
      <c r="L1193" s="265"/>
      <c r="M1193" s="266"/>
      <c r="N1193" s="267"/>
      <c r="O1193" s="267"/>
      <c r="P1193" s="267"/>
      <c r="Q1193" s="267"/>
      <c r="R1193" s="267"/>
      <c r="S1193" s="267"/>
      <c r="T1193" s="268"/>
      <c r="AT1193" s="269" t="s">
        <v>177</v>
      </c>
      <c r="AU1193" s="269" t="s">
        <v>79</v>
      </c>
      <c r="AV1193" s="13" t="s">
        <v>75</v>
      </c>
      <c r="AW1193" s="13" t="s">
        <v>35</v>
      </c>
      <c r="AX1193" s="13" t="s">
        <v>71</v>
      </c>
      <c r="AY1193" s="269" t="s">
        <v>169</v>
      </c>
    </row>
    <row r="1194" s="14" customFormat="1">
      <c r="B1194" s="270"/>
      <c r="C1194" s="271"/>
      <c r="D1194" s="250" t="s">
        <v>177</v>
      </c>
      <c r="E1194" s="272" t="s">
        <v>21</v>
      </c>
      <c r="F1194" s="273" t="s">
        <v>182</v>
      </c>
      <c r="G1194" s="271"/>
      <c r="H1194" s="274">
        <v>10</v>
      </c>
      <c r="I1194" s="275"/>
      <c r="J1194" s="271"/>
      <c r="K1194" s="271"/>
      <c r="L1194" s="276"/>
      <c r="M1194" s="277"/>
      <c r="N1194" s="278"/>
      <c r="O1194" s="278"/>
      <c r="P1194" s="278"/>
      <c r="Q1194" s="278"/>
      <c r="R1194" s="278"/>
      <c r="S1194" s="278"/>
      <c r="T1194" s="279"/>
      <c r="AT1194" s="280" t="s">
        <v>177</v>
      </c>
      <c r="AU1194" s="280" t="s">
        <v>79</v>
      </c>
      <c r="AV1194" s="14" t="s">
        <v>89</v>
      </c>
      <c r="AW1194" s="14" t="s">
        <v>35</v>
      </c>
      <c r="AX1194" s="14" t="s">
        <v>75</v>
      </c>
      <c r="AY1194" s="280" t="s">
        <v>169</v>
      </c>
    </row>
    <row r="1195" s="1" customFormat="1" ht="16.5" customHeight="1">
      <c r="B1195" s="47"/>
      <c r="C1195" s="236" t="s">
        <v>1029</v>
      </c>
      <c r="D1195" s="236" t="s">
        <v>172</v>
      </c>
      <c r="E1195" s="237" t="s">
        <v>1030</v>
      </c>
      <c r="F1195" s="238" t="s">
        <v>1031</v>
      </c>
      <c r="G1195" s="239" t="s">
        <v>354</v>
      </c>
      <c r="H1195" s="240">
        <v>3</v>
      </c>
      <c r="I1195" s="241"/>
      <c r="J1195" s="242">
        <f>ROUND(I1195*H1195,2)</f>
        <v>0</v>
      </c>
      <c r="K1195" s="238" t="s">
        <v>21</v>
      </c>
      <c r="L1195" s="73"/>
      <c r="M1195" s="243" t="s">
        <v>21</v>
      </c>
      <c r="N1195" s="244" t="s">
        <v>42</v>
      </c>
      <c r="O1195" s="48"/>
      <c r="P1195" s="245">
        <f>O1195*H1195</f>
        <v>0</v>
      </c>
      <c r="Q1195" s="245">
        <v>0.033730000000000003</v>
      </c>
      <c r="R1195" s="245">
        <f>Q1195*H1195</f>
        <v>0.10119</v>
      </c>
      <c r="S1195" s="245">
        <v>0</v>
      </c>
      <c r="T1195" s="246">
        <f>S1195*H1195</f>
        <v>0</v>
      </c>
      <c r="AR1195" s="25" t="s">
        <v>89</v>
      </c>
      <c r="AT1195" s="25" t="s">
        <v>172</v>
      </c>
      <c r="AU1195" s="25" t="s">
        <v>79</v>
      </c>
      <c r="AY1195" s="25" t="s">
        <v>169</v>
      </c>
      <c r="BE1195" s="247">
        <f>IF(N1195="základní",J1195,0)</f>
        <v>0</v>
      </c>
      <c r="BF1195" s="247">
        <f>IF(N1195="snížená",J1195,0)</f>
        <v>0</v>
      </c>
      <c r="BG1195" s="247">
        <f>IF(N1195="zákl. přenesená",J1195,0)</f>
        <v>0</v>
      </c>
      <c r="BH1195" s="247">
        <f>IF(N1195="sníž. přenesená",J1195,0)</f>
        <v>0</v>
      </c>
      <c r="BI1195" s="247">
        <f>IF(N1195="nulová",J1195,0)</f>
        <v>0</v>
      </c>
      <c r="BJ1195" s="25" t="s">
        <v>75</v>
      </c>
      <c r="BK1195" s="247">
        <f>ROUND(I1195*H1195,2)</f>
        <v>0</v>
      </c>
      <c r="BL1195" s="25" t="s">
        <v>89</v>
      </c>
      <c r="BM1195" s="25" t="s">
        <v>1032</v>
      </c>
    </row>
    <row r="1196" s="12" customFormat="1">
      <c r="B1196" s="248"/>
      <c r="C1196" s="249"/>
      <c r="D1196" s="250" t="s">
        <v>177</v>
      </c>
      <c r="E1196" s="251" t="s">
        <v>21</v>
      </c>
      <c r="F1196" s="252" t="s">
        <v>75</v>
      </c>
      <c r="G1196" s="249"/>
      <c r="H1196" s="253">
        <v>1</v>
      </c>
      <c r="I1196" s="254"/>
      <c r="J1196" s="249"/>
      <c r="K1196" s="249"/>
      <c r="L1196" s="255"/>
      <c r="M1196" s="256"/>
      <c r="N1196" s="257"/>
      <c r="O1196" s="257"/>
      <c r="P1196" s="257"/>
      <c r="Q1196" s="257"/>
      <c r="R1196" s="257"/>
      <c r="S1196" s="257"/>
      <c r="T1196" s="258"/>
      <c r="AT1196" s="259" t="s">
        <v>177</v>
      </c>
      <c r="AU1196" s="259" t="s">
        <v>79</v>
      </c>
      <c r="AV1196" s="12" t="s">
        <v>79</v>
      </c>
      <c r="AW1196" s="12" t="s">
        <v>35</v>
      </c>
      <c r="AX1196" s="12" t="s">
        <v>71</v>
      </c>
      <c r="AY1196" s="259" t="s">
        <v>169</v>
      </c>
    </row>
    <row r="1197" s="13" customFormat="1">
      <c r="B1197" s="260"/>
      <c r="C1197" s="261"/>
      <c r="D1197" s="250" t="s">
        <v>177</v>
      </c>
      <c r="E1197" s="262" t="s">
        <v>21</v>
      </c>
      <c r="F1197" s="263" t="s">
        <v>1033</v>
      </c>
      <c r="G1197" s="261"/>
      <c r="H1197" s="262" t="s">
        <v>21</v>
      </c>
      <c r="I1197" s="264"/>
      <c r="J1197" s="261"/>
      <c r="K1197" s="261"/>
      <c r="L1197" s="265"/>
      <c r="M1197" s="266"/>
      <c r="N1197" s="267"/>
      <c r="O1197" s="267"/>
      <c r="P1197" s="267"/>
      <c r="Q1197" s="267"/>
      <c r="R1197" s="267"/>
      <c r="S1197" s="267"/>
      <c r="T1197" s="268"/>
      <c r="AT1197" s="269" t="s">
        <v>177</v>
      </c>
      <c r="AU1197" s="269" t="s">
        <v>79</v>
      </c>
      <c r="AV1197" s="13" t="s">
        <v>75</v>
      </c>
      <c r="AW1197" s="13" t="s">
        <v>35</v>
      </c>
      <c r="AX1197" s="13" t="s">
        <v>71</v>
      </c>
      <c r="AY1197" s="269" t="s">
        <v>169</v>
      </c>
    </row>
    <row r="1198" s="12" customFormat="1">
      <c r="B1198" s="248"/>
      <c r="C1198" s="249"/>
      <c r="D1198" s="250" t="s">
        <v>177</v>
      </c>
      <c r="E1198" s="251" t="s">
        <v>21</v>
      </c>
      <c r="F1198" s="252" t="s">
        <v>79</v>
      </c>
      <c r="G1198" s="249"/>
      <c r="H1198" s="253">
        <v>2</v>
      </c>
      <c r="I1198" s="254"/>
      <c r="J1198" s="249"/>
      <c r="K1198" s="249"/>
      <c r="L1198" s="255"/>
      <c r="M1198" s="256"/>
      <c r="N1198" s="257"/>
      <c r="O1198" s="257"/>
      <c r="P1198" s="257"/>
      <c r="Q1198" s="257"/>
      <c r="R1198" s="257"/>
      <c r="S1198" s="257"/>
      <c r="T1198" s="258"/>
      <c r="AT1198" s="259" t="s">
        <v>177</v>
      </c>
      <c r="AU1198" s="259" t="s">
        <v>79</v>
      </c>
      <c r="AV1198" s="12" t="s">
        <v>79</v>
      </c>
      <c r="AW1198" s="12" t="s">
        <v>35</v>
      </c>
      <c r="AX1198" s="12" t="s">
        <v>71</v>
      </c>
      <c r="AY1198" s="259" t="s">
        <v>169</v>
      </c>
    </row>
    <row r="1199" s="13" customFormat="1">
      <c r="B1199" s="260"/>
      <c r="C1199" s="261"/>
      <c r="D1199" s="250" t="s">
        <v>177</v>
      </c>
      <c r="E1199" s="262" t="s">
        <v>21</v>
      </c>
      <c r="F1199" s="263" t="s">
        <v>1034</v>
      </c>
      <c r="G1199" s="261"/>
      <c r="H1199" s="262" t="s">
        <v>21</v>
      </c>
      <c r="I1199" s="264"/>
      <c r="J1199" s="261"/>
      <c r="K1199" s="261"/>
      <c r="L1199" s="265"/>
      <c r="M1199" s="266"/>
      <c r="N1199" s="267"/>
      <c r="O1199" s="267"/>
      <c r="P1199" s="267"/>
      <c r="Q1199" s="267"/>
      <c r="R1199" s="267"/>
      <c r="S1199" s="267"/>
      <c r="T1199" s="268"/>
      <c r="AT1199" s="269" t="s">
        <v>177</v>
      </c>
      <c r="AU1199" s="269" t="s">
        <v>79</v>
      </c>
      <c r="AV1199" s="13" t="s">
        <v>75</v>
      </c>
      <c r="AW1199" s="13" t="s">
        <v>35</v>
      </c>
      <c r="AX1199" s="13" t="s">
        <v>71</v>
      </c>
      <c r="AY1199" s="269" t="s">
        <v>169</v>
      </c>
    </row>
    <row r="1200" s="14" customFormat="1">
      <c r="B1200" s="270"/>
      <c r="C1200" s="271"/>
      <c r="D1200" s="250" t="s">
        <v>177</v>
      </c>
      <c r="E1200" s="272" t="s">
        <v>21</v>
      </c>
      <c r="F1200" s="273" t="s">
        <v>182</v>
      </c>
      <c r="G1200" s="271"/>
      <c r="H1200" s="274">
        <v>3</v>
      </c>
      <c r="I1200" s="275"/>
      <c r="J1200" s="271"/>
      <c r="K1200" s="271"/>
      <c r="L1200" s="276"/>
      <c r="M1200" s="277"/>
      <c r="N1200" s="278"/>
      <c r="O1200" s="278"/>
      <c r="P1200" s="278"/>
      <c r="Q1200" s="278"/>
      <c r="R1200" s="278"/>
      <c r="S1200" s="278"/>
      <c r="T1200" s="279"/>
      <c r="AT1200" s="280" t="s">
        <v>177</v>
      </c>
      <c r="AU1200" s="280" t="s">
        <v>79</v>
      </c>
      <c r="AV1200" s="14" t="s">
        <v>89</v>
      </c>
      <c r="AW1200" s="14" t="s">
        <v>35</v>
      </c>
      <c r="AX1200" s="14" t="s">
        <v>75</v>
      </c>
      <c r="AY1200" s="280" t="s">
        <v>169</v>
      </c>
    </row>
    <row r="1201" s="1" customFormat="1" ht="16.5" customHeight="1">
      <c r="B1201" s="47"/>
      <c r="C1201" s="281" t="s">
        <v>1035</v>
      </c>
      <c r="D1201" s="281" t="s">
        <v>232</v>
      </c>
      <c r="E1201" s="282" t="s">
        <v>1036</v>
      </c>
      <c r="F1201" s="283" t="s">
        <v>1037</v>
      </c>
      <c r="G1201" s="284" t="s">
        <v>1003</v>
      </c>
      <c r="H1201" s="285">
        <v>1</v>
      </c>
      <c r="I1201" s="286"/>
      <c r="J1201" s="287">
        <f>ROUND(I1201*H1201,2)</f>
        <v>0</v>
      </c>
      <c r="K1201" s="283" t="s">
        <v>21</v>
      </c>
      <c r="L1201" s="288"/>
      <c r="M1201" s="289" t="s">
        <v>21</v>
      </c>
      <c r="N1201" s="290" t="s">
        <v>42</v>
      </c>
      <c r="O1201" s="48"/>
      <c r="P1201" s="245">
        <f>O1201*H1201</f>
        <v>0</v>
      </c>
      <c r="Q1201" s="245">
        <v>0</v>
      </c>
      <c r="R1201" s="245">
        <f>Q1201*H1201</f>
        <v>0</v>
      </c>
      <c r="S1201" s="245">
        <v>0</v>
      </c>
      <c r="T1201" s="246">
        <f>S1201*H1201</f>
        <v>0</v>
      </c>
      <c r="AR1201" s="25" t="s">
        <v>101</v>
      </c>
      <c r="AT1201" s="25" t="s">
        <v>232</v>
      </c>
      <c r="AU1201" s="25" t="s">
        <v>79</v>
      </c>
      <c r="AY1201" s="25" t="s">
        <v>169</v>
      </c>
      <c r="BE1201" s="247">
        <f>IF(N1201="základní",J1201,0)</f>
        <v>0</v>
      </c>
      <c r="BF1201" s="247">
        <f>IF(N1201="snížená",J1201,0)</f>
        <v>0</v>
      </c>
      <c r="BG1201" s="247">
        <f>IF(N1201="zákl. přenesená",J1201,0)</f>
        <v>0</v>
      </c>
      <c r="BH1201" s="247">
        <f>IF(N1201="sníž. přenesená",J1201,0)</f>
        <v>0</v>
      </c>
      <c r="BI1201" s="247">
        <f>IF(N1201="nulová",J1201,0)</f>
        <v>0</v>
      </c>
      <c r="BJ1201" s="25" t="s">
        <v>75</v>
      </c>
      <c r="BK1201" s="247">
        <f>ROUND(I1201*H1201,2)</f>
        <v>0</v>
      </c>
      <c r="BL1201" s="25" t="s">
        <v>89</v>
      </c>
      <c r="BM1201" s="25" t="s">
        <v>1038</v>
      </c>
    </row>
    <row r="1202" s="12" customFormat="1">
      <c r="B1202" s="248"/>
      <c r="C1202" s="249"/>
      <c r="D1202" s="250" t="s">
        <v>177</v>
      </c>
      <c r="E1202" s="251" t="s">
        <v>21</v>
      </c>
      <c r="F1202" s="252" t="s">
        <v>75</v>
      </c>
      <c r="G1202" s="249"/>
      <c r="H1202" s="253">
        <v>1</v>
      </c>
      <c r="I1202" s="254"/>
      <c r="J1202" s="249"/>
      <c r="K1202" s="249"/>
      <c r="L1202" s="255"/>
      <c r="M1202" s="256"/>
      <c r="N1202" s="257"/>
      <c r="O1202" s="257"/>
      <c r="P1202" s="257"/>
      <c r="Q1202" s="257"/>
      <c r="R1202" s="257"/>
      <c r="S1202" s="257"/>
      <c r="T1202" s="258"/>
      <c r="AT1202" s="259" t="s">
        <v>177</v>
      </c>
      <c r="AU1202" s="259" t="s">
        <v>79</v>
      </c>
      <c r="AV1202" s="12" t="s">
        <v>79</v>
      </c>
      <c r="AW1202" s="12" t="s">
        <v>35</v>
      </c>
      <c r="AX1202" s="12" t="s">
        <v>71</v>
      </c>
      <c r="AY1202" s="259" t="s">
        <v>169</v>
      </c>
    </row>
    <row r="1203" s="13" customFormat="1">
      <c r="B1203" s="260"/>
      <c r="C1203" s="261"/>
      <c r="D1203" s="250" t="s">
        <v>177</v>
      </c>
      <c r="E1203" s="262" t="s">
        <v>21</v>
      </c>
      <c r="F1203" s="263" t="s">
        <v>1033</v>
      </c>
      <c r="G1203" s="261"/>
      <c r="H1203" s="262" t="s">
        <v>21</v>
      </c>
      <c r="I1203" s="264"/>
      <c r="J1203" s="261"/>
      <c r="K1203" s="261"/>
      <c r="L1203" s="265"/>
      <c r="M1203" s="266"/>
      <c r="N1203" s="267"/>
      <c r="O1203" s="267"/>
      <c r="P1203" s="267"/>
      <c r="Q1203" s="267"/>
      <c r="R1203" s="267"/>
      <c r="S1203" s="267"/>
      <c r="T1203" s="268"/>
      <c r="AT1203" s="269" t="s">
        <v>177</v>
      </c>
      <c r="AU1203" s="269" t="s">
        <v>79</v>
      </c>
      <c r="AV1203" s="13" t="s">
        <v>75</v>
      </c>
      <c r="AW1203" s="13" t="s">
        <v>35</v>
      </c>
      <c r="AX1203" s="13" t="s">
        <v>71</v>
      </c>
      <c r="AY1203" s="269" t="s">
        <v>169</v>
      </c>
    </row>
    <row r="1204" s="14" customFormat="1">
      <c r="B1204" s="270"/>
      <c r="C1204" s="271"/>
      <c r="D1204" s="250" t="s">
        <v>177</v>
      </c>
      <c r="E1204" s="272" t="s">
        <v>21</v>
      </c>
      <c r="F1204" s="273" t="s">
        <v>182</v>
      </c>
      <c r="G1204" s="271"/>
      <c r="H1204" s="274">
        <v>1</v>
      </c>
      <c r="I1204" s="275"/>
      <c r="J1204" s="271"/>
      <c r="K1204" s="271"/>
      <c r="L1204" s="276"/>
      <c r="M1204" s="277"/>
      <c r="N1204" s="278"/>
      <c r="O1204" s="278"/>
      <c r="P1204" s="278"/>
      <c r="Q1204" s="278"/>
      <c r="R1204" s="278"/>
      <c r="S1204" s="278"/>
      <c r="T1204" s="279"/>
      <c r="AT1204" s="280" t="s">
        <v>177</v>
      </c>
      <c r="AU1204" s="280" t="s">
        <v>79</v>
      </c>
      <c r="AV1204" s="14" t="s">
        <v>89</v>
      </c>
      <c r="AW1204" s="14" t="s">
        <v>35</v>
      </c>
      <c r="AX1204" s="14" t="s">
        <v>75</v>
      </c>
      <c r="AY1204" s="280" t="s">
        <v>169</v>
      </c>
    </row>
    <row r="1205" s="1" customFormat="1" ht="16.5" customHeight="1">
      <c r="B1205" s="47"/>
      <c r="C1205" s="281" t="s">
        <v>1039</v>
      </c>
      <c r="D1205" s="281" t="s">
        <v>232</v>
      </c>
      <c r="E1205" s="282" t="s">
        <v>1040</v>
      </c>
      <c r="F1205" s="283" t="s">
        <v>1041</v>
      </c>
      <c r="G1205" s="284" t="s">
        <v>1003</v>
      </c>
      <c r="H1205" s="285">
        <v>2</v>
      </c>
      <c r="I1205" s="286"/>
      <c r="J1205" s="287">
        <f>ROUND(I1205*H1205,2)</f>
        <v>0</v>
      </c>
      <c r="K1205" s="283" t="s">
        <v>21</v>
      </c>
      <c r="L1205" s="288"/>
      <c r="M1205" s="289" t="s">
        <v>21</v>
      </c>
      <c r="N1205" s="290" t="s">
        <v>42</v>
      </c>
      <c r="O1205" s="48"/>
      <c r="P1205" s="245">
        <f>O1205*H1205</f>
        <v>0</v>
      </c>
      <c r="Q1205" s="245">
        <v>0</v>
      </c>
      <c r="R1205" s="245">
        <f>Q1205*H1205</f>
        <v>0</v>
      </c>
      <c r="S1205" s="245">
        <v>0</v>
      </c>
      <c r="T1205" s="246">
        <f>S1205*H1205</f>
        <v>0</v>
      </c>
      <c r="AR1205" s="25" t="s">
        <v>101</v>
      </c>
      <c r="AT1205" s="25" t="s">
        <v>232</v>
      </c>
      <c r="AU1205" s="25" t="s">
        <v>79</v>
      </c>
      <c r="AY1205" s="25" t="s">
        <v>169</v>
      </c>
      <c r="BE1205" s="247">
        <f>IF(N1205="základní",J1205,0)</f>
        <v>0</v>
      </c>
      <c r="BF1205" s="247">
        <f>IF(N1205="snížená",J1205,0)</f>
        <v>0</v>
      </c>
      <c r="BG1205" s="247">
        <f>IF(N1205="zákl. přenesená",J1205,0)</f>
        <v>0</v>
      </c>
      <c r="BH1205" s="247">
        <f>IF(N1205="sníž. přenesená",J1205,0)</f>
        <v>0</v>
      </c>
      <c r="BI1205" s="247">
        <f>IF(N1205="nulová",J1205,0)</f>
        <v>0</v>
      </c>
      <c r="BJ1205" s="25" t="s">
        <v>75</v>
      </c>
      <c r="BK1205" s="247">
        <f>ROUND(I1205*H1205,2)</f>
        <v>0</v>
      </c>
      <c r="BL1205" s="25" t="s">
        <v>89</v>
      </c>
      <c r="BM1205" s="25" t="s">
        <v>1042</v>
      </c>
    </row>
    <row r="1206" s="12" customFormat="1">
      <c r="B1206" s="248"/>
      <c r="C1206" s="249"/>
      <c r="D1206" s="250" t="s">
        <v>177</v>
      </c>
      <c r="E1206" s="251" t="s">
        <v>21</v>
      </c>
      <c r="F1206" s="252" t="s">
        <v>79</v>
      </c>
      <c r="G1206" s="249"/>
      <c r="H1206" s="253">
        <v>2</v>
      </c>
      <c r="I1206" s="254"/>
      <c r="J1206" s="249"/>
      <c r="K1206" s="249"/>
      <c r="L1206" s="255"/>
      <c r="M1206" s="256"/>
      <c r="N1206" s="257"/>
      <c r="O1206" s="257"/>
      <c r="P1206" s="257"/>
      <c r="Q1206" s="257"/>
      <c r="R1206" s="257"/>
      <c r="S1206" s="257"/>
      <c r="T1206" s="258"/>
      <c r="AT1206" s="259" t="s">
        <v>177</v>
      </c>
      <c r="AU1206" s="259" t="s">
        <v>79</v>
      </c>
      <c r="AV1206" s="12" t="s">
        <v>79</v>
      </c>
      <c r="AW1206" s="12" t="s">
        <v>35</v>
      </c>
      <c r="AX1206" s="12" t="s">
        <v>71</v>
      </c>
      <c r="AY1206" s="259" t="s">
        <v>169</v>
      </c>
    </row>
    <row r="1207" s="13" customFormat="1">
      <c r="B1207" s="260"/>
      <c r="C1207" s="261"/>
      <c r="D1207" s="250" t="s">
        <v>177</v>
      </c>
      <c r="E1207" s="262" t="s">
        <v>21</v>
      </c>
      <c r="F1207" s="263" t="s">
        <v>1034</v>
      </c>
      <c r="G1207" s="261"/>
      <c r="H1207" s="262" t="s">
        <v>21</v>
      </c>
      <c r="I1207" s="264"/>
      <c r="J1207" s="261"/>
      <c r="K1207" s="261"/>
      <c r="L1207" s="265"/>
      <c r="M1207" s="266"/>
      <c r="N1207" s="267"/>
      <c r="O1207" s="267"/>
      <c r="P1207" s="267"/>
      <c r="Q1207" s="267"/>
      <c r="R1207" s="267"/>
      <c r="S1207" s="267"/>
      <c r="T1207" s="268"/>
      <c r="AT1207" s="269" t="s">
        <v>177</v>
      </c>
      <c r="AU1207" s="269" t="s">
        <v>79</v>
      </c>
      <c r="AV1207" s="13" t="s">
        <v>75</v>
      </c>
      <c r="AW1207" s="13" t="s">
        <v>35</v>
      </c>
      <c r="AX1207" s="13" t="s">
        <v>71</v>
      </c>
      <c r="AY1207" s="269" t="s">
        <v>169</v>
      </c>
    </row>
    <row r="1208" s="14" customFormat="1">
      <c r="B1208" s="270"/>
      <c r="C1208" s="271"/>
      <c r="D1208" s="250" t="s">
        <v>177</v>
      </c>
      <c r="E1208" s="272" t="s">
        <v>21</v>
      </c>
      <c r="F1208" s="273" t="s">
        <v>182</v>
      </c>
      <c r="G1208" s="271"/>
      <c r="H1208" s="274">
        <v>2</v>
      </c>
      <c r="I1208" s="275"/>
      <c r="J1208" s="271"/>
      <c r="K1208" s="271"/>
      <c r="L1208" s="276"/>
      <c r="M1208" s="277"/>
      <c r="N1208" s="278"/>
      <c r="O1208" s="278"/>
      <c r="P1208" s="278"/>
      <c r="Q1208" s="278"/>
      <c r="R1208" s="278"/>
      <c r="S1208" s="278"/>
      <c r="T1208" s="279"/>
      <c r="AT1208" s="280" t="s">
        <v>177</v>
      </c>
      <c r="AU1208" s="280" t="s">
        <v>79</v>
      </c>
      <c r="AV1208" s="14" t="s">
        <v>89</v>
      </c>
      <c r="AW1208" s="14" t="s">
        <v>35</v>
      </c>
      <c r="AX1208" s="14" t="s">
        <v>75</v>
      </c>
      <c r="AY1208" s="280" t="s">
        <v>169</v>
      </c>
    </row>
    <row r="1209" s="1" customFormat="1" ht="25.5" customHeight="1">
      <c r="B1209" s="47"/>
      <c r="C1209" s="236" t="s">
        <v>1043</v>
      </c>
      <c r="D1209" s="236" t="s">
        <v>172</v>
      </c>
      <c r="E1209" s="237" t="s">
        <v>1044</v>
      </c>
      <c r="F1209" s="238" t="s">
        <v>1045</v>
      </c>
      <c r="G1209" s="239" t="s">
        <v>354</v>
      </c>
      <c r="H1209" s="240">
        <v>3</v>
      </c>
      <c r="I1209" s="241"/>
      <c r="J1209" s="242">
        <f>ROUND(I1209*H1209,2)</f>
        <v>0</v>
      </c>
      <c r="K1209" s="238" t="s">
        <v>21</v>
      </c>
      <c r="L1209" s="73"/>
      <c r="M1209" s="243" t="s">
        <v>21</v>
      </c>
      <c r="N1209" s="244" t="s">
        <v>42</v>
      </c>
      <c r="O1209" s="48"/>
      <c r="P1209" s="245">
        <f>O1209*H1209</f>
        <v>0</v>
      </c>
      <c r="Q1209" s="245">
        <v>0</v>
      </c>
      <c r="R1209" s="245">
        <f>Q1209*H1209</f>
        <v>0</v>
      </c>
      <c r="S1209" s="245">
        <v>0</v>
      </c>
      <c r="T1209" s="246">
        <f>S1209*H1209</f>
        <v>0</v>
      </c>
      <c r="AR1209" s="25" t="s">
        <v>89</v>
      </c>
      <c r="AT1209" s="25" t="s">
        <v>172</v>
      </c>
      <c r="AU1209" s="25" t="s">
        <v>79</v>
      </c>
      <c r="AY1209" s="25" t="s">
        <v>169</v>
      </c>
      <c r="BE1209" s="247">
        <f>IF(N1209="základní",J1209,0)</f>
        <v>0</v>
      </c>
      <c r="BF1209" s="247">
        <f>IF(N1209="snížená",J1209,0)</f>
        <v>0</v>
      </c>
      <c r="BG1209" s="247">
        <f>IF(N1209="zákl. přenesená",J1209,0)</f>
        <v>0</v>
      </c>
      <c r="BH1209" s="247">
        <f>IF(N1209="sníž. přenesená",J1209,0)</f>
        <v>0</v>
      </c>
      <c r="BI1209" s="247">
        <f>IF(N1209="nulová",J1209,0)</f>
        <v>0</v>
      </c>
      <c r="BJ1209" s="25" t="s">
        <v>75</v>
      </c>
      <c r="BK1209" s="247">
        <f>ROUND(I1209*H1209,2)</f>
        <v>0</v>
      </c>
      <c r="BL1209" s="25" t="s">
        <v>89</v>
      </c>
      <c r="BM1209" s="25" t="s">
        <v>1046</v>
      </c>
    </row>
    <row r="1210" s="12" customFormat="1">
      <c r="B1210" s="248"/>
      <c r="C1210" s="249"/>
      <c r="D1210" s="250" t="s">
        <v>177</v>
      </c>
      <c r="E1210" s="251" t="s">
        <v>21</v>
      </c>
      <c r="F1210" s="252" t="s">
        <v>75</v>
      </c>
      <c r="G1210" s="249"/>
      <c r="H1210" s="253">
        <v>1</v>
      </c>
      <c r="I1210" s="254"/>
      <c r="J1210" s="249"/>
      <c r="K1210" s="249"/>
      <c r="L1210" s="255"/>
      <c r="M1210" s="256"/>
      <c r="N1210" s="257"/>
      <c r="O1210" s="257"/>
      <c r="P1210" s="257"/>
      <c r="Q1210" s="257"/>
      <c r="R1210" s="257"/>
      <c r="S1210" s="257"/>
      <c r="T1210" s="258"/>
      <c r="AT1210" s="259" t="s">
        <v>177</v>
      </c>
      <c r="AU1210" s="259" t="s">
        <v>79</v>
      </c>
      <c r="AV1210" s="12" t="s">
        <v>79</v>
      </c>
      <c r="AW1210" s="12" t="s">
        <v>35</v>
      </c>
      <c r="AX1210" s="12" t="s">
        <v>71</v>
      </c>
      <c r="AY1210" s="259" t="s">
        <v>169</v>
      </c>
    </row>
    <row r="1211" s="13" customFormat="1">
      <c r="B1211" s="260"/>
      <c r="C1211" s="261"/>
      <c r="D1211" s="250" t="s">
        <v>177</v>
      </c>
      <c r="E1211" s="262" t="s">
        <v>21</v>
      </c>
      <c r="F1211" s="263" t="s">
        <v>1033</v>
      </c>
      <c r="G1211" s="261"/>
      <c r="H1211" s="262" t="s">
        <v>21</v>
      </c>
      <c r="I1211" s="264"/>
      <c r="J1211" s="261"/>
      <c r="K1211" s="261"/>
      <c r="L1211" s="265"/>
      <c r="M1211" s="266"/>
      <c r="N1211" s="267"/>
      <c r="O1211" s="267"/>
      <c r="P1211" s="267"/>
      <c r="Q1211" s="267"/>
      <c r="R1211" s="267"/>
      <c r="S1211" s="267"/>
      <c r="T1211" s="268"/>
      <c r="AT1211" s="269" t="s">
        <v>177</v>
      </c>
      <c r="AU1211" s="269" t="s">
        <v>79</v>
      </c>
      <c r="AV1211" s="13" t="s">
        <v>75</v>
      </c>
      <c r="AW1211" s="13" t="s">
        <v>35</v>
      </c>
      <c r="AX1211" s="13" t="s">
        <v>71</v>
      </c>
      <c r="AY1211" s="269" t="s">
        <v>169</v>
      </c>
    </row>
    <row r="1212" s="12" customFormat="1">
      <c r="B1212" s="248"/>
      <c r="C1212" s="249"/>
      <c r="D1212" s="250" t="s">
        <v>177</v>
      </c>
      <c r="E1212" s="251" t="s">
        <v>21</v>
      </c>
      <c r="F1212" s="252" t="s">
        <v>79</v>
      </c>
      <c r="G1212" s="249"/>
      <c r="H1212" s="253">
        <v>2</v>
      </c>
      <c r="I1212" s="254"/>
      <c r="J1212" s="249"/>
      <c r="K1212" s="249"/>
      <c r="L1212" s="255"/>
      <c r="M1212" s="256"/>
      <c r="N1212" s="257"/>
      <c r="O1212" s="257"/>
      <c r="P1212" s="257"/>
      <c r="Q1212" s="257"/>
      <c r="R1212" s="257"/>
      <c r="S1212" s="257"/>
      <c r="T1212" s="258"/>
      <c r="AT1212" s="259" t="s">
        <v>177</v>
      </c>
      <c r="AU1212" s="259" t="s">
        <v>79</v>
      </c>
      <c r="AV1212" s="12" t="s">
        <v>79</v>
      </c>
      <c r="AW1212" s="12" t="s">
        <v>35</v>
      </c>
      <c r="AX1212" s="12" t="s">
        <v>71</v>
      </c>
      <c r="AY1212" s="259" t="s">
        <v>169</v>
      </c>
    </row>
    <row r="1213" s="13" customFormat="1">
      <c r="B1213" s="260"/>
      <c r="C1213" s="261"/>
      <c r="D1213" s="250" t="s">
        <v>177</v>
      </c>
      <c r="E1213" s="262" t="s">
        <v>21</v>
      </c>
      <c r="F1213" s="263" t="s">
        <v>1034</v>
      </c>
      <c r="G1213" s="261"/>
      <c r="H1213" s="262" t="s">
        <v>21</v>
      </c>
      <c r="I1213" s="264"/>
      <c r="J1213" s="261"/>
      <c r="K1213" s="261"/>
      <c r="L1213" s="265"/>
      <c r="M1213" s="266"/>
      <c r="N1213" s="267"/>
      <c r="O1213" s="267"/>
      <c r="P1213" s="267"/>
      <c r="Q1213" s="267"/>
      <c r="R1213" s="267"/>
      <c r="S1213" s="267"/>
      <c r="T1213" s="268"/>
      <c r="AT1213" s="269" t="s">
        <v>177</v>
      </c>
      <c r="AU1213" s="269" t="s">
        <v>79</v>
      </c>
      <c r="AV1213" s="13" t="s">
        <v>75</v>
      </c>
      <c r="AW1213" s="13" t="s">
        <v>35</v>
      </c>
      <c r="AX1213" s="13" t="s">
        <v>71</v>
      </c>
      <c r="AY1213" s="269" t="s">
        <v>169</v>
      </c>
    </row>
    <row r="1214" s="14" customFormat="1">
      <c r="B1214" s="270"/>
      <c r="C1214" s="271"/>
      <c r="D1214" s="250" t="s">
        <v>177</v>
      </c>
      <c r="E1214" s="272" t="s">
        <v>21</v>
      </c>
      <c r="F1214" s="273" t="s">
        <v>182</v>
      </c>
      <c r="G1214" s="271"/>
      <c r="H1214" s="274">
        <v>3</v>
      </c>
      <c r="I1214" s="275"/>
      <c r="J1214" s="271"/>
      <c r="K1214" s="271"/>
      <c r="L1214" s="276"/>
      <c r="M1214" s="277"/>
      <c r="N1214" s="278"/>
      <c r="O1214" s="278"/>
      <c r="P1214" s="278"/>
      <c r="Q1214" s="278"/>
      <c r="R1214" s="278"/>
      <c r="S1214" s="278"/>
      <c r="T1214" s="279"/>
      <c r="AT1214" s="280" t="s">
        <v>177</v>
      </c>
      <c r="AU1214" s="280" t="s">
        <v>79</v>
      </c>
      <c r="AV1214" s="14" t="s">
        <v>89</v>
      </c>
      <c r="AW1214" s="14" t="s">
        <v>35</v>
      </c>
      <c r="AX1214" s="14" t="s">
        <v>75</v>
      </c>
      <c r="AY1214" s="280" t="s">
        <v>169</v>
      </c>
    </row>
    <row r="1215" s="11" customFormat="1" ht="29.88" customHeight="1">
      <c r="B1215" s="220"/>
      <c r="C1215" s="221"/>
      <c r="D1215" s="222" t="s">
        <v>70</v>
      </c>
      <c r="E1215" s="234" t="s">
        <v>1047</v>
      </c>
      <c r="F1215" s="234" t="s">
        <v>1048</v>
      </c>
      <c r="G1215" s="221"/>
      <c r="H1215" s="221"/>
      <c r="I1215" s="224"/>
      <c r="J1215" s="235">
        <f>BK1215</f>
        <v>0</v>
      </c>
      <c r="K1215" s="221"/>
      <c r="L1215" s="226"/>
      <c r="M1215" s="227"/>
      <c r="N1215" s="228"/>
      <c r="O1215" s="228"/>
      <c r="P1215" s="229">
        <f>SUM(P1216:P1533)</f>
        <v>0</v>
      </c>
      <c r="Q1215" s="228"/>
      <c r="R1215" s="229">
        <f>SUM(R1216:R1533)</f>
        <v>0.97724179968000002</v>
      </c>
      <c r="S1215" s="228"/>
      <c r="T1215" s="230">
        <f>SUM(T1216:T1533)</f>
        <v>425.99969399999998</v>
      </c>
      <c r="AR1215" s="231" t="s">
        <v>75</v>
      </c>
      <c r="AT1215" s="232" t="s">
        <v>70</v>
      </c>
      <c r="AU1215" s="232" t="s">
        <v>75</v>
      </c>
      <c r="AY1215" s="231" t="s">
        <v>169</v>
      </c>
      <c r="BK1215" s="233">
        <f>SUM(BK1216:BK1533)</f>
        <v>0</v>
      </c>
    </row>
    <row r="1216" s="1" customFormat="1" ht="25.5" customHeight="1">
      <c r="B1216" s="47"/>
      <c r="C1216" s="236" t="s">
        <v>1049</v>
      </c>
      <c r="D1216" s="236" t="s">
        <v>172</v>
      </c>
      <c r="E1216" s="237" t="s">
        <v>1050</v>
      </c>
      <c r="F1216" s="238" t="s">
        <v>1051</v>
      </c>
      <c r="G1216" s="239" t="s">
        <v>175</v>
      </c>
      <c r="H1216" s="240">
        <v>769.98699999999997</v>
      </c>
      <c r="I1216" s="241"/>
      <c r="J1216" s="242">
        <f>ROUND(I1216*H1216,2)</f>
        <v>0</v>
      </c>
      <c r="K1216" s="238" t="s">
        <v>21</v>
      </c>
      <c r="L1216" s="73"/>
      <c r="M1216" s="243" t="s">
        <v>21</v>
      </c>
      <c r="N1216" s="244" t="s">
        <v>42</v>
      </c>
      <c r="O1216" s="48"/>
      <c r="P1216" s="245">
        <f>O1216*H1216</f>
        <v>0</v>
      </c>
      <c r="Q1216" s="245">
        <v>0</v>
      </c>
      <c r="R1216" s="245">
        <f>Q1216*H1216</f>
        <v>0</v>
      </c>
      <c r="S1216" s="245">
        <v>0</v>
      </c>
      <c r="T1216" s="246">
        <f>S1216*H1216</f>
        <v>0</v>
      </c>
      <c r="AR1216" s="25" t="s">
        <v>89</v>
      </c>
      <c r="AT1216" s="25" t="s">
        <v>172</v>
      </c>
      <c r="AU1216" s="25" t="s">
        <v>79</v>
      </c>
      <c r="AY1216" s="25" t="s">
        <v>169</v>
      </c>
      <c r="BE1216" s="247">
        <f>IF(N1216="základní",J1216,0)</f>
        <v>0</v>
      </c>
      <c r="BF1216" s="247">
        <f>IF(N1216="snížená",J1216,0)</f>
        <v>0</v>
      </c>
      <c r="BG1216" s="247">
        <f>IF(N1216="zákl. přenesená",J1216,0)</f>
        <v>0</v>
      </c>
      <c r="BH1216" s="247">
        <f>IF(N1216="sníž. přenesená",J1216,0)</f>
        <v>0</v>
      </c>
      <c r="BI1216" s="247">
        <f>IF(N1216="nulová",J1216,0)</f>
        <v>0</v>
      </c>
      <c r="BJ1216" s="25" t="s">
        <v>75</v>
      </c>
      <c r="BK1216" s="247">
        <f>ROUND(I1216*H1216,2)</f>
        <v>0</v>
      </c>
      <c r="BL1216" s="25" t="s">
        <v>89</v>
      </c>
      <c r="BM1216" s="25" t="s">
        <v>1052</v>
      </c>
    </row>
    <row r="1217" s="12" customFormat="1">
      <c r="B1217" s="248"/>
      <c r="C1217" s="249"/>
      <c r="D1217" s="250" t="s">
        <v>177</v>
      </c>
      <c r="E1217" s="251" t="s">
        <v>21</v>
      </c>
      <c r="F1217" s="252" t="s">
        <v>1053</v>
      </c>
      <c r="G1217" s="249"/>
      <c r="H1217" s="253">
        <v>769.98699999999997</v>
      </c>
      <c r="I1217" s="254"/>
      <c r="J1217" s="249"/>
      <c r="K1217" s="249"/>
      <c r="L1217" s="255"/>
      <c r="M1217" s="256"/>
      <c r="N1217" s="257"/>
      <c r="O1217" s="257"/>
      <c r="P1217" s="257"/>
      <c r="Q1217" s="257"/>
      <c r="R1217" s="257"/>
      <c r="S1217" s="257"/>
      <c r="T1217" s="258"/>
      <c r="AT1217" s="259" t="s">
        <v>177</v>
      </c>
      <c r="AU1217" s="259" t="s">
        <v>79</v>
      </c>
      <c r="AV1217" s="12" t="s">
        <v>79</v>
      </c>
      <c r="AW1217" s="12" t="s">
        <v>35</v>
      </c>
      <c r="AX1217" s="12" t="s">
        <v>71</v>
      </c>
      <c r="AY1217" s="259" t="s">
        <v>169</v>
      </c>
    </row>
    <row r="1218" s="14" customFormat="1">
      <c r="B1218" s="270"/>
      <c r="C1218" s="271"/>
      <c r="D1218" s="250" t="s">
        <v>177</v>
      </c>
      <c r="E1218" s="272" t="s">
        <v>21</v>
      </c>
      <c r="F1218" s="273" t="s">
        <v>182</v>
      </c>
      <c r="G1218" s="271"/>
      <c r="H1218" s="274">
        <v>769.98699999999997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AT1218" s="280" t="s">
        <v>177</v>
      </c>
      <c r="AU1218" s="280" t="s">
        <v>79</v>
      </c>
      <c r="AV1218" s="14" t="s">
        <v>89</v>
      </c>
      <c r="AW1218" s="14" t="s">
        <v>35</v>
      </c>
      <c r="AX1218" s="14" t="s">
        <v>75</v>
      </c>
      <c r="AY1218" s="280" t="s">
        <v>169</v>
      </c>
    </row>
    <row r="1219" s="1" customFormat="1" ht="25.5" customHeight="1">
      <c r="B1219" s="47"/>
      <c r="C1219" s="236" t="s">
        <v>1054</v>
      </c>
      <c r="D1219" s="236" t="s">
        <v>172</v>
      </c>
      <c r="E1219" s="237" t="s">
        <v>1055</v>
      </c>
      <c r="F1219" s="238" t="s">
        <v>1056</v>
      </c>
      <c r="G1219" s="239" t="s">
        <v>175</v>
      </c>
      <c r="H1219" s="240">
        <v>46199.196000000004</v>
      </c>
      <c r="I1219" s="241"/>
      <c r="J1219" s="242">
        <f>ROUND(I1219*H1219,2)</f>
        <v>0</v>
      </c>
      <c r="K1219" s="238" t="s">
        <v>21</v>
      </c>
      <c r="L1219" s="73"/>
      <c r="M1219" s="243" t="s">
        <v>21</v>
      </c>
      <c r="N1219" s="244" t="s">
        <v>42</v>
      </c>
      <c r="O1219" s="48"/>
      <c r="P1219" s="245">
        <f>O1219*H1219</f>
        <v>0</v>
      </c>
      <c r="Q1219" s="245">
        <v>0</v>
      </c>
      <c r="R1219" s="245">
        <f>Q1219*H1219</f>
        <v>0</v>
      </c>
      <c r="S1219" s="245">
        <v>0</v>
      </c>
      <c r="T1219" s="246">
        <f>S1219*H1219</f>
        <v>0</v>
      </c>
      <c r="AR1219" s="25" t="s">
        <v>89</v>
      </c>
      <c r="AT1219" s="25" t="s">
        <v>172</v>
      </c>
      <c r="AU1219" s="25" t="s">
        <v>79</v>
      </c>
      <c r="AY1219" s="25" t="s">
        <v>169</v>
      </c>
      <c r="BE1219" s="247">
        <f>IF(N1219="základní",J1219,0)</f>
        <v>0</v>
      </c>
      <c r="BF1219" s="247">
        <f>IF(N1219="snížená",J1219,0)</f>
        <v>0</v>
      </c>
      <c r="BG1219" s="247">
        <f>IF(N1219="zákl. přenesená",J1219,0)</f>
        <v>0</v>
      </c>
      <c r="BH1219" s="247">
        <f>IF(N1219="sníž. přenesená",J1219,0)</f>
        <v>0</v>
      </c>
      <c r="BI1219" s="247">
        <f>IF(N1219="nulová",J1219,0)</f>
        <v>0</v>
      </c>
      <c r="BJ1219" s="25" t="s">
        <v>75</v>
      </c>
      <c r="BK1219" s="247">
        <f>ROUND(I1219*H1219,2)</f>
        <v>0</v>
      </c>
      <c r="BL1219" s="25" t="s">
        <v>89</v>
      </c>
      <c r="BM1219" s="25" t="s">
        <v>1057</v>
      </c>
    </row>
    <row r="1220" s="12" customFormat="1">
      <c r="B1220" s="248"/>
      <c r="C1220" s="249"/>
      <c r="D1220" s="250" t="s">
        <v>177</v>
      </c>
      <c r="E1220" s="251" t="s">
        <v>21</v>
      </c>
      <c r="F1220" s="252" t="s">
        <v>1058</v>
      </c>
      <c r="G1220" s="249"/>
      <c r="H1220" s="253">
        <v>46199.196000000004</v>
      </c>
      <c r="I1220" s="254"/>
      <c r="J1220" s="249"/>
      <c r="K1220" s="249"/>
      <c r="L1220" s="255"/>
      <c r="M1220" s="256"/>
      <c r="N1220" s="257"/>
      <c r="O1220" s="257"/>
      <c r="P1220" s="257"/>
      <c r="Q1220" s="257"/>
      <c r="R1220" s="257"/>
      <c r="S1220" s="257"/>
      <c r="T1220" s="258"/>
      <c r="AT1220" s="259" t="s">
        <v>177</v>
      </c>
      <c r="AU1220" s="259" t="s">
        <v>79</v>
      </c>
      <c r="AV1220" s="12" t="s">
        <v>79</v>
      </c>
      <c r="AW1220" s="12" t="s">
        <v>35</v>
      </c>
      <c r="AX1220" s="12" t="s">
        <v>71</v>
      </c>
      <c r="AY1220" s="259" t="s">
        <v>169</v>
      </c>
    </row>
    <row r="1221" s="13" customFormat="1">
      <c r="B1221" s="260"/>
      <c r="C1221" s="261"/>
      <c r="D1221" s="250" t="s">
        <v>177</v>
      </c>
      <c r="E1221" s="262" t="s">
        <v>21</v>
      </c>
      <c r="F1221" s="263" t="s">
        <v>1059</v>
      </c>
      <c r="G1221" s="261"/>
      <c r="H1221" s="262" t="s">
        <v>21</v>
      </c>
      <c r="I1221" s="264"/>
      <c r="J1221" s="261"/>
      <c r="K1221" s="261"/>
      <c r="L1221" s="265"/>
      <c r="M1221" s="266"/>
      <c r="N1221" s="267"/>
      <c r="O1221" s="267"/>
      <c r="P1221" s="267"/>
      <c r="Q1221" s="267"/>
      <c r="R1221" s="267"/>
      <c r="S1221" s="267"/>
      <c r="T1221" s="268"/>
      <c r="AT1221" s="269" t="s">
        <v>177</v>
      </c>
      <c r="AU1221" s="269" t="s">
        <v>79</v>
      </c>
      <c r="AV1221" s="13" t="s">
        <v>75</v>
      </c>
      <c r="AW1221" s="13" t="s">
        <v>35</v>
      </c>
      <c r="AX1221" s="13" t="s">
        <v>71</v>
      </c>
      <c r="AY1221" s="269" t="s">
        <v>169</v>
      </c>
    </row>
    <row r="1222" s="14" customFormat="1">
      <c r="B1222" s="270"/>
      <c r="C1222" s="271"/>
      <c r="D1222" s="250" t="s">
        <v>177</v>
      </c>
      <c r="E1222" s="272" t="s">
        <v>21</v>
      </c>
      <c r="F1222" s="273" t="s">
        <v>182</v>
      </c>
      <c r="G1222" s="271"/>
      <c r="H1222" s="274">
        <v>46199.196000000004</v>
      </c>
      <c r="I1222" s="275"/>
      <c r="J1222" s="271"/>
      <c r="K1222" s="271"/>
      <c r="L1222" s="276"/>
      <c r="M1222" s="277"/>
      <c r="N1222" s="278"/>
      <c r="O1222" s="278"/>
      <c r="P1222" s="278"/>
      <c r="Q1222" s="278"/>
      <c r="R1222" s="278"/>
      <c r="S1222" s="278"/>
      <c r="T1222" s="279"/>
      <c r="AT1222" s="280" t="s">
        <v>177</v>
      </c>
      <c r="AU1222" s="280" t="s">
        <v>79</v>
      </c>
      <c r="AV1222" s="14" t="s">
        <v>89</v>
      </c>
      <c r="AW1222" s="14" t="s">
        <v>35</v>
      </c>
      <c r="AX1222" s="14" t="s">
        <v>75</v>
      </c>
      <c r="AY1222" s="280" t="s">
        <v>169</v>
      </c>
    </row>
    <row r="1223" s="1" customFormat="1" ht="25.5" customHeight="1">
      <c r="B1223" s="47"/>
      <c r="C1223" s="236" t="s">
        <v>1060</v>
      </c>
      <c r="D1223" s="236" t="s">
        <v>172</v>
      </c>
      <c r="E1223" s="237" t="s">
        <v>1061</v>
      </c>
      <c r="F1223" s="238" t="s">
        <v>1062</v>
      </c>
      <c r="G1223" s="239" t="s">
        <v>175</v>
      </c>
      <c r="H1223" s="240">
        <v>769.98699999999997</v>
      </c>
      <c r="I1223" s="241"/>
      <c r="J1223" s="242">
        <f>ROUND(I1223*H1223,2)</f>
        <v>0</v>
      </c>
      <c r="K1223" s="238" t="s">
        <v>21</v>
      </c>
      <c r="L1223" s="73"/>
      <c r="M1223" s="243" t="s">
        <v>21</v>
      </c>
      <c r="N1223" s="244" t="s">
        <v>42</v>
      </c>
      <c r="O1223" s="48"/>
      <c r="P1223" s="245">
        <f>O1223*H1223</f>
        <v>0</v>
      </c>
      <c r="Q1223" s="245">
        <v>0</v>
      </c>
      <c r="R1223" s="245">
        <f>Q1223*H1223</f>
        <v>0</v>
      </c>
      <c r="S1223" s="245">
        <v>0</v>
      </c>
      <c r="T1223" s="246">
        <f>S1223*H1223</f>
        <v>0</v>
      </c>
      <c r="AR1223" s="25" t="s">
        <v>89</v>
      </c>
      <c r="AT1223" s="25" t="s">
        <v>172</v>
      </c>
      <c r="AU1223" s="25" t="s">
        <v>79</v>
      </c>
      <c r="AY1223" s="25" t="s">
        <v>169</v>
      </c>
      <c r="BE1223" s="247">
        <f>IF(N1223="základní",J1223,0)</f>
        <v>0</v>
      </c>
      <c r="BF1223" s="247">
        <f>IF(N1223="snížená",J1223,0)</f>
        <v>0</v>
      </c>
      <c r="BG1223" s="247">
        <f>IF(N1223="zákl. přenesená",J1223,0)</f>
        <v>0</v>
      </c>
      <c r="BH1223" s="247">
        <f>IF(N1223="sníž. přenesená",J1223,0)</f>
        <v>0</v>
      </c>
      <c r="BI1223" s="247">
        <f>IF(N1223="nulová",J1223,0)</f>
        <v>0</v>
      </c>
      <c r="BJ1223" s="25" t="s">
        <v>75</v>
      </c>
      <c r="BK1223" s="247">
        <f>ROUND(I1223*H1223,2)</f>
        <v>0</v>
      </c>
      <c r="BL1223" s="25" t="s">
        <v>89</v>
      </c>
      <c r="BM1223" s="25" t="s">
        <v>1063</v>
      </c>
    </row>
    <row r="1224" s="12" customFormat="1">
      <c r="B1224" s="248"/>
      <c r="C1224" s="249"/>
      <c r="D1224" s="250" t="s">
        <v>177</v>
      </c>
      <c r="E1224" s="251" t="s">
        <v>21</v>
      </c>
      <c r="F1224" s="252" t="s">
        <v>1053</v>
      </c>
      <c r="G1224" s="249"/>
      <c r="H1224" s="253">
        <v>769.98699999999997</v>
      </c>
      <c r="I1224" s="254"/>
      <c r="J1224" s="249"/>
      <c r="K1224" s="249"/>
      <c r="L1224" s="255"/>
      <c r="M1224" s="256"/>
      <c r="N1224" s="257"/>
      <c r="O1224" s="257"/>
      <c r="P1224" s="257"/>
      <c r="Q1224" s="257"/>
      <c r="R1224" s="257"/>
      <c r="S1224" s="257"/>
      <c r="T1224" s="258"/>
      <c r="AT1224" s="259" t="s">
        <v>177</v>
      </c>
      <c r="AU1224" s="259" t="s">
        <v>79</v>
      </c>
      <c r="AV1224" s="12" t="s">
        <v>79</v>
      </c>
      <c r="AW1224" s="12" t="s">
        <v>35</v>
      </c>
      <c r="AX1224" s="12" t="s">
        <v>71</v>
      </c>
      <c r="AY1224" s="259" t="s">
        <v>169</v>
      </c>
    </row>
    <row r="1225" s="14" customFormat="1">
      <c r="B1225" s="270"/>
      <c r="C1225" s="271"/>
      <c r="D1225" s="250" t="s">
        <v>177</v>
      </c>
      <c r="E1225" s="272" t="s">
        <v>21</v>
      </c>
      <c r="F1225" s="273" t="s">
        <v>182</v>
      </c>
      <c r="G1225" s="271"/>
      <c r="H1225" s="274">
        <v>769.98699999999997</v>
      </c>
      <c r="I1225" s="275"/>
      <c r="J1225" s="271"/>
      <c r="K1225" s="271"/>
      <c r="L1225" s="276"/>
      <c r="M1225" s="277"/>
      <c r="N1225" s="278"/>
      <c r="O1225" s="278"/>
      <c r="P1225" s="278"/>
      <c r="Q1225" s="278"/>
      <c r="R1225" s="278"/>
      <c r="S1225" s="278"/>
      <c r="T1225" s="279"/>
      <c r="AT1225" s="280" t="s">
        <v>177</v>
      </c>
      <c r="AU1225" s="280" t="s">
        <v>79</v>
      </c>
      <c r="AV1225" s="14" t="s">
        <v>89</v>
      </c>
      <c r="AW1225" s="14" t="s">
        <v>35</v>
      </c>
      <c r="AX1225" s="14" t="s">
        <v>75</v>
      </c>
      <c r="AY1225" s="280" t="s">
        <v>169</v>
      </c>
    </row>
    <row r="1226" s="1" customFormat="1" ht="25.5" customHeight="1">
      <c r="B1226" s="47"/>
      <c r="C1226" s="236" t="s">
        <v>1064</v>
      </c>
      <c r="D1226" s="236" t="s">
        <v>172</v>
      </c>
      <c r="E1226" s="237" t="s">
        <v>1065</v>
      </c>
      <c r="F1226" s="238" t="s">
        <v>1066</v>
      </c>
      <c r="G1226" s="239" t="s">
        <v>190</v>
      </c>
      <c r="H1226" s="240">
        <v>572.18700000000001</v>
      </c>
      <c r="I1226" s="241"/>
      <c r="J1226" s="242">
        <f>ROUND(I1226*H1226,2)</f>
        <v>0</v>
      </c>
      <c r="K1226" s="238" t="s">
        <v>21</v>
      </c>
      <c r="L1226" s="73"/>
      <c r="M1226" s="243" t="s">
        <v>21</v>
      </c>
      <c r="N1226" s="244" t="s">
        <v>42</v>
      </c>
      <c r="O1226" s="48"/>
      <c r="P1226" s="245">
        <f>O1226*H1226</f>
        <v>0</v>
      </c>
      <c r="Q1226" s="245">
        <v>0</v>
      </c>
      <c r="R1226" s="245">
        <f>Q1226*H1226</f>
        <v>0</v>
      </c>
      <c r="S1226" s="245">
        <v>0</v>
      </c>
      <c r="T1226" s="246">
        <f>S1226*H1226</f>
        <v>0</v>
      </c>
      <c r="AR1226" s="25" t="s">
        <v>89</v>
      </c>
      <c r="AT1226" s="25" t="s">
        <v>172</v>
      </c>
      <c r="AU1226" s="25" t="s">
        <v>79</v>
      </c>
      <c r="AY1226" s="25" t="s">
        <v>169</v>
      </c>
      <c r="BE1226" s="247">
        <f>IF(N1226="základní",J1226,0)</f>
        <v>0</v>
      </c>
      <c r="BF1226" s="247">
        <f>IF(N1226="snížená",J1226,0)</f>
        <v>0</v>
      </c>
      <c r="BG1226" s="247">
        <f>IF(N1226="zákl. přenesená",J1226,0)</f>
        <v>0</v>
      </c>
      <c r="BH1226" s="247">
        <f>IF(N1226="sníž. přenesená",J1226,0)</f>
        <v>0</v>
      </c>
      <c r="BI1226" s="247">
        <f>IF(N1226="nulová",J1226,0)</f>
        <v>0</v>
      </c>
      <c r="BJ1226" s="25" t="s">
        <v>75</v>
      </c>
      <c r="BK1226" s="247">
        <f>ROUND(I1226*H1226,2)</f>
        <v>0</v>
      </c>
      <c r="BL1226" s="25" t="s">
        <v>89</v>
      </c>
      <c r="BM1226" s="25" t="s">
        <v>1067</v>
      </c>
    </row>
    <row r="1227" s="12" customFormat="1">
      <c r="B1227" s="248"/>
      <c r="C1227" s="249"/>
      <c r="D1227" s="250" t="s">
        <v>177</v>
      </c>
      <c r="E1227" s="251" t="s">
        <v>21</v>
      </c>
      <c r="F1227" s="252" t="s">
        <v>1068</v>
      </c>
      <c r="G1227" s="249"/>
      <c r="H1227" s="253">
        <v>572.18700000000001</v>
      </c>
      <c r="I1227" s="254"/>
      <c r="J1227" s="249"/>
      <c r="K1227" s="249"/>
      <c r="L1227" s="255"/>
      <c r="M1227" s="256"/>
      <c r="N1227" s="257"/>
      <c r="O1227" s="257"/>
      <c r="P1227" s="257"/>
      <c r="Q1227" s="257"/>
      <c r="R1227" s="257"/>
      <c r="S1227" s="257"/>
      <c r="T1227" s="258"/>
      <c r="AT1227" s="259" t="s">
        <v>177</v>
      </c>
      <c r="AU1227" s="259" t="s">
        <v>79</v>
      </c>
      <c r="AV1227" s="12" t="s">
        <v>79</v>
      </c>
      <c r="AW1227" s="12" t="s">
        <v>35</v>
      </c>
      <c r="AX1227" s="12" t="s">
        <v>71</v>
      </c>
      <c r="AY1227" s="259" t="s">
        <v>169</v>
      </c>
    </row>
    <row r="1228" s="13" customFormat="1">
      <c r="B1228" s="260"/>
      <c r="C1228" s="261"/>
      <c r="D1228" s="250" t="s">
        <v>177</v>
      </c>
      <c r="E1228" s="262" t="s">
        <v>21</v>
      </c>
      <c r="F1228" s="263" t="s">
        <v>758</v>
      </c>
      <c r="G1228" s="261"/>
      <c r="H1228" s="262" t="s">
        <v>21</v>
      </c>
      <c r="I1228" s="264"/>
      <c r="J1228" s="261"/>
      <c r="K1228" s="261"/>
      <c r="L1228" s="265"/>
      <c r="M1228" s="266"/>
      <c r="N1228" s="267"/>
      <c r="O1228" s="267"/>
      <c r="P1228" s="267"/>
      <c r="Q1228" s="267"/>
      <c r="R1228" s="267"/>
      <c r="S1228" s="267"/>
      <c r="T1228" s="268"/>
      <c r="AT1228" s="269" t="s">
        <v>177</v>
      </c>
      <c r="AU1228" s="269" t="s">
        <v>79</v>
      </c>
      <c r="AV1228" s="13" t="s">
        <v>75</v>
      </c>
      <c r="AW1228" s="13" t="s">
        <v>35</v>
      </c>
      <c r="AX1228" s="13" t="s">
        <v>71</v>
      </c>
      <c r="AY1228" s="269" t="s">
        <v>169</v>
      </c>
    </row>
    <row r="1229" s="14" customFormat="1">
      <c r="B1229" s="270"/>
      <c r="C1229" s="271"/>
      <c r="D1229" s="250" t="s">
        <v>177</v>
      </c>
      <c r="E1229" s="272" t="s">
        <v>21</v>
      </c>
      <c r="F1229" s="273" t="s">
        <v>182</v>
      </c>
      <c r="G1229" s="271"/>
      <c r="H1229" s="274">
        <v>572.18700000000001</v>
      </c>
      <c r="I1229" s="275"/>
      <c r="J1229" s="271"/>
      <c r="K1229" s="271"/>
      <c r="L1229" s="276"/>
      <c r="M1229" s="277"/>
      <c r="N1229" s="278"/>
      <c r="O1229" s="278"/>
      <c r="P1229" s="278"/>
      <c r="Q1229" s="278"/>
      <c r="R1229" s="278"/>
      <c r="S1229" s="278"/>
      <c r="T1229" s="279"/>
      <c r="AT1229" s="280" t="s">
        <v>177</v>
      </c>
      <c r="AU1229" s="280" t="s">
        <v>79</v>
      </c>
      <c r="AV1229" s="14" t="s">
        <v>89</v>
      </c>
      <c r="AW1229" s="14" t="s">
        <v>35</v>
      </c>
      <c r="AX1229" s="14" t="s">
        <v>75</v>
      </c>
      <c r="AY1229" s="280" t="s">
        <v>169</v>
      </c>
    </row>
    <row r="1230" s="1" customFormat="1" ht="25.5" customHeight="1">
      <c r="B1230" s="47"/>
      <c r="C1230" s="236" t="s">
        <v>1069</v>
      </c>
      <c r="D1230" s="236" t="s">
        <v>172</v>
      </c>
      <c r="E1230" s="237" t="s">
        <v>1070</v>
      </c>
      <c r="F1230" s="238" t="s">
        <v>1071</v>
      </c>
      <c r="G1230" s="239" t="s">
        <v>190</v>
      </c>
      <c r="H1230" s="240">
        <v>17165.600999999999</v>
      </c>
      <c r="I1230" s="241"/>
      <c r="J1230" s="242">
        <f>ROUND(I1230*H1230,2)</f>
        <v>0</v>
      </c>
      <c r="K1230" s="238" t="s">
        <v>21</v>
      </c>
      <c r="L1230" s="73"/>
      <c r="M1230" s="243" t="s">
        <v>21</v>
      </c>
      <c r="N1230" s="244" t="s">
        <v>42</v>
      </c>
      <c r="O1230" s="48"/>
      <c r="P1230" s="245">
        <f>O1230*H1230</f>
        <v>0</v>
      </c>
      <c r="Q1230" s="245">
        <v>0</v>
      </c>
      <c r="R1230" s="245">
        <f>Q1230*H1230</f>
        <v>0</v>
      </c>
      <c r="S1230" s="245">
        <v>0</v>
      </c>
      <c r="T1230" s="246">
        <f>S1230*H1230</f>
        <v>0</v>
      </c>
      <c r="AR1230" s="25" t="s">
        <v>89</v>
      </c>
      <c r="AT1230" s="25" t="s">
        <v>172</v>
      </c>
      <c r="AU1230" s="25" t="s">
        <v>79</v>
      </c>
      <c r="AY1230" s="25" t="s">
        <v>169</v>
      </c>
      <c r="BE1230" s="247">
        <f>IF(N1230="základní",J1230,0)</f>
        <v>0</v>
      </c>
      <c r="BF1230" s="247">
        <f>IF(N1230="snížená",J1230,0)</f>
        <v>0</v>
      </c>
      <c r="BG1230" s="247">
        <f>IF(N1230="zákl. přenesená",J1230,0)</f>
        <v>0</v>
      </c>
      <c r="BH1230" s="247">
        <f>IF(N1230="sníž. přenesená",J1230,0)</f>
        <v>0</v>
      </c>
      <c r="BI1230" s="247">
        <f>IF(N1230="nulová",J1230,0)</f>
        <v>0</v>
      </c>
      <c r="BJ1230" s="25" t="s">
        <v>75</v>
      </c>
      <c r="BK1230" s="247">
        <f>ROUND(I1230*H1230,2)</f>
        <v>0</v>
      </c>
      <c r="BL1230" s="25" t="s">
        <v>89</v>
      </c>
      <c r="BM1230" s="25" t="s">
        <v>1072</v>
      </c>
    </row>
    <row r="1231" s="12" customFormat="1">
      <c r="B1231" s="248"/>
      <c r="C1231" s="249"/>
      <c r="D1231" s="250" t="s">
        <v>177</v>
      </c>
      <c r="E1231" s="251" t="s">
        <v>21</v>
      </c>
      <c r="F1231" s="252" t="s">
        <v>1073</v>
      </c>
      <c r="G1231" s="249"/>
      <c r="H1231" s="253">
        <v>17165.600999999999</v>
      </c>
      <c r="I1231" s="254"/>
      <c r="J1231" s="249"/>
      <c r="K1231" s="249"/>
      <c r="L1231" s="255"/>
      <c r="M1231" s="256"/>
      <c r="N1231" s="257"/>
      <c r="O1231" s="257"/>
      <c r="P1231" s="257"/>
      <c r="Q1231" s="257"/>
      <c r="R1231" s="257"/>
      <c r="S1231" s="257"/>
      <c r="T1231" s="258"/>
      <c r="AT1231" s="259" t="s">
        <v>177</v>
      </c>
      <c r="AU1231" s="259" t="s">
        <v>79</v>
      </c>
      <c r="AV1231" s="12" t="s">
        <v>79</v>
      </c>
      <c r="AW1231" s="12" t="s">
        <v>35</v>
      </c>
      <c r="AX1231" s="12" t="s">
        <v>71</v>
      </c>
      <c r="AY1231" s="259" t="s">
        <v>169</v>
      </c>
    </row>
    <row r="1232" s="13" customFormat="1">
      <c r="B1232" s="260"/>
      <c r="C1232" s="261"/>
      <c r="D1232" s="250" t="s">
        <v>177</v>
      </c>
      <c r="E1232" s="262" t="s">
        <v>21</v>
      </c>
      <c r="F1232" s="263" t="s">
        <v>758</v>
      </c>
      <c r="G1232" s="261"/>
      <c r="H1232" s="262" t="s">
        <v>21</v>
      </c>
      <c r="I1232" s="264"/>
      <c r="J1232" s="261"/>
      <c r="K1232" s="261"/>
      <c r="L1232" s="265"/>
      <c r="M1232" s="266"/>
      <c r="N1232" s="267"/>
      <c r="O1232" s="267"/>
      <c r="P1232" s="267"/>
      <c r="Q1232" s="267"/>
      <c r="R1232" s="267"/>
      <c r="S1232" s="267"/>
      <c r="T1232" s="268"/>
      <c r="AT1232" s="269" t="s">
        <v>177</v>
      </c>
      <c r="AU1232" s="269" t="s">
        <v>79</v>
      </c>
      <c r="AV1232" s="13" t="s">
        <v>75</v>
      </c>
      <c r="AW1232" s="13" t="s">
        <v>35</v>
      </c>
      <c r="AX1232" s="13" t="s">
        <v>71</v>
      </c>
      <c r="AY1232" s="269" t="s">
        <v>169</v>
      </c>
    </row>
    <row r="1233" s="13" customFormat="1">
      <c r="B1233" s="260"/>
      <c r="C1233" s="261"/>
      <c r="D1233" s="250" t="s">
        <v>177</v>
      </c>
      <c r="E1233" s="262" t="s">
        <v>21</v>
      </c>
      <c r="F1233" s="263" t="s">
        <v>1074</v>
      </c>
      <c r="G1233" s="261"/>
      <c r="H1233" s="262" t="s">
        <v>21</v>
      </c>
      <c r="I1233" s="264"/>
      <c r="J1233" s="261"/>
      <c r="K1233" s="261"/>
      <c r="L1233" s="265"/>
      <c r="M1233" s="266"/>
      <c r="N1233" s="267"/>
      <c r="O1233" s="267"/>
      <c r="P1233" s="267"/>
      <c r="Q1233" s="267"/>
      <c r="R1233" s="267"/>
      <c r="S1233" s="267"/>
      <c r="T1233" s="268"/>
      <c r="AT1233" s="269" t="s">
        <v>177</v>
      </c>
      <c r="AU1233" s="269" t="s">
        <v>79</v>
      </c>
      <c r="AV1233" s="13" t="s">
        <v>75</v>
      </c>
      <c r="AW1233" s="13" t="s">
        <v>35</v>
      </c>
      <c r="AX1233" s="13" t="s">
        <v>71</v>
      </c>
      <c r="AY1233" s="269" t="s">
        <v>169</v>
      </c>
    </row>
    <row r="1234" s="14" customFormat="1">
      <c r="B1234" s="270"/>
      <c r="C1234" s="271"/>
      <c r="D1234" s="250" t="s">
        <v>177</v>
      </c>
      <c r="E1234" s="272" t="s">
        <v>21</v>
      </c>
      <c r="F1234" s="273" t="s">
        <v>182</v>
      </c>
      <c r="G1234" s="271"/>
      <c r="H1234" s="274">
        <v>17165.600999999999</v>
      </c>
      <c r="I1234" s="275"/>
      <c r="J1234" s="271"/>
      <c r="K1234" s="271"/>
      <c r="L1234" s="276"/>
      <c r="M1234" s="277"/>
      <c r="N1234" s="278"/>
      <c r="O1234" s="278"/>
      <c r="P1234" s="278"/>
      <c r="Q1234" s="278"/>
      <c r="R1234" s="278"/>
      <c r="S1234" s="278"/>
      <c r="T1234" s="279"/>
      <c r="AT1234" s="280" t="s">
        <v>177</v>
      </c>
      <c r="AU1234" s="280" t="s">
        <v>79</v>
      </c>
      <c r="AV1234" s="14" t="s">
        <v>89</v>
      </c>
      <c r="AW1234" s="14" t="s">
        <v>35</v>
      </c>
      <c r="AX1234" s="14" t="s">
        <v>75</v>
      </c>
      <c r="AY1234" s="280" t="s">
        <v>169</v>
      </c>
    </row>
    <row r="1235" s="1" customFormat="1" ht="25.5" customHeight="1">
      <c r="B1235" s="47"/>
      <c r="C1235" s="236" t="s">
        <v>1075</v>
      </c>
      <c r="D1235" s="236" t="s">
        <v>172</v>
      </c>
      <c r="E1235" s="237" t="s">
        <v>1076</v>
      </c>
      <c r="F1235" s="238" t="s">
        <v>1077</v>
      </c>
      <c r="G1235" s="239" t="s">
        <v>190</v>
      </c>
      <c r="H1235" s="240">
        <v>572.18700000000001</v>
      </c>
      <c r="I1235" s="241"/>
      <c r="J1235" s="242">
        <f>ROUND(I1235*H1235,2)</f>
        <v>0</v>
      </c>
      <c r="K1235" s="238" t="s">
        <v>21</v>
      </c>
      <c r="L1235" s="73"/>
      <c r="M1235" s="243" t="s">
        <v>21</v>
      </c>
      <c r="N1235" s="244" t="s">
        <v>42</v>
      </c>
      <c r="O1235" s="48"/>
      <c r="P1235" s="245">
        <f>O1235*H1235</f>
        <v>0</v>
      </c>
      <c r="Q1235" s="245">
        <v>0</v>
      </c>
      <c r="R1235" s="245">
        <f>Q1235*H1235</f>
        <v>0</v>
      </c>
      <c r="S1235" s="245">
        <v>0</v>
      </c>
      <c r="T1235" s="246">
        <f>S1235*H1235</f>
        <v>0</v>
      </c>
      <c r="AR1235" s="25" t="s">
        <v>89</v>
      </c>
      <c r="AT1235" s="25" t="s">
        <v>172</v>
      </c>
      <c r="AU1235" s="25" t="s">
        <v>79</v>
      </c>
      <c r="AY1235" s="25" t="s">
        <v>169</v>
      </c>
      <c r="BE1235" s="247">
        <f>IF(N1235="základní",J1235,0)</f>
        <v>0</v>
      </c>
      <c r="BF1235" s="247">
        <f>IF(N1235="snížená",J1235,0)</f>
        <v>0</v>
      </c>
      <c r="BG1235" s="247">
        <f>IF(N1235="zákl. přenesená",J1235,0)</f>
        <v>0</v>
      </c>
      <c r="BH1235" s="247">
        <f>IF(N1235="sníž. přenesená",J1235,0)</f>
        <v>0</v>
      </c>
      <c r="BI1235" s="247">
        <f>IF(N1235="nulová",J1235,0)</f>
        <v>0</v>
      </c>
      <c r="BJ1235" s="25" t="s">
        <v>75</v>
      </c>
      <c r="BK1235" s="247">
        <f>ROUND(I1235*H1235,2)</f>
        <v>0</v>
      </c>
      <c r="BL1235" s="25" t="s">
        <v>89</v>
      </c>
      <c r="BM1235" s="25" t="s">
        <v>1078</v>
      </c>
    </row>
    <row r="1236" s="12" customFormat="1">
      <c r="B1236" s="248"/>
      <c r="C1236" s="249"/>
      <c r="D1236" s="250" t="s">
        <v>177</v>
      </c>
      <c r="E1236" s="251" t="s">
        <v>21</v>
      </c>
      <c r="F1236" s="252" t="s">
        <v>1068</v>
      </c>
      <c r="G1236" s="249"/>
      <c r="H1236" s="253">
        <v>572.18700000000001</v>
      </c>
      <c r="I1236" s="254"/>
      <c r="J1236" s="249"/>
      <c r="K1236" s="249"/>
      <c r="L1236" s="255"/>
      <c r="M1236" s="256"/>
      <c r="N1236" s="257"/>
      <c r="O1236" s="257"/>
      <c r="P1236" s="257"/>
      <c r="Q1236" s="257"/>
      <c r="R1236" s="257"/>
      <c r="S1236" s="257"/>
      <c r="T1236" s="258"/>
      <c r="AT1236" s="259" t="s">
        <v>177</v>
      </c>
      <c r="AU1236" s="259" t="s">
        <v>79</v>
      </c>
      <c r="AV1236" s="12" t="s">
        <v>79</v>
      </c>
      <c r="AW1236" s="12" t="s">
        <v>35</v>
      </c>
      <c r="AX1236" s="12" t="s">
        <v>71</v>
      </c>
      <c r="AY1236" s="259" t="s">
        <v>169</v>
      </c>
    </row>
    <row r="1237" s="13" customFormat="1">
      <c r="B1237" s="260"/>
      <c r="C1237" s="261"/>
      <c r="D1237" s="250" t="s">
        <v>177</v>
      </c>
      <c r="E1237" s="262" t="s">
        <v>21</v>
      </c>
      <c r="F1237" s="263" t="s">
        <v>758</v>
      </c>
      <c r="G1237" s="261"/>
      <c r="H1237" s="262" t="s">
        <v>21</v>
      </c>
      <c r="I1237" s="264"/>
      <c r="J1237" s="261"/>
      <c r="K1237" s="261"/>
      <c r="L1237" s="265"/>
      <c r="M1237" s="266"/>
      <c r="N1237" s="267"/>
      <c r="O1237" s="267"/>
      <c r="P1237" s="267"/>
      <c r="Q1237" s="267"/>
      <c r="R1237" s="267"/>
      <c r="S1237" s="267"/>
      <c r="T1237" s="268"/>
      <c r="AT1237" s="269" t="s">
        <v>177</v>
      </c>
      <c r="AU1237" s="269" t="s">
        <v>79</v>
      </c>
      <c r="AV1237" s="13" t="s">
        <v>75</v>
      </c>
      <c r="AW1237" s="13" t="s">
        <v>35</v>
      </c>
      <c r="AX1237" s="13" t="s">
        <v>71</v>
      </c>
      <c r="AY1237" s="269" t="s">
        <v>169</v>
      </c>
    </row>
    <row r="1238" s="14" customFormat="1">
      <c r="B1238" s="270"/>
      <c r="C1238" s="271"/>
      <c r="D1238" s="250" t="s">
        <v>177</v>
      </c>
      <c r="E1238" s="272" t="s">
        <v>21</v>
      </c>
      <c r="F1238" s="273" t="s">
        <v>182</v>
      </c>
      <c r="G1238" s="271"/>
      <c r="H1238" s="274">
        <v>572.18700000000001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AT1238" s="280" t="s">
        <v>177</v>
      </c>
      <c r="AU1238" s="280" t="s">
        <v>79</v>
      </c>
      <c r="AV1238" s="14" t="s">
        <v>89</v>
      </c>
      <c r="AW1238" s="14" t="s">
        <v>35</v>
      </c>
      <c r="AX1238" s="14" t="s">
        <v>75</v>
      </c>
      <c r="AY1238" s="280" t="s">
        <v>169</v>
      </c>
    </row>
    <row r="1239" s="1" customFormat="1" ht="16.5" customHeight="1">
      <c r="B1239" s="47"/>
      <c r="C1239" s="236" t="s">
        <v>1079</v>
      </c>
      <c r="D1239" s="236" t="s">
        <v>172</v>
      </c>
      <c r="E1239" s="237" t="s">
        <v>1080</v>
      </c>
      <c r="F1239" s="238" t="s">
        <v>1081</v>
      </c>
      <c r="G1239" s="239" t="s">
        <v>175</v>
      </c>
      <c r="H1239" s="240">
        <v>769.98699999999997</v>
      </c>
      <c r="I1239" s="241"/>
      <c r="J1239" s="242">
        <f>ROUND(I1239*H1239,2)</f>
        <v>0</v>
      </c>
      <c r="K1239" s="238" t="s">
        <v>21</v>
      </c>
      <c r="L1239" s="73"/>
      <c r="M1239" s="243" t="s">
        <v>21</v>
      </c>
      <c r="N1239" s="244" t="s">
        <v>42</v>
      </c>
      <c r="O1239" s="48"/>
      <c r="P1239" s="245">
        <f>O1239*H1239</f>
        <v>0</v>
      </c>
      <c r="Q1239" s="245">
        <v>0</v>
      </c>
      <c r="R1239" s="245">
        <f>Q1239*H1239</f>
        <v>0</v>
      </c>
      <c r="S1239" s="245">
        <v>0</v>
      </c>
      <c r="T1239" s="246">
        <f>S1239*H1239</f>
        <v>0</v>
      </c>
      <c r="AR1239" s="25" t="s">
        <v>89</v>
      </c>
      <c r="AT1239" s="25" t="s">
        <v>172</v>
      </c>
      <c r="AU1239" s="25" t="s">
        <v>79</v>
      </c>
      <c r="AY1239" s="25" t="s">
        <v>169</v>
      </c>
      <c r="BE1239" s="247">
        <f>IF(N1239="základní",J1239,0)</f>
        <v>0</v>
      </c>
      <c r="BF1239" s="247">
        <f>IF(N1239="snížená",J1239,0)</f>
        <v>0</v>
      </c>
      <c r="BG1239" s="247">
        <f>IF(N1239="zákl. přenesená",J1239,0)</f>
        <v>0</v>
      </c>
      <c r="BH1239" s="247">
        <f>IF(N1239="sníž. přenesená",J1239,0)</f>
        <v>0</v>
      </c>
      <c r="BI1239" s="247">
        <f>IF(N1239="nulová",J1239,0)</f>
        <v>0</v>
      </c>
      <c r="BJ1239" s="25" t="s">
        <v>75</v>
      </c>
      <c r="BK1239" s="247">
        <f>ROUND(I1239*H1239,2)</f>
        <v>0</v>
      </c>
      <c r="BL1239" s="25" t="s">
        <v>89</v>
      </c>
      <c r="BM1239" s="25" t="s">
        <v>1082</v>
      </c>
    </row>
    <row r="1240" s="12" customFormat="1">
      <c r="B1240" s="248"/>
      <c r="C1240" s="249"/>
      <c r="D1240" s="250" t="s">
        <v>177</v>
      </c>
      <c r="E1240" s="251" t="s">
        <v>21</v>
      </c>
      <c r="F1240" s="252" t="s">
        <v>1053</v>
      </c>
      <c r="G1240" s="249"/>
      <c r="H1240" s="253">
        <v>769.98699999999997</v>
      </c>
      <c r="I1240" s="254"/>
      <c r="J1240" s="249"/>
      <c r="K1240" s="249"/>
      <c r="L1240" s="255"/>
      <c r="M1240" s="256"/>
      <c r="N1240" s="257"/>
      <c r="O1240" s="257"/>
      <c r="P1240" s="257"/>
      <c r="Q1240" s="257"/>
      <c r="R1240" s="257"/>
      <c r="S1240" s="257"/>
      <c r="T1240" s="258"/>
      <c r="AT1240" s="259" t="s">
        <v>177</v>
      </c>
      <c r="AU1240" s="259" t="s">
        <v>79</v>
      </c>
      <c r="AV1240" s="12" t="s">
        <v>79</v>
      </c>
      <c r="AW1240" s="12" t="s">
        <v>35</v>
      </c>
      <c r="AX1240" s="12" t="s">
        <v>71</v>
      </c>
      <c r="AY1240" s="259" t="s">
        <v>169</v>
      </c>
    </row>
    <row r="1241" s="14" customFormat="1">
      <c r="B1241" s="270"/>
      <c r="C1241" s="271"/>
      <c r="D1241" s="250" t="s">
        <v>177</v>
      </c>
      <c r="E1241" s="272" t="s">
        <v>21</v>
      </c>
      <c r="F1241" s="273" t="s">
        <v>182</v>
      </c>
      <c r="G1241" s="271"/>
      <c r="H1241" s="274">
        <v>769.98699999999997</v>
      </c>
      <c r="I1241" s="275"/>
      <c r="J1241" s="271"/>
      <c r="K1241" s="271"/>
      <c r="L1241" s="276"/>
      <c r="M1241" s="277"/>
      <c r="N1241" s="278"/>
      <c r="O1241" s="278"/>
      <c r="P1241" s="278"/>
      <c r="Q1241" s="278"/>
      <c r="R1241" s="278"/>
      <c r="S1241" s="278"/>
      <c r="T1241" s="279"/>
      <c r="AT1241" s="280" t="s">
        <v>177</v>
      </c>
      <c r="AU1241" s="280" t="s">
        <v>79</v>
      </c>
      <c r="AV1241" s="14" t="s">
        <v>89</v>
      </c>
      <c r="AW1241" s="14" t="s">
        <v>35</v>
      </c>
      <c r="AX1241" s="14" t="s">
        <v>75</v>
      </c>
      <c r="AY1241" s="280" t="s">
        <v>169</v>
      </c>
    </row>
    <row r="1242" s="1" customFormat="1" ht="16.5" customHeight="1">
      <c r="B1242" s="47"/>
      <c r="C1242" s="236" t="s">
        <v>1083</v>
      </c>
      <c r="D1242" s="236" t="s">
        <v>172</v>
      </c>
      <c r="E1242" s="237" t="s">
        <v>1084</v>
      </c>
      <c r="F1242" s="238" t="s">
        <v>1085</v>
      </c>
      <c r="G1242" s="239" t="s">
        <v>175</v>
      </c>
      <c r="H1242" s="240">
        <v>46199.196000000004</v>
      </c>
      <c r="I1242" s="241"/>
      <c r="J1242" s="242">
        <f>ROUND(I1242*H1242,2)</f>
        <v>0</v>
      </c>
      <c r="K1242" s="238" t="s">
        <v>21</v>
      </c>
      <c r="L1242" s="73"/>
      <c r="M1242" s="243" t="s">
        <v>21</v>
      </c>
      <c r="N1242" s="244" t="s">
        <v>42</v>
      </c>
      <c r="O1242" s="48"/>
      <c r="P1242" s="245">
        <f>O1242*H1242</f>
        <v>0</v>
      </c>
      <c r="Q1242" s="245">
        <v>0</v>
      </c>
      <c r="R1242" s="245">
        <f>Q1242*H1242</f>
        <v>0</v>
      </c>
      <c r="S1242" s="245">
        <v>0</v>
      </c>
      <c r="T1242" s="246">
        <f>S1242*H1242</f>
        <v>0</v>
      </c>
      <c r="AR1242" s="25" t="s">
        <v>89</v>
      </c>
      <c r="AT1242" s="25" t="s">
        <v>172</v>
      </c>
      <c r="AU1242" s="25" t="s">
        <v>79</v>
      </c>
      <c r="AY1242" s="25" t="s">
        <v>169</v>
      </c>
      <c r="BE1242" s="247">
        <f>IF(N1242="základní",J1242,0)</f>
        <v>0</v>
      </c>
      <c r="BF1242" s="247">
        <f>IF(N1242="snížená",J1242,0)</f>
        <v>0</v>
      </c>
      <c r="BG1242" s="247">
        <f>IF(N1242="zákl. přenesená",J1242,0)</f>
        <v>0</v>
      </c>
      <c r="BH1242" s="247">
        <f>IF(N1242="sníž. přenesená",J1242,0)</f>
        <v>0</v>
      </c>
      <c r="BI1242" s="247">
        <f>IF(N1242="nulová",J1242,0)</f>
        <v>0</v>
      </c>
      <c r="BJ1242" s="25" t="s">
        <v>75</v>
      </c>
      <c r="BK1242" s="247">
        <f>ROUND(I1242*H1242,2)</f>
        <v>0</v>
      </c>
      <c r="BL1242" s="25" t="s">
        <v>89</v>
      </c>
      <c r="BM1242" s="25" t="s">
        <v>1086</v>
      </c>
    </row>
    <row r="1243" s="12" customFormat="1">
      <c r="B1243" s="248"/>
      <c r="C1243" s="249"/>
      <c r="D1243" s="250" t="s">
        <v>177</v>
      </c>
      <c r="E1243" s="251" t="s">
        <v>21</v>
      </c>
      <c r="F1243" s="252" t="s">
        <v>1058</v>
      </c>
      <c r="G1243" s="249"/>
      <c r="H1243" s="253">
        <v>46199.196000000004</v>
      </c>
      <c r="I1243" s="254"/>
      <c r="J1243" s="249"/>
      <c r="K1243" s="249"/>
      <c r="L1243" s="255"/>
      <c r="M1243" s="256"/>
      <c r="N1243" s="257"/>
      <c r="O1243" s="257"/>
      <c r="P1243" s="257"/>
      <c r="Q1243" s="257"/>
      <c r="R1243" s="257"/>
      <c r="S1243" s="257"/>
      <c r="T1243" s="258"/>
      <c r="AT1243" s="259" t="s">
        <v>177</v>
      </c>
      <c r="AU1243" s="259" t="s">
        <v>79</v>
      </c>
      <c r="AV1243" s="12" t="s">
        <v>79</v>
      </c>
      <c r="AW1243" s="12" t="s">
        <v>35</v>
      </c>
      <c r="AX1243" s="12" t="s">
        <v>71</v>
      </c>
      <c r="AY1243" s="259" t="s">
        <v>169</v>
      </c>
    </row>
    <row r="1244" s="13" customFormat="1">
      <c r="B1244" s="260"/>
      <c r="C1244" s="261"/>
      <c r="D1244" s="250" t="s">
        <v>177</v>
      </c>
      <c r="E1244" s="262" t="s">
        <v>21</v>
      </c>
      <c r="F1244" s="263" t="s">
        <v>1059</v>
      </c>
      <c r="G1244" s="261"/>
      <c r="H1244" s="262" t="s">
        <v>21</v>
      </c>
      <c r="I1244" s="264"/>
      <c r="J1244" s="261"/>
      <c r="K1244" s="261"/>
      <c r="L1244" s="265"/>
      <c r="M1244" s="266"/>
      <c r="N1244" s="267"/>
      <c r="O1244" s="267"/>
      <c r="P1244" s="267"/>
      <c r="Q1244" s="267"/>
      <c r="R1244" s="267"/>
      <c r="S1244" s="267"/>
      <c r="T1244" s="268"/>
      <c r="AT1244" s="269" t="s">
        <v>177</v>
      </c>
      <c r="AU1244" s="269" t="s">
        <v>79</v>
      </c>
      <c r="AV1244" s="13" t="s">
        <v>75</v>
      </c>
      <c r="AW1244" s="13" t="s">
        <v>35</v>
      </c>
      <c r="AX1244" s="13" t="s">
        <v>71</v>
      </c>
      <c r="AY1244" s="269" t="s">
        <v>169</v>
      </c>
    </row>
    <row r="1245" s="14" customFormat="1">
      <c r="B1245" s="270"/>
      <c r="C1245" s="271"/>
      <c r="D1245" s="250" t="s">
        <v>177</v>
      </c>
      <c r="E1245" s="272" t="s">
        <v>21</v>
      </c>
      <c r="F1245" s="273" t="s">
        <v>182</v>
      </c>
      <c r="G1245" s="271"/>
      <c r="H1245" s="274">
        <v>46199.196000000004</v>
      </c>
      <c r="I1245" s="275"/>
      <c r="J1245" s="271"/>
      <c r="K1245" s="271"/>
      <c r="L1245" s="276"/>
      <c r="M1245" s="277"/>
      <c r="N1245" s="278"/>
      <c r="O1245" s="278"/>
      <c r="P1245" s="278"/>
      <c r="Q1245" s="278"/>
      <c r="R1245" s="278"/>
      <c r="S1245" s="278"/>
      <c r="T1245" s="279"/>
      <c r="AT1245" s="280" t="s">
        <v>177</v>
      </c>
      <c r="AU1245" s="280" t="s">
        <v>79</v>
      </c>
      <c r="AV1245" s="14" t="s">
        <v>89</v>
      </c>
      <c r="AW1245" s="14" t="s">
        <v>35</v>
      </c>
      <c r="AX1245" s="14" t="s">
        <v>75</v>
      </c>
      <c r="AY1245" s="280" t="s">
        <v>169</v>
      </c>
    </row>
    <row r="1246" s="1" customFormat="1" ht="16.5" customHeight="1">
      <c r="B1246" s="47"/>
      <c r="C1246" s="236" t="s">
        <v>1087</v>
      </c>
      <c r="D1246" s="236" t="s">
        <v>172</v>
      </c>
      <c r="E1246" s="237" t="s">
        <v>1088</v>
      </c>
      <c r="F1246" s="238" t="s">
        <v>1089</v>
      </c>
      <c r="G1246" s="239" t="s">
        <v>175</v>
      </c>
      <c r="H1246" s="240">
        <v>769.98699999999997</v>
      </c>
      <c r="I1246" s="241"/>
      <c r="J1246" s="242">
        <f>ROUND(I1246*H1246,2)</f>
        <v>0</v>
      </c>
      <c r="K1246" s="238" t="s">
        <v>21</v>
      </c>
      <c r="L1246" s="73"/>
      <c r="M1246" s="243" t="s">
        <v>21</v>
      </c>
      <c r="N1246" s="244" t="s">
        <v>42</v>
      </c>
      <c r="O1246" s="48"/>
      <c r="P1246" s="245">
        <f>O1246*H1246</f>
        <v>0</v>
      </c>
      <c r="Q1246" s="245">
        <v>0</v>
      </c>
      <c r="R1246" s="245">
        <f>Q1246*H1246</f>
        <v>0</v>
      </c>
      <c r="S1246" s="245">
        <v>0</v>
      </c>
      <c r="T1246" s="246">
        <f>S1246*H1246</f>
        <v>0</v>
      </c>
      <c r="AR1246" s="25" t="s">
        <v>89</v>
      </c>
      <c r="AT1246" s="25" t="s">
        <v>172</v>
      </c>
      <c r="AU1246" s="25" t="s">
        <v>79</v>
      </c>
      <c r="AY1246" s="25" t="s">
        <v>169</v>
      </c>
      <c r="BE1246" s="247">
        <f>IF(N1246="základní",J1246,0)</f>
        <v>0</v>
      </c>
      <c r="BF1246" s="247">
        <f>IF(N1246="snížená",J1246,0)</f>
        <v>0</v>
      </c>
      <c r="BG1246" s="247">
        <f>IF(N1246="zákl. přenesená",J1246,0)</f>
        <v>0</v>
      </c>
      <c r="BH1246" s="247">
        <f>IF(N1246="sníž. přenesená",J1246,0)</f>
        <v>0</v>
      </c>
      <c r="BI1246" s="247">
        <f>IF(N1246="nulová",J1246,0)</f>
        <v>0</v>
      </c>
      <c r="BJ1246" s="25" t="s">
        <v>75</v>
      </c>
      <c r="BK1246" s="247">
        <f>ROUND(I1246*H1246,2)</f>
        <v>0</v>
      </c>
      <c r="BL1246" s="25" t="s">
        <v>89</v>
      </c>
      <c r="BM1246" s="25" t="s">
        <v>1090</v>
      </c>
    </row>
    <row r="1247" s="12" customFormat="1">
      <c r="B1247" s="248"/>
      <c r="C1247" s="249"/>
      <c r="D1247" s="250" t="s">
        <v>177</v>
      </c>
      <c r="E1247" s="251" t="s">
        <v>21</v>
      </c>
      <c r="F1247" s="252" t="s">
        <v>1053</v>
      </c>
      <c r="G1247" s="249"/>
      <c r="H1247" s="253">
        <v>769.98699999999997</v>
      </c>
      <c r="I1247" s="254"/>
      <c r="J1247" s="249"/>
      <c r="K1247" s="249"/>
      <c r="L1247" s="255"/>
      <c r="M1247" s="256"/>
      <c r="N1247" s="257"/>
      <c r="O1247" s="257"/>
      <c r="P1247" s="257"/>
      <c r="Q1247" s="257"/>
      <c r="R1247" s="257"/>
      <c r="S1247" s="257"/>
      <c r="T1247" s="258"/>
      <c r="AT1247" s="259" t="s">
        <v>177</v>
      </c>
      <c r="AU1247" s="259" t="s">
        <v>79</v>
      </c>
      <c r="AV1247" s="12" t="s">
        <v>79</v>
      </c>
      <c r="AW1247" s="12" t="s">
        <v>35</v>
      </c>
      <c r="AX1247" s="12" t="s">
        <v>71</v>
      </c>
      <c r="AY1247" s="259" t="s">
        <v>169</v>
      </c>
    </row>
    <row r="1248" s="14" customFormat="1">
      <c r="B1248" s="270"/>
      <c r="C1248" s="271"/>
      <c r="D1248" s="250" t="s">
        <v>177</v>
      </c>
      <c r="E1248" s="272" t="s">
        <v>21</v>
      </c>
      <c r="F1248" s="273" t="s">
        <v>182</v>
      </c>
      <c r="G1248" s="271"/>
      <c r="H1248" s="274">
        <v>769.98699999999997</v>
      </c>
      <c r="I1248" s="275"/>
      <c r="J1248" s="271"/>
      <c r="K1248" s="271"/>
      <c r="L1248" s="276"/>
      <c r="M1248" s="277"/>
      <c r="N1248" s="278"/>
      <c r="O1248" s="278"/>
      <c r="P1248" s="278"/>
      <c r="Q1248" s="278"/>
      <c r="R1248" s="278"/>
      <c r="S1248" s="278"/>
      <c r="T1248" s="279"/>
      <c r="AT1248" s="280" t="s">
        <v>177</v>
      </c>
      <c r="AU1248" s="280" t="s">
        <v>79</v>
      </c>
      <c r="AV1248" s="14" t="s">
        <v>89</v>
      </c>
      <c r="AW1248" s="14" t="s">
        <v>35</v>
      </c>
      <c r="AX1248" s="14" t="s">
        <v>75</v>
      </c>
      <c r="AY1248" s="280" t="s">
        <v>169</v>
      </c>
    </row>
    <row r="1249" s="1" customFormat="1" ht="25.5" customHeight="1">
      <c r="B1249" s="47"/>
      <c r="C1249" s="236" t="s">
        <v>1091</v>
      </c>
      <c r="D1249" s="236" t="s">
        <v>172</v>
      </c>
      <c r="E1249" s="237" t="s">
        <v>1092</v>
      </c>
      <c r="F1249" s="238" t="s">
        <v>1093</v>
      </c>
      <c r="G1249" s="239" t="s">
        <v>175</v>
      </c>
      <c r="H1249" s="240">
        <v>674</v>
      </c>
      <c r="I1249" s="241"/>
      <c r="J1249" s="242">
        <f>ROUND(I1249*H1249,2)</f>
        <v>0</v>
      </c>
      <c r="K1249" s="238" t="s">
        <v>21</v>
      </c>
      <c r="L1249" s="73"/>
      <c r="M1249" s="243" t="s">
        <v>21</v>
      </c>
      <c r="N1249" s="244" t="s">
        <v>42</v>
      </c>
      <c r="O1249" s="48"/>
      <c r="P1249" s="245">
        <f>O1249*H1249</f>
        <v>0</v>
      </c>
      <c r="Q1249" s="245">
        <v>0.00012999999999999999</v>
      </c>
      <c r="R1249" s="245">
        <f>Q1249*H1249</f>
        <v>0.08761999999999999</v>
      </c>
      <c r="S1249" s="245">
        <v>0</v>
      </c>
      <c r="T1249" s="246">
        <f>S1249*H1249</f>
        <v>0</v>
      </c>
      <c r="AR1249" s="25" t="s">
        <v>89</v>
      </c>
      <c r="AT1249" s="25" t="s">
        <v>172</v>
      </c>
      <c r="AU1249" s="25" t="s">
        <v>79</v>
      </c>
      <c r="AY1249" s="25" t="s">
        <v>169</v>
      </c>
      <c r="BE1249" s="247">
        <f>IF(N1249="základní",J1249,0)</f>
        <v>0</v>
      </c>
      <c r="BF1249" s="247">
        <f>IF(N1249="snížená",J1249,0)</f>
        <v>0</v>
      </c>
      <c r="BG1249" s="247">
        <f>IF(N1249="zákl. přenesená",J1249,0)</f>
        <v>0</v>
      </c>
      <c r="BH1249" s="247">
        <f>IF(N1249="sníž. přenesená",J1249,0)</f>
        <v>0</v>
      </c>
      <c r="BI1249" s="247">
        <f>IF(N1249="nulová",J1249,0)</f>
        <v>0</v>
      </c>
      <c r="BJ1249" s="25" t="s">
        <v>75</v>
      </c>
      <c r="BK1249" s="247">
        <f>ROUND(I1249*H1249,2)</f>
        <v>0</v>
      </c>
      <c r="BL1249" s="25" t="s">
        <v>89</v>
      </c>
      <c r="BM1249" s="25" t="s">
        <v>1094</v>
      </c>
    </row>
    <row r="1250" s="12" customFormat="1">
      <c r="B1250" s="248"/>
      <c r="C1250" s="249"/>
      <c r="D1250" s="250" t="s">
        <v>177</v>
      </c>
      <c r="E1250" s="251" t="s">
        <v>21</v>
      </c>
      <c r="F1250" s="252" t="s">
        <v>1095</v>
      </c>
      <c r="G1250" s="249"/>
      <c r="H1250" s="253">
        <v>674</v>
      </c>
      <c r="I1250" s="254"/>
      <c r="J1250" s="249"/>
      <c r="K1250" s="249"/>
      <c r="L1250" s="255"/>
      <c r="M1250" s="256"/>
      <c r="N1250" s="257"/>
      <c r="O1250" s="257"/>
      <c r="P1250" s="257"/>
      <c r="Q1250" s="257"/>
      <c r="R1250" s="257"/>
      <c r="S1250" s="257"/>
      <c r="T1250" s="258"/>
      <c r="AT1250" s="259" t="s">
        <v>177</v>
      </c>
      <c r="AU1250" s="259" t="s">
        <v>79</v>
      </c>
      <c r="AV1250" s="12" t="s">
        <v>79</v>
      </c>
      <c r="AW1250" s="12" t="s">
        <v>35</v>
      </c>
      <c r="AX1250" s="12" t="s">
        <v>71</v>
      </c>
      <c r="AY1250" s="259" t="s">
        <v>169</v>
      </c>
    </row>
    <row r="1251" s="14" customFormat="1">
      <c r="B1251" s="270"/>
      <c r="C1251" s="271"/>
      <c r="D1251" s="250" t="s">
        <v>177</v>
      </c>
      <c r="E1251" s="272" t="s">
        <v>21</v>
      </c>
      <c r="F1251" s="273" t="s">
        <v>182</v>
      </c>
      <c r="G1251" s="271"/>
      <c r="H1251" s="274">
        <v>674</v>
      </c>
      <c r="I1251" s="275"/>
      <c r="J1251" s="271"/>
      <c r="K1251" s="271"/>
      <c r="L1251" s="276"/>
      <c r="M1251" s="277"/>
      <c r="N1251" s="278"/>
      <c r="O1251" s="278"/>
      <c r="P1251" s="278"/>
      <c r="Q1251" s="278"/>
      <c r="R1251" s="278"/>
      <c r="S1251" s="278"/>
      <c r="T1251" s="279"/>
      <c r="AT1251" s="280" t="s">
        <v>177</v>
      </c>
      <c r="AU1251" s="280" t="s">
        <v>79</v>
      </c>
      <c r="AV1251" s="14" t="s">
        <v>89</v>
      </c>
      <c r="AW1251" s="14" t="s">
        <v>35</v>
      </c>
      <c r="AX1251" s="14" t="s">
        <v>75</v>
      </c>
      <c r="AY1251" s="280" t="s">
        <v>169</v>
      </c>
    </row>
    <row r="1252" s="1" customFormat="1" ht="16.5" customHeight="1">
      <c r="B1252" s="47"/>
      <c r="C1252" s="236" t="s">
        <v>1096</v>
      </c>
      <c r="D1252" s="236" t="s">
        <v>172</v>
      </c>
      <c r="E1252" s="237" t="s">
        <v>1097</v>
      </c>
      <c r="F1252" s="238" t="s">
        <v>1098</v>
      </c>
      <c r="G1252" s="239" t="s">
        <v>175</v>
      </c>
      <c r="H1252" s="240">
        <v>157.69</v>
      </c>
      <c r="I1252" s="241"/>
      <c r="J1252" s="242">
        <f>ROUND(I1252*H1252,2)</f>
        <v>0</v>
      </c>
      <c r="K1252" s="238" t="s">
        <v>21</v>
      </c>
      <c r="L1252" s="73"/>
      <c r="M1252" s="243" t="s">
        <v>21</v>
      </c>
      <c r="N1252" s="244" t="s">
        <v>42</v>
      </c>
      <c r="O1252" s="48"/>
      <c r="P1252" s="245">
        <f>O1252*H1252</f>
        <v>0</v>
      </c>
      <c r="Q1252" s="245">
        <v>0</v>
      </c>
      <c r="R1252" s="245">
        <f>Q1252*H1252</f>
        <v>0</v>
      </c>
      <c r="S1252" s="245">
        <v>0</v>
      </c>
      <c r="T1252" s="246">
        <f>S1252*H1252</f>
        <v>0</v>
      </c>
      <c r="AR1252" s="25" t="s">
        <v>89</v>
      </c>
      <c r="AT1252" s="25" t="s">
        <v>172</v>
      </c>
      <c r="AU1252" s="25" t="s">
        <v>79</v>
      </c>
      <c r="AY1252" s="25" t="s">
        <v>169</v>
      </c>
      <c r="BE1252" s="247">
        <f>IF(N1252="základní",J1252,0)</f>
        <v>0</v>
      </c>
      <c r="BF1252" s="247">
        <f>IF(N1252="snížená",J1252,0)</f>
        <v>0</v>
      </c>
      <c r="BG1252" s="247">
        <f>IF(N1252="zákl. přenesená",J1252,0)</f>
        <v>0</v>
      </c>
      <c r="BH1252" s="247">
        <f>IF(N1252="sníž. přenesená",J1252,0)</f>
        <v>0</v>
      </c>
      <c r="BI1252" s="247">
        <f>IF(N1252="nulová",J1252,0)</f>
        <v>0</v>
      </c>
      <c r="BJ1252" s="25" t="s">
        <v>75</v>
      </c>
      <c r="BK1252" s="247">
        <f>ROUND(I1252*H1252,2)</f>
        <v>0</v>
      </c>
      <c r="BL1252" s="25" t="s">
        <v>89</v>
      </c>
      <c r="BM1252" s="25" t="s">
        <v>1099</v>
      </c>
    </row>
    <row r="1253" s="13" customFormat="1">
      <c r="B1253" s="260"/>
      <c r="C1253" s="261"/>
      <c r="D1253" s="250" t="s">
        <v>177</v>
      </c>
      <c r="E1253" s="262" t="s">
        <v>21</v>
      </c>
      <c r="F1253" s="263" t="s">
        <v>602</v>
      </c>
      <c r="G1253" s="261"/>
      <c r="H1253" s="262" t="s">
        <v>21</v>
      </c>
      <c r="I1253" s="264"/>
      <c r="J1253" s="261"/>
      <c r="K1253" s="261"/>
      <c r="L1253" s="265"/>
      <c r="M1253" s="266"/>
      <c r="N1253" s="267"/>
      <c r="O1253" s="267"/>
      <c r="P1253" s="267"/>
      <c r="Q1253" s="267"/>
      <c r="R1253" s="267"/>
      <c r="S1253" s="267"/>
      <c r="T1253" s="268"/>
      <c r="AT1253" s="269" t="s">
        <v>177</v>
      </c>
      <c r="AU1253" s="269" t="s">
        <v>79</v>
      </c>
      <c r="AV1253" s="13" t="s">
        <v>75</v>
      </c>
      <c r="AW1253" s="13" t="s">
        <v>35</v>
      </c>
      <c r="AX1253" s="13" t="s">
        <v>71</v>
      </c>
      <c r="AY1253" s="269" t="s">
        <v>169</v>
      </c>
    </row>
    <row r="1254" s="12" customFormat="1">
      <c r="B1254" s="248"/>
      <c r="C1254" s="249"/>
      <c r="D1254" s="250" t="s">
        <v>177</v>
      </c>
      <c r="E1254" s="251" t="s">
        <v>21</v>
      </c>
      <c r="F1254" s="252" t="s">
        <v>1100</v>
      </c>
      <c r="G1254" s="249"/>
      <c r="H1254" s="253">
        <v>52.299999999999997</v>
      </c>
      <c r="I1254" s="254"/>
      <c r="J1254" s="249"/>
      <c r="K1254" s="249"/>
      <c r="L1254" s="255"/>
      <c r="M1254" s="256"/>
      <c r="N1254" s="257"/>
      <c r="O1254" s="257"/>
      <c r="P1254" s="257"/>
      <c r="Q1254" s="257"/>
      <c r="R1254" s="257"/>
      <c r="S1254" s="257"/>
      <c r="T1254" s="258"/>
      <c r="AT1254" s="259" t="s">
        <v>177</v>
      </c>
      <c r="AU1254" s="259" t="s">
        <v>79</v>
      </c>
      <c r="AV1254" s="12" t="s">
        <v>79</v>
      </c>
      <c r="AW1254" s="12" t="s">
        <v>35</v>
      </c>
      <c r="AX1254" s="12" t="s">
        <v>71</v>
      </c>
      <c r="AY1254" s="259" t="s">
        <v>169</v>
      </c>
    </row>
    <row r="1255" s="13" customFormat="1">
      <c r="B1255" s="260"/>
      <c r="C1255" s="261"/>
      <c r="D1255" s="250" t="s">
        <v>177</v>
      </c>
      <c r="E1255" s="262" t="s">
        <v>21</v>
      </c>
      <c r="F1255" s="263" t="s">
        <v>350</v>
      </c>
      <c r="G1255" s="261"/>
      <c r="H1255" s="262" t="s">
        <v>21</v>
      </c>
      <c r="I1255" s="264"/>
      <c r="J1255" s="261"/>
      <c r="K1255" s="261"/>
      <c r="L1255" s="265"/>
      <c r="M1255" s="266"/>
      <c r="N1255" s="267"/>
      <c r="O1255" s="267"/>
      <c r="P1255" s="267"/>
      <c r="Q1255" s="267"/>
      <c r="R1255" s="267"/>
      <c r="S1255" s="267"/>
      <c r="T1255" s="268"/>
      <c r="AT1255" s="269" t="s">
        <v>177</v>
      </c>
      <c r="AU1255" s="269" t="s">
        <v>79</v>
      </c>
      <c r="AV1255" s="13" t="s">
        <v>75</v>
      </c>
      <c r="AW1255" s="13" t="s">
        <v>35</v>
      </c>
      <c r="AX1255" s="13" t="s">
        <v>71</v>
      </c>
      <c r="AY1255" s="269" t="s">
        <v>169</v>
      </c>
    </row>
    <row r="1256" s="12" customFormat="1">
      <c r="B1256" s="248"/>
      <c r="C1256" s="249"/>
      <c r="D1256" s="250" t="s">
        <v>177</v>
      </c>
      <c r="E1256" s="251" t="s">
        <v>21</v>
      </c>
      <c r="F1256" s="252" t="s">
        <v>1101</v>
      </c>
      <c r="G1256" s="249"/>
      <c r="H1256" s="253">
        <v>59.899999999999999</v>
      </c>
      <c r="I1256" s="254"/>
      <c r="J1256" s="249"/>
      <c r="K1256" s="249"/>
      <c r="L1256" s="255"/>
      <c r="M1256" s="256"/>
      <c r="N1256" s="257"/>
      <c r="O1256" s="257"/>
      <c r="P1256" s="257"/>
      <c r="Q1256" s="257"/>
      <c r="R1256" s="257"/>
      <c r="S1256" s="257"/>
      <c r="T1256" s="258"/>
      <c r="AT1256" s="259" t="s">
        <v>177</v>
      </c>
      <c r="AU1256" s="259" t="s">
        <v>79</v>
      </c>
      <c r="AV1256" s="12" t="s">
        <v>79</v>
      </c>
      <c r="AW1256" s="12" t="s">
        <v>35</v>
      </c>
      <c r="AX1256" s="12" t="s">
        <v>71</v>
      </c>
      <c r="AY1256" s="259" t="s">
        <v>169</v>
      </c>
    </row>
    <row r="1257" s="13" customFormat="1">
      <c r="B1257" s="260"/>
      <c r="C1257" s="261"/>
      <c r="D1257" s="250" t="s">
        <v>177</v>
      </c>
      <c r="E1257" s="262" t="s">
        <v>21</v>
      </c>
      <c r="F1257" s="263" t="s">
        <v>436</v>
      </c>
      <c r="G1257" s="261"/>
      <c r="H1257" s="262" t="s">
        <v>21</v>
      </c>
      <c r="I1257" s="264"/>
      <c r="J1257" s="261"/>
      <c r="K1257" s="261"/>
      <c r="L1257" s="265"/>
      <c r="M1257" s="266"/>
      <c r="N1257" s="267"/>
      <c r="O1257" s="267"/>
      <c r="P1257" s="267"/>
      <c r="Q1257" s="267"/>
      <c r="R1257" s="267"/>
      <c r="S1257" s="267"/>
      <c r="T1257" s="268"/>
      <c r="AT1257" s="269" t="s">
        <v>177</v>
      </c>
      <c r="AU1257" s="269" t="s">
        <v>79</v>
      </c>
      <c r="AV1257" s="13" t="s">
        <v>75</v>
      </c>
      <c r="AW1257" s="13" t="s">
        <v>35</v>
      </c>
      <c r="AX1257" s="13" t="s">
        <v>71</v>
      </c>
      <c r="AY1257" s="269" t="s">
        <v>169</v>
      </c>
    </row>
    <row r="1258" s="12" customFormat="1">
      <c r="B1258" s="248"/>
      <c r="C1258" s="249"/>
      <c r="D1258" s="250" t="s">
        <v>177</v>
      </c>
      <c r="E1258" s="251" t="s">
        <v>21</v>
      </c>
      <c r="F1258" s="252" t="s">
        <v>1102</v>
      </c>
      <c r="G1258" s="249"/>
      <c r="H1258" s="253">
        <v>4.3200000000000003</v>
      </c>
      <c r="I1258" s="254"/>
      <c r="J1258" s="249"/>
      <c r="K1258" s="249"/>
      <c r="L1258" s="255"/>
      <c r="M1258" s="256"/>
      <c r="N1258" s="257"/>
      <c r="O1258" s="257"/>
      <c r="P1258" s="257"/>
      <c r="Q1258" s="257"/>
      <c r="R1258" s="257"/>
      <c r="S1258" s="257"/>
      <c r="T1258" s="258"/>
      <c r="AT1258" s="259" t="s">
        <v>177</v>
      </c>
      <c r="AU1258" s="259" t="s">
        <v>79</v>
      </c>
      <c r="AV1258" s="12" t="s">
        <v>79</v>
      </c>
      <c r="AW1258" s="12" t="s">
        <v>35</v>
      </c>
      <c r="AX1258" s="12" t="s">
        <v>71</v>
      </c>
      <c r="AY1258" s="259" t="s">
        <v>169</v>
      </c>
    </row>
    <row r="1259" s="13" customFormat="1">
      <c r="B1259" s="260"/>
      <c r="C1259" s="261"/>
      <c r="D1259" s="250" t="s">
        <v>177</v>
      </c>
      <c r="E1259" s="262" t="s">
        <v>21</v>
      </c>
      <c r="F1259" s="263" t="s">
        <v>1103</v>
      </c>
      <c r="G1259" s="261"/>
      <c r="H1259" s="262" t="s">
        <v>21</v>
      </c>
      <c r="I1259" s="264"/>
      <c r="J1259" s="261"/>
      <c r="K1259" s="261"/>
      <c r="L1259" s="265"/>
      <c r="M1259" s="266"/>
      <c r="N1259" s="267"/>
      <c r="O1259" s="267"/>
      <c r="P1259" s="267"/>
      <c r="Q1259" s="267"/>
      <c r="R1259" s="267"/>
      <c r="S1259" s="267"/>
      <c r="T1259" s="268"/>
      <c r="AT1259" s="269" t="s">
        <v>177</v>
      </c>
      <c r="AU1259" s="269" t="s">
        <v>79</v>
      </c>
      <c r="AV1259" s="13" t="s">
        <v>75</v>
      </c>
      <c r="AW1259" s="13" t="s">
        <v>35</v>
      </c>
      <c r="AX1259" s="13" t="s">
        <v>71</v>
      </c>
      <c r="AY1259" s="269" t="s">
        <v>169</v>
      </c>
    </row>
    <row r="1260" s="12" customFormat="1">
      <c r="B1260" s="248"/>
      <c r="C1260" s="249"/>
      <c r="D1260" s="250" t="s">
        <v>177</v>
      </c>
      <c r="E1260" s="251" t="s">
        <v>21</v>
      </c>
      <c r="F1260" s="252" t="s">
        <v>1104</v>
      </c>
      <c r="G1260" s="249"/>
      <c r="H1260" s="253">
        <v>17.600000000000001</v>
      </c>
      <c r="I1260" s="254"/>
      <c r="J1260" s="249"/>
      <c r="K1260" s="249"/>
      <c r="L1260" s="255"/>
      <c r="M1260" s="256"/>
      <c r="N1260" s="257"/>
      <c r="O1260" s="257"/>
      <c r="P1260" s="257"/>
      <c r="Q1260" s="257"/>
      <c r="R1260" s="257"/>
      <c r="S1260" s="257"/>
      <c r="T1260" s="258"/>
      <c r="AT1260" s="259" t="s">
        <v>177</v>
      </c>
      <c r="AU1260" s="259" t="s">
        <v>79</v>
      </c>
      <c r="AV1260" s="12" t="s">
        <v>79</v>
      </c>
      <c r="AW1260" s="12" t="s">
        <v>35</v>
      </c>
      <c r="AX1260" s="12" t="s">
        <v>71</v>
      </c>
      <c r="AY1260" s="259" t="s">
        <v>169</v>
      </c>
    </row>
    <row r="1261" s="13" customFormat="1">
      <c r="B1261" s="260"/>
      <c r="C1261" s="261"/>
      <c r="D1261" s="250" t="s">
        <v>177</v>
      </c>
      <c r="E1261" s="262" t="s">
        <v>21</v>
      </c>
      <c r="F1261" s="263" t="s">
        <v>1105</v>
      </c>
      <c r="G1261" s="261"/>
      <c r="H1261" s="262" t="s">
        <v>21</v>
      </c>
      <c r="I1261" s="264"/>
      <c r="J1261" s="261"/>
      <c r="K1261" s="261"/>
      <c r="L1261" s="265"/>
      <c r="M1261" s="266"/>
      <c r="N1261" s="267"/>
      <c r="O1261" s="267"/>
      <c r="P1261" s="267"/>
      <c r="Q1261" s="267"/>
      <c r="R1261" s="267"/>
      <c r="S1261" s="267"/>
      <c r="T1261" s="268"/>
      <c r="AT1261" s="269" t="s">
        <v>177</v>
      </c>
      <c r="AU1261" s="269" t="s">
        <v>79</v>
      </c>
      <c r="AV1261" s="13" t="s">
        <v>75</v>
      </c>
      <c r="AW1261" s="13" t="s">
        <v>35</v>
      </c>
      <c r="AX1261" s="13" t="s">
        <v>71</v>
      </c>
      <c r="AY1261" s="269" t="s">
        <v>169</v>
      </c>
    </row>
    <row r="1262" s="12" customFormat="1">
      <c r="B1262" s="248"/>
      <c r="C1262" s="249"/>
      <c r="D1262" s="250" t="s">
        <v>177</v>
      </c>
      <c r="E1262" s="251" t="s">
        <v>21</v>
      </c>
      <c r="F1262" s="252" t="s">
        <v>1106</v>
      </c>
      <c r="G1262" s="249"/>
      <c r="H1262" s="253">
        <v>11.76</v>
      </c>
      <c r="I1262" s="254"/>
      <c r="J1262" s="249"/>
      <c r="K1262" s="249"/>
      <c r="L1262" s="255"/>
      <c r="M1262" s="256"/>
      <c r="N1262" s="257"/>
      <c r="O1262" s="257"/>
      <c r="P1262" s="257"/>
      <c r="Q1262" s="257"/>
      <c r="R1262" s="257"/>
      <c r="S1262" s="257"/>
      <c r="T1262" s="258"/>
      <c r="AT1262" s="259" t="s">
        <v>177</v>
      </c>
      <c r="AU1262" s="259" t="s">
        <v>79</v>
      </c>
      <c r="AV1262" s="12" t="s">
        <v>79</v>
      </c>
      <c r="AW1262" s="12" t="s">
        <v>35</v>
      </c>
      <c r="AX1262" s="12" t="s">
        <v>71</v>
      </c>
      <c r="AY1262" s="259" t="s">
        <v>169</v>
      </c>
    </row>
    <row r="1263" s="13" customFormat="1">
      <c r="B1263" s="260"/>
      <c r="C1263" s="261"/>
      <c r="D1263" s="250" t="s">
        <v>177</v>
      </c>
      <c r="E1263" s="262" t="s">
        <v>21</v>
      </c>
      <c r="F1263" s="263" t="s">
        <v>439</v>
      </c>
      <c r="G1263" s="261"/>
      <c r="H1263" s="262" t="s">
        <v>21</v>
      </c>
      <c r="I1263" s="264"/>
      <c r="J1263" s="261"/>
      <c r="K1263" s="261"/>
      <c r="L1263" s="265"/>
      <c r="M1263" s="266"/>
      <c r="N1263" s="267"/>
      <c r="O1263" s="267"/>
      <c r="P1263" s="267"/>
      <c r="Q1263" s="267"/>
      <c r="R1263" s="267"/>
      <c r="S1263" s="267"/>
      <c r="T1263" s="268"/>
      <c r="AT1263" s="269" t="s">
        <v>177</v>
      </c>
      <c r="AU1263" s="269" t="s">
        <v>79</v>
      </c>
      <c r="AV1263" s="13" t="s">
        <v>75</v>
      </c>
      <c r="AW1263" s="13" t="s">
        <v>35</v>
      </c>
      <c r="AX1263" s="13" t="s">
        <v>71</v>
      </c>
      <c r="AY1263" s="269" t="s">
        <v>169</v>
      </c>
    </row>
    <row r="1264" s="12" customFormat="1">
      <c r="B1264" s="248"/>
      <c r="C1264" s="249"/>
      <c r="D1264" s="250" t="s">
        <v>177</v>
      </c>
      <c r="E1264" s="251" t="s">
        <v>21</v>
      </c>
      <c r="F1264" s="252" t="s">
        <v>1107</v>
      </c>
      <c r="G1264" s="249"/>
      <c r="H1264" s="253">
        <v>3.8900000000000001</v>
      </c>
      <c r="I1264" s="254"/>
      <c r="J1264" s="249"/>
      <c r="K1264" s="249"/>
      <c r="L1264" s="255"/>
      <c r="M1264" s="256"/>
      <c r="N1264" s="257"/>
      <c r="O1264" s="257"/>
      <c r="P1264" s="257"/>
      <c r="Q1264" s="257"/>
      <c r="R1264" s="257"/>
      <c r="S1264" s="257"/>
      <c r="T1264" s="258"/>
      <c r="AT1264" s="259" t="s">
        <v>177</v>
      </c>
      <c r="AU1264" s="259" t="s">
        <v>79</v>
      </c>
      <c r="AV1264" s="12" t="s">
        <v>79</v>
      </c>
      <c r="AW1264" s="12" t="s">
        <v>35</v>
      </c>
      <c r="AX1264" s="12" t="s">
        <v>71</v>
      </c>
      <c r="AY1264" s="259" t="s">
        <v>169</v>
      </c>
    </row>
    <row r="1265" s="13" customFormat="1">
      <c r="B1265" s="260"/>
      <c r="C1265" s="261"/>
      <c r="D1265" s="250" t="s">
        <v>177</v>
      </c>
      <c r="E1265" s="262" t="s">
        <v>21</v>
      </c>
      <c r="F1265" s="263" t="s">
        <v>874</v>
      </c>
      <c r="G1265" s="261"/>
      <c r="H1265" s="262" t="s">
        <v>21</v>
      </c>
      <c r="I1265" s="264"/>
      <c r="J1265" s="261"/>
      <c r="K1265" s="261"/>
      <c r="L1265" s="265"/>
      <c r="M1265" s="266"/>
      <c r="N1265" s="267"/>
      <c r="O1265" s="267"/>
      <c r="P1265" s="267"/>
      <c r="Q1265" s="267"/>
      <c r="R1265" s="267"/>
      <c r="S1265" s="267"/>
      <c r="T1265" s="268"/>
      <c r="AT1265" s="269" t="s">
        <v>177</v>
      </c>
      <c r="AU1265" s="269" t="s">
        <v>79</v>
      </c>
      <c r="AV1265" s="13" t="s">
        <v>75</v>
      </c>
      <c r="AW1265" s="13" t="s">
        <v>35</v>
      </c>
      <c r="AX1265" s="13" t="s">
        <v>71</v>
      </c>
      <c r="AY1265" s="269" t="s">
        <v>169</v>
      </c>
    </row>
    <row r="1266" s="12" customFormat="1">
      <c r="B1266" s="248"/>
      <c r="C1266" s="249"/>
      <c r="D1266" s="250" t="s">
        <v>177</v>
      </c>
      <c r="E1266" s="251" t="s">
        <v>21</v>
      </c>
      <c r="F1266" s="252" t="s">
        <v>1108</v>
      </c>
      <c r="G1266" s="249"/>
      <c r="H1266" s="253">
        <v>4.2800000000000002</v>
      </c>
      <c r="I1266" s="254"/>
      <c r="J1266" s="249"/>
      <c r="K1266" s="249"/>
      <c r="L1266" s="255"/>
      <c r="M1266" s="256"/>
      <c r="N1266" s="257"/>
      <c r="O1266" s="257"/>
      <c r="P1266" s="257"/>
      <c r="Q1266" s="257"/>
      <c r="R1266" s="257"/>
      <c r="S1266" s="257"/>
      <c r="T1266" s="258"/>
      <c r="AT1266" s="259" t="s">
        <v>177</v>
      </c>
      <c r="AU1266" s="259" t="s">
        <v>79</v>
      </c>
      <c r="AV1266" s="12" t="s">
        <v>79</v>
      </c>
      <c r="AW1266" s="12" t="s">
        <v>35</v>
      </c>
      <c r="AX1266" s="12" t="s">
        <v>71</v>
      </c>
      <c r="AY1266" s="259" t="s">
        <v>169</v>
      </c>
    </row>
    <row r="1267" s="13" customFormat="1">
      <c r="B1267" s="260"/>
      <c r="C1267" s="261"/>
      <c r="D1267" s="250" t="s">
        <v>177</v>
      </c>
      <c r="E1267" s="262" t="s">
        <v>21</v>
      </c>
      <c r="F1267" s="263" t="s">
        <v>1109</v>
      </c>
      <c r="G1267" s="261"/>
      <c r="H1267" s="262" t="s">
        <v>21</v>
      </c>
      <c r="I1267" s="264"/>
      <c r="J1267" s="261"/>
      <c r="K1267" s="261"/>
      <c r="L1267" s="265"/>
      <c r="M1267" s="266"/>
      <c r="N1267" s="267"/>
      <c r="O1267" s="267"/>
      <c r="P1267" s="267"/>
      <c r="Q1267" s="267"/>
      <c r="R1267" s="267"/>
      <c r="S1267" s="267"/>
      <c r="T1267" s="268"/>
      <c r="AT1267" s="269" t="s">
        <v>177</v>
      </c>
      <c r="AU1267" s="269" t="s">
        <v>79</v>
      </c>
      <c r="AV1267" s="13" t="s">
        <v>75</v>
      </c>
      <c r="AW1267" s="13" t="s">
        <v>35</v>
      </c>
      <c r="AX1267" s="13" t="s">
        <v>71</v>
      </c>
      <c r="AY1267" s="269" t="s">
        <v>169</v>
      </c>
    </row>
    <row r="1268" s="12" customFormat="1">
      <c r="B1268" s="248"/>
      <c r="C1268" s="249"/>
      <c r="D1268" s="250" t="s">
        <v>177</v>
      </c>
      <c r="E1268" s="251" t="s">
        <v>21</v>
      </c>
      <c r="F1268" s="252" t="s">
        <v>1110</v>
      </c>
      <c r="G1268" s="249"/>
      <c r="H1268" s="253">
        <v>3.6400000000000001</v>
      </c>
      <c r="I1268" s="254"/>
      <c r="J1268" s="249"/>
      <c r="K1268" s="249"/>
      <c r="L1268" s="255"/>
      <c r="M1268" s="256"/>
      <c r="N1268" s="257"/>
      <c r="O1268" s="257"/>
      <c r="P1268" s="257"/>
      <c r="Q1268" s="257"/>
      <c r="R1268" s="257"/>
      <c r="S1268" s="257"/>
      <c r="T1268" s="258"/>
      <c r="AT1268" s="259" t="s">
        <v>177</v>
      </c>
      <c r="AU1268" s="259" t="s">
        <v>79</v>
      </c>
      <c r="AV1268" s="12" t="s">
        <v>79</v>
      </c>
      <c r="AW1268" s="12" t="s">
        <v>35</v>
      </c>
      <c r="AX1268" s="12" t="s">
        <v>71</v>
      </c>
      <c r="AY1268" s="259" t="s">
        <v>169</v>
      </c>
    </row>
    <row r="1269" s="13" customFormat="1">
      <c r="B1269" s="260"/>
      <c r="C1269" s="261"/>
      <c r="D1269" s="250" t="s">
        <v>177</v>
      </c>
      <c r="E1269" s="262" t="s">
        <v>21</v>
      </c>
      <c r="F1269" s="263" t="s">
        <v>1111</v>
      </c>
      <c r="G1269" s="261"/>
      <c r="H1269" s="262" t="s">
        <v>21</v>
      </c>
      <c r="I1269" s="264"/>
      <c r="J1269" s="261"/>
      <c r="K1269" s="261"/>
      <c r="L1269" s="265"/>
      <c r="M1269" s="266"/>
      <c r="N1269" s="267"/>
      <c r="O1269" s="267"/>
      <c r="P1269" s="267"/>
      <c r="Q1269" s="267"/>
      <c r="R1269" s="267"/>
      <c r="S1269" s="267"/>
      <c r="T1269" s="268"/>
      <c r="AT1269" s="269" t="s">
        <v>177</v>
      </c>
      <c r="AU1269" s="269" t="s">
        <v>79</v>
      </c>
      <c r="AV1269" s="13" t="s">
        <v>75</v>
      </c>
      <c r="AW1269" s="13" t="s">
        <v>35</v>
      </c>
      <c r="AX1269" s="13" t="s">
        <v>71</v>
      </c>
      <c r="AY1269" s="269" t="s">
        <v>169</v>
      </c>
    </row>
    <row r="1270" s="14" customFormat="1">
      <c r="B1270" s="270"/>
      <c r="C1270" s="271"/>
      <c r="D1270" s="250" t="s">
        <v>177</v>
      </c>
      <c r="E1270" s="272" t="s">
        <v>21</v>
      </c>
      <c r="F1270" s="273" t="s">
        <v>182</v>
      </c>
      <c r="G1270" s="271"/>
      <c r="H1270" s="274">
        <v>157.69</v>
      </c>
      <c r="I1270" s="275"/>
      <c r="J1270" s="271"/>
      <c r="K1270" s="271"/>
      <c r="L1270" s="276"/>
      <c r="M1270" s="277"/>
      <c r="N1270" s="278"/>
      <c r="O1270" s="278"/>
      <c r="P1270" s="278"/>
      <c r="Q1270" s="278"/>
      <c r="R1270" s="278"/>
      <c r="S1270" s="278"/>
      <c r="T1270" s="279"/>
      <c r="AT1270" s="280" t="s">
        <v>177</v>
      </c>
      <c r="AU1270" s="280" t="s">
        <v>79</v>
      </c>
      <c r="AV1270" s="14" t="s">
        <v>89</v>
      </c>
      <c r="AW1270" s="14" t="s">
        <v>35</v>
      </c>
      <c r="AX1270" s="14" t="s">
        <v>75</v>
      </c>
      <c r="AY1270" s="280" t="s">
        <v>169</v>
      </c>
    </row>
    <row r="1271" s="1" customFormat="1" ht="16.5" customHeight="1">
      <c r="B1271" s="47"/>
      <c r="C1271" s="236" t="s">
        <v>1112</v>
      </c>
      <c r="D1271" s="236" t="s">
        <v>172</v>
      </c>
      <c r="E1271" s="237" t="s">
        <v>1113</v>
      </c>
      <c r="F1271" s="238" t="s">
        <v>1114</v>
      </c>
      <c r="G1271" s="239" t="s">
        <v>190</v>
      </c>
      <c r="H1271" s="240">
        <v>21.282</v>
      </c>
      <c r="I1271" s="241"/>
      <c r="J1271" s="242">
        <f>ROUND(I1271*H1271,2)</f>
        <v>0</v>
      </c>
      <c r="K1271" s="238" t="s">
        <v>21</v>
      </c>
      <c r="L1271" s="73"/>
      <c r="M1271" s="243" t="s">
        <v>21</v>
      </c>
      <c r="N1271" s="244" t="s">
        <v>42</v>
      </c>
      <c r="O1271" s="48"/>
      <c r="P1271" s="245">
        <f>O1271*H1271</f>
        <v>0</v>
      </c>
      <c r="Q1271" s="245">
        <v>0</v>
      </c>
      <c r="R1271" s="245">
        <f>Q1271*H1271</f>
        <v>0</v>
      </c>
      <c r="S1271" s="245">
        <v>2</v>
      </c>
      <c r="T1271" s="246">
        <f>S1271*H1271</f>
        <v>42.564</v>
      </c>
      <c r="AR1271" s="25" t="s">
        <v>89</v>
      </c>
      <c r="AT1271" s="25" t="s">
        <v>172</v>
      </c>
      <c r="AU1271" s="25" t="s">
        <v>79</v>
      </c>
      <c r="AY1271" s="25" t="s">
        <v>169</v>
      </c>
      <c r="BE1271" s="247">
        <f>IF(N1271="základní",J1271,0)</f>
        <v>0</v>
      </c>
      <c r="BF1271" s="247">
        <f>IF(N1271="snížená",J1271,0)</f>
        <v>0</v>
      </c>
      <c r="BG1271" s="247">
        <f>IF(N1271="zákl. přenesená",J1271,0)</f>
        <v>0</v>
      </c>
      <c r="BH1271" s="247">
        <f>IF(N1271="sníž. přenesená",J1271,0)</f>
        <v>0</v>
      </c>
      <c r="BI1271" s="247">
        <f>IF(N1271="nulová",J1271,0)</f>
        <v>0</v>
      </c>
      <c r="BJ1271" s="25" t="s">
        <v>75</v>
      </c>
      <c r="BK1271" s="247">
        <f>ROUND(I1271*H1271,2)</f>
        <v>0</v>
      </c>
      <c r="BL1271" s="25" t="s">
        <v>89</v>
      </c>
      <c r="BM1271" s="25" t="s">
        <v>1115</v>
      </c>
    </row>
    <row r="1272" s="12" customFormat="1">
      <c r="B1272" s="248"/>
      <c r="C1272" s="249"/>
      <c r="D1272" s="250" t="s">
        <v>177</v>
      </c>
      <c r="E1272" s="251" t="s">
        <v>21</v>
      </c>
      <c r="F1272" s="252" t="s">
        <v>1116</v>
      </c>
      <c r="G1272" s="249"/>
      <c r="H1272" s="253">
        <v>21.282</v>
      </c>
      <c r="I1272" s="254"/>
      <c r="J1272" s="249"/>
      <c r="K1272" s="249"/>
      <c r="L1272" s="255"/>
      <c r="M1272" s="256"/>
      <c r="N1272" s="257"/>
      <c r="O1272" s="257"/>
      <c r="P1272" s="257"/>
      <c r="Q1272" s="257"/>
      <c r="R1272" s="257"/>
      <c r="S1272" s="257"/>
      <c r="T1272" s="258"/>
      <c r="AT1272" s="259" t="s">
        <v>177</v>
      </c>
      <c r="AU1272" s="259" t="s">
        <v>79</v>
      </c>
      <c r="AV1272" s="12" t="s">
        <v>79</v>
      </c>
      <c r="AW1272" s="12" t="s">
        <v>35</v>
      </c>
      <c r="AX1272" s="12" t="s">
        <v>71</v>
      </c>
      <c r="AY1272" s="259" t="s">
        <v>169</v>
      </c>
    </row>
    <row r="1273" s="13" customFormat="1">
      <c r="B1273" s="260"/>
      <c r="C1273" s="261"/>
      <c r="D1273" s="250" t="s">
        <v>177</v>
      </c>
      <c r="E1273" s="262" t="s">
        <v>21</v>
      </c>
      <c r="F1273" s="263" t="s">
        <v>1117</v>
      </c>
      <c r="G1273" s="261"/>
      <c r="H1273" s="262" t="s">
        <v>21</v>
      </c>
      <c r="I1273" s="264"/>
      <c r="J1273" s="261"/>
      <c r="K1273" s="261"/>
      <c r="L1273" s="265"/>
      <c r="M1273" s="266"/>
      <c r="N1273" s="267"/>
      <c r="O1273" s="267"/>
      <c r="P1273" s="267"/>
      <c r="Q1273" s="267"/>
      <c r="R1273" s="267"/>
      <c r="S1273" s="267"/>
      <c r="T1273" s="268"/>
      <c r="AT1273" s="269" t="s">
        <v>177</v>
      </c>
      <c r="AU1273" s="269" t="s">
        <v>79</v>
      </c>
      <c r="AV1273" s="13" t="s">
        <v>75</v>
      </c>
      <c r="AW1273" s="13" t="s">
        <v>35</v>
      </c>
      <c r="AX1273" s="13" t="s">
        <v>71</v>
      </c>
      <c r="AY1273" s="269" t="s">
        <v>169</v>
      </c>
    </row>
    <row r="1274" s="14" customFormat="1">
      <c r="B1274" s="270"/>
      <c r="C1274" s="271"/>
      <c r="D1274" s="250" t="s">
        <v>177</v>
      </c>
      <c r="E1274" s="272" t="s">
        <v>21</v>
      </c>
      <c r="F1274" s="273" t="s">
        <v>182</v>
      </c>
      <c r="G1274" s="271"/>
      <c r="H1274" s="274">
        <v>21.282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AT1274" s="280" t="s">
        <v>177</v>
      </c>
      <c r="AU1274" s="280" t="s">
        <v>79</v>
      </c>
      <c r="AV1274" s="14" t="s">
        <v>89</v>
      </c>
      <c r="AW1274" s="14" t="s">
        <v>35</v>
      </c>
      <c r="AX1274" s="14" t="s">
        <v>75</v>
      </c>
      <c r="AY1274" s="280" t="s">
        <v>169</v>
      </c>
    </row>
    <row r="1275" s="1" customFormat="1" ht="16.5" customHeight="1">
      <c r="B1275" s="47"/>
      <c r="C1275" s="236" t="s">
        <v>1118</v>
      </c>
      <c r="D1275" s="236" t="s">
        <v>172</v>
      </c>
      <c r="E1275" s="237" t="s">
        <v>1119</v>
      </c>
      <c r="F1275" s="238" t="s">
        <v>1120</v>
      </c>
      <c r="G1275" s="239" t="s">
        <v>175</v>
      </c>
      <c r="H1275" s="240">
        <v>340.512</v>
      </c>
      <c r="I1275" s="241"/>
      <c r="J1275" s="242">
        <f>ROUND(I1275*H1275,2)</f>
        <v>0</v>
      </c>
      <c r="K1275" s="238" t="s">
        <v>21</v>
      </c>
      <c r="L1275" s="73"/>
      <c r="M1275" s="243" t="s">
        <v>21</v>
      </c>
      <c r="N1275" s="244" t="s">
        <v>42</v>
      </c>
      <c r="O1275" s="48"/>
      <c r="P1275" s="245">
        <f>O1275*H1275</f>
        <v>0</v>
      </c>
      <c r="Q1275" s="245">
        <v>0</v>
      </c>
      <c r="R1275" s="245">
        <f>Q1275*H1275</f>
        <v>0</v>
      </c>
      <c r="S1275" s="245">
        <v>0.11700000000000001</v>
      </c>
      <c r="T1275" s="246">
        <f>S1275*H1275</f>
        <v>39.839904000000004</v>
      </c>
      <c r="AR1275" s="25" t="s">
        <v>89</v>
      </c>
      <c r="AT1275" s="25" t="s">
        <v>172</v>
      </c>
      <c r="AU1275" s="25" t="s">
        <v>79</v>
      </c>
      <c r="AY1275" s="25" t="s">
        <v>169</v>
      </c>
      <c r="BE1275" s="247">
        <f>IF(N1275="základní",J1275,0)</f>
        <v>0</v>
      </c>
      <c r="BF1275" s="247">
        <f>IF(N1275="snížená",J1275,0)</f>
        <v>0</v>
      </c>
      <c r="BG1275" s="247">
        <f>IF(N1275="zákl. přenesená",J1275,0)</f>
        <v>0</v>
      </c>
      <c r="BH1275" s="247">
        <f>IF(N1275="sníž. přenesená",J1275,0)</f>
        <v>0</v>
      </c>
      <c r="BI1275" s="247">
        <f>IF(N1275="nulová",J1275,0)</f>
        <v>0</v>
      </c>
      <c r="BJ1275" s="25" t="s">
        <v>75</v>
      </c>
      <c r="BK1275" s="247">
        <f>ROUND(I1275*H1275,2)</f>
        <v>0</v>
      </c>
      <c r="BL1275" s="25" t="s">
        <v>89</v>
      </c>
      <c r="BM1275" s="25" t="s">
        <v>1121</v>
      </c>
    </row>
    <row r="1276" s="13" customFormat="1">
      <c r="B1276" s="260"/>
      <c r="C1276" s="261"/>
      <c r="D1276" s="250" t="s">
        <v>177</v>
      </c>
      <c r="E1276" s="262" t="s">
        <v>21</v>
      </c>
      <c r="F1276" s="263" t="s">
        <v>602</v>
      </c>
      <c r="G1276" s="261"/>
      <c r="H1276" s="262" t="s">
        <v>21</v>
      </c>
      <c r="I1276" s="264"/>
      <c r="J1276" s="261"/>
      <c r="K1276" s="261"/>
      <c r="L1276" s="265"/>
      <c r="M1276" s="266"/>
      <c r="N1276" s="267"/>
      <c r="O1276" s="267"/>
      <c r="P1276" s="267"/>
      <c r="Q1276" s="267"/>
      <c r="R1276" s="267"/>
      <c r="S1276" s="267"/>
      <c r="T1276" s="268"/>
      <c r="AT1276" s="269" t="s">
        <v>177</v>
      </c>
      <c r="AU1276" s="269" t="s">
        <v>79</v>
      </c>
      <c r="AV1276" s="13" t="s">
        <v>75</v>
      </c>
      <c r="AW1276" s="13" t="s">
        <v>35</v>
      </c>
      <c r="AX1276" s="13" t="s">
        <v>71</v>
      </c>
      <c r="AY1276" s="269" t="s">
        <v>169</v>
      </c>
    </row>
    <row r="1277" s="12" customFormat="1">
      <c r="B1277" s="248"/>
      <c r="C1277" s="249"/>
      <c r="D1277" s="250" t="s">
        <v>177</v>
      </c>
      <c r="E1277" s="251" t="s">
        <v>21</v>
      </c>
      <c r="F1277" s="252" t="s">
        <v>1122</v>
      </c>
      <c r="G1277" s="249"/>
      <c r="H1277" s="253">
        <v>57.924999999999997</v>
      </c>
      <c r="I1277" s="254"/>
      <c r="J1277" s="249"/>
      <c r="K1277" s="249"/>
      <c r="L1277" s="255"/>
      <c r="M1277" s="256"/>
      <c r="N1277" s="257"/>
      <c r="O1277" s="257"/>
      <c r="P1277" s="257"/>
      <c r="Q1277" s="257"/>
      <c r="R1277" s="257"/>
      <c r="S1277" s="257"/>
      <c r="T1277" s="258"/>
      <c r="AT1277" s="259" t="s">
        <v>177</v>
      </c>
      <c r="AU1277" s="259" t="s">
        <v>79</v>
      </c>
      <c r="AV1277" s="12" t="s">
        <v>79</v>
      </c>
      <c r="AW1277" s="12" t="s">
        <v>35</v>
      </c>
      <c r="AX1277" s="12" t="s">
        <v>71</v>
      </c>
      <c r="AY1277" s="259" t="s">
        <v>169</v>
      </c>
    </row>
    <row r="1278" s="13" customFormat="1">
      <c r="B1278" s="260"/>
      <c r="C1278" s="261"/>
      <c r="D1278" s="250" t="s">
        <v>177</v>
      </c>
      <c r="E1278" s="262" t="s">
        <v>21</v>
      </c>
      <c r="F1278" s="263" t="s">
        <v>1123</v>
      </c>
      <c r="G1278" s="261"/>
      <c r="H1278" s="262" t="s">
        <v>21</v>
      </c>
      <c r="I1278" s="264"/>
      <c r="J1278" s="261"/>
      <c r="K1278" s="261"/>
      <c r="L1278" s="265"/>
      <c r="M1278" s="266"/>
      <c r="N1278" s="267"/>
      <c r="O1278" s="267"/>
      <c r="P1278" s="267"/>
      <c r="Q1278" s="267"/>
      <c r="R1278" s="267"/>
      <c r="S1278" s="267"/>
      <c r="T1278" s="268"/>
      <c r="AT1278" s="269" t="s">
        <v>177</v>
      </c>
      <c r="AU1278" s="269" t="s">
        <v>79</v>
      </c>
      <c r="AV1278" s="13" t="s">
        <v>75</v>
      </c>
      <c r="AW1278" s="13" t="s">
        <v>35</v>
      </c>
      <c r="AX1278" s="13" t="s">
        <v>71</v>
      </c>
      <c r="AY1278" s="269" t="s">
        <v>169</v>
      </c>
    </row>
    <row r="1279" s="12" customFormat="1">
      <c r="B1279" s="248"/>
      <c r="C1279" s="249"/>
      <c r="D1279" s="250" t="s">
        <v>177</v>
      </c>
      <c r="E1279" s="251" t="s">
        <v>21</v>
      </c>
      <c r="F1279" s="252" t="s">
        <v>1124</v>
      </c>
      <c r="G1279" s="249"/>
      <c r="H1279" s="253">
        <v>13.901999999999999</v>
      </c>
      <c r="I1279" s="254"/>
      <c r="J1279" s="249"/>
      <c r="K1279" s="249"/>
      <c r="L1279" s="255"/>
      <c r="M1279" s="256"/>
      <c r="N1279" s="257"/>
      <c r="O1279" s="257"/>
      <c r="P1279" s="257"/>
      <c r="Q1279" s="257"/>
      <c r="R1279" s="257"/>
      <c r="S1279" s="257"/>
      <c r="T1279" s="258"/>
      <c r="AT1279" s="259" t="s">
        <v>177</v>
      </c>
      <c r="AU1279" s="259" t="s">
        <v>79</v>
      </c>
      <c r="AV1279" s="12" t="s">
        <v>79</v>
      </c>
      <c r="AW1279" s="12" t="s">
        <v>35</v>
      </c>
      <c r="AX1279" s="12" t="s">
        <v>71</v>
      </c>
      <c r="AY1279" s="259" t="s">
        <v>169</v>
      </c>
    </row>
    <row r="1280" s="13" customFormat="1">
      <c r="B1280" s="260"/>
      <c r="C1280" s="261"/>
      <c r="D1280" s="250" t="s">
        <v>177</v>
      </c>
      <c r="E1280" s="262" t="s">
        <v>21</v>
      </c>
      <c r="F1280" s="263" t="s">
        <v>1125</v>
      </c>
      <c r="G1280" s="261"/>
      <c r="H1280" s="262" t="s">
        <v>21</v>
      </c>
      <c r="I1280" s="264"/>
      <c r="J1280" s="261"/>
      <c r="K1280" s="261"/>
      <c r="L1280" s="265"/>
      <c r="M1280" s="266"/>
      <c r="N1280" s="267"/>
      <c r="O1280" s="267"/>
      <c r="P1280" s="267"/>
      <c r="Q1280" s="267"/>
      <c r="R1280" s="267"/>
      <c r="S1280" s="267"/>
      <c r="T1280" s="268"/>
      <c r="AT1280" s="269" t="s">
        <v>177</v>
      </c>
      <c r="AU1280" s="269" t="s">
        <v>79</v>
      </c>
      <c r="AV1280" s="13" t="s">
        <v>75</v>
      </c>
      <c r="AW1280" s="13" t="s">
        <v>35</v>
      </c>
      <c r="AX1280" s="13" t="s">
        <v>71</v>
      </c>
      <c r="AY1280" s="269" t="s">
        <v>169</v>
      </c>
    </row>
    <row r="1281" s="12" customFormat="1">
      <c r="B1281" s="248"/>
      <c r="C1281" s="249"/>
      <c r="D1281" s="250" t="s">
        <v>177</v>
      </c>
      <c r="E1281" s="251" t="s">
        <v>21</v>
      </c>
      <c r="F1281" s="252" t="s">
        <v>1126</v>
      </c>
      <c r="G1281" s="249"/>
      <c r="H1281" s="253">
        <v>12.082000000000001</v>
      </c>
      <c r="I1281" s="254"/>
      <c r="J1281" s="249"/>
      <c r="K1281" s="249"/>
      <c r="L1281" s="255"/>
      <c r="M1281" s="256"/>
      <c r="N1281" s="257"/>
      <c r="O1281" s="257"/>
      <c r="P1281" s="257"/>
      <c r="Q1281" s="257"/>
      <c r="R1281" s="257"/>
      <c r="S1281" s="257"/>
      <c r="T1281" s="258"/>
      <c r="AT1281" s="259" t="s">
        <v>177</v>
      </c>
      <c r="AU1281" s="259" t="s">
        <v>79</v>
      </c>
      <c r="AV1281" s="12" t="s">
        <v>79</v>
      </c>
      <c r="AW1281" s="12" t="s">
        <v>35</v>
      </c>
      <c r="AX1281" s="12" t="s">
        <v>71</v>
      </c>
      <c r="AY1281" s="259" t="s">
        <v>169</v>
      </c>
    </row>
    <row r="1282" s="13" customFormat="1">
      <c r="B1282" s="260"/>
      <c r="C1282" s="261"/>
      <c r="D1282" s="250" t="s">
        <v>177</v>
      </c>
      <c r="E1282" s="262" t="s">
        <v>21</v>
      </c>
      <c r="F1282" s="263" t="s">
        <v>1127</v>
      </c>
      <c r="G1282" s="261"/>
      <c r="H1282" s="262" t="s">
        <v>21</v>
      </c>
      <c r="I1282" s="264"/>
      <c r="J1282" s="261"/>
      <c r="K1282" s="261"/>
      <c r="L1282" s="265"/>
      <c r="M1282" s="266"/>
      <c r="N1282" s="267"/>
      <c r="O1282" s="267"/>
      <c r="P1282" s="267"/>
      <c r="Q1282" s="267"/>
      <c r="R1282" s="267"/>
      <c r="S1282" s="267"/>
      <c r="T1282" s="268"/>
      <c r="AT1282" s="269" t="s">
        <v>177</v>
      </c>
      <c r="AU1282" s="269" t="s">
        <v>79</v>
      </c>
      <c r="AV1282" s="13" t="s">
        <v>75</v>
      </c>
      <c r="AW1282" s="13" t="s">
        <v>35</v>
      </c>
      <c r="AX1282" s="13" t="s">
        <v>71</v>
      </c>
      <c r="AY1282" s="269" t="s">
        <v>169</v>
      </c>
    </row>
    <row r="1283" s="12" customFormat="1">
      <c r="B1283" s="248"/>
      <c r="C1283" s="249"/>
      <c r="D1283" s="250" t="s">
        <v>177</v>
      </c>
      <c r="E1283" s="251" t="s">
        <v>21</v>
      </c>
      <c r="F1283" s="252" t="s">
        <v>1128</v>
      </c>
      <c r="G1283" s="249"/>
      <c r="H1283" s="253">
        <v>6.2889999999999997</v>
      </c>
      <c r="I1283" s="254"/>
      <c r="J1283" s="249"/>
      <c r="K1283" s="249"/>
      <c r="L1283" s="255"/>
      <c r="M1283" s="256"/>
      <c r="N1283" s="257"/>
      <c r="O1283" s="257"/>
      <c r="P1283" s="257"/>
      <c r="Q1283" s="257"/>
      <c r="R1283" s="257"/>
      <c r="S1283" s="257"/>
      <c r="T1283" s="258"/>
      <c r="AT1283" s="259" t="s">
        <v>177</v>
      </c>
      <c r="AU1283" s="259" t="s">
        <v>79</v>
      </c>
      <c r="AV1283" s="12" t="s">
        <v>79</v>
      </c>
      <c r="AW1283" s="12" t="s">
        <v>35</v>
      </c>
      <c r="AX1283" s="12" t="s">
        <v>71</v>
      </c>
      <c r="AY1283" s="259" t="s">
        <v>169</v>
      </c>
    </row>
    <row r="1284" s="13" customFormat="1">
      <c r="B1284" s="260"/>
      <c r="C1284" s="261"/>
      <c r="D1284" s="250" t="s">
        <v>177</v>
      </c>
      <c r="E1284" s="262" t="s">
        <v>21</v>
      </c>
      <c r="F1284" s="263" t="s">
        <v>1111</v>
      </c>
      <c r="G1284" s="261"/>
      <c r="H1284" s="262" t="s">
        <v>21</v>
      </c>
      <c r="I1284" s="264"/>
      <c r="J1284" s="261"/>
      <c r="K1284" s="261"/>
      <c r="L1284" s="265"/>
      <c r="M1284" s="266"/>
      <c r="N1284" s="267"/>
      <c r="O1284" s="267"/>
      <c r="P1284" s="267"/>
      <c r="Q1284" s="267"/>
      <c r="R1284" s="267"/>
      <c r="S1284" s="267"/>
      <c r="T1284" s="268"/>
      <c r="AT1284" s="269" t="s">
        <v>177</v>
      </c>
      <c r="AU1284" s="269" t="s">
        <v>79</v>
      </c>
      <c r="AV1284" s="13" t="s">
        <v>75</v>
      </c>
      <c r="AW1284" s="13" t="s">
        <v>35</v>
      </c>
      <c r="AX1284" s="13" t="s">
        <v>71</v>
      </c>
      <c r="AY1284" s="269" t="s">
        <v>169</v>
      </c>
    </row>
    <row r="1285" s="12" customFormat="1">
      <c r="B1285" s="248"/>
      <c r="C1285" s="249"/>
      <c r="D1285" s="250" t="s">
        <v>177</v>
      </c>
      <c r="E1285" s="251" t="s">
        <v>21</v>
      </c>
      <c r="F1285" s="252" t="s">
        <v>1129</v>
      </c>
      <c r="G1285" s="249"/>
      <c r="H1285" s="253">
        <v>9.5990000000000002</v>
      </c>
      <c r="I1285" s="254"/>
      <c r="J1285" s="249"/>
      <c r="K1285" s="249"/>
      <c r="L1285" s="255"/>
      <c r="M1285" s="256"/>
      <c r="N1285" s="257"/>
      <c r="O1285" s="257"/>
      <c r="P1285" s="257"/>
      <c r="Q1285" s="257"/>
      <c r="R1285" s="257"/>
      <c r="S1285" s="257"/>
      <c r="T1285" s="258"/>
      <c r="AT1285" s="259" t="s">
        <v>177</v>
      </c>
      <c r="AU1285" s="259" t="s">
        <v>79</v>
      </c>
      <c r="AV1285" s="12" t="s">
        <v>79</v>
      </c>
      <c r="AW1285" s="12" t="s">
        <v>35</v>
      </c>
      <c r="AX1285" s="12" t="s">
        <v>71</v>
      </c>
      <c r="AY1285" s="259" t="s">
        <v>169</v>
      </c>
    </row>
    <row r="1286" s="13" customFormat="1">
      <c r="B1286" s="260"/>
      <c r="C1286" s="261"/>
      <c r="D1286" s="250" t="s">
        <v>177</v>
      </c>
      <c r="E1286" s="262" t="s">
        <v>21</v>
      </c>
      <c r="F1286" s="263" t="s">
        <v>1109</v>
      </c>
      <c r="G1286" s="261"/>
      <c r="H1286" s="262" t="s">
        <v>21</v>
      </c>
      <c r="I1286" s="264"/>
      <c r="J1286" s="261"/>
      <c r="K1286" s="261"/>
      <c r="L1286" s="265"/>
      <c r="M1286" s="266"/>
      <c r="N1286" s="267"/>
      <c r="O1286" s="267"/>
      <c r="P1286" s="267"/>
      <c r="Q1286" s="267"/>
      <c r="R1286" s="267"/>
      <c r="S1286" s="267"/>
      <c r="T1286" s="268"/>
      <c r="AT1286" s="269" t="s">
        <v>177</v>
      </c>
      <c r="AU1286" s="269" t="s">
        <v>79</v>
      </c>
      <c r="AV1286" s="13" t="s">
        <v>75</v>
      </c>
      <c r="AW1286" s="13" t="s">
        <v>35</v>
      </c>
      <c r="AX1286" s="13" t="s">
        <v>71</v>
      </c>
      <c r="AY1286" s="269" t="s">
        <v>169</v>
      </c>
    </row>
    <row r="1287" s="12" customFormat="1">
      <c r="B1287" s="248"/>
      <c r="C1287" s="249"/>
      <c r="D1287" s="250" t="s">
        <v>177</v>
      </c>
      <c r="E1287" s="251" t="s">
        <v>21</v>
      </c>
      <c r="F1287" s="252" t="s">
        <v>1130</v>
      </c>
      <c r="G1287" s="249"/>
      <c r="H1287" s="253">
        <v>28.466000000000001</v>
      </c>
      <c r="I1287" s="254"/>
      <c r="J1287" s="249"/>
      <c r="K1287" s="249"/>
      <c r="L1287" s="255"/>
      <c r="M1287" s="256"/>
      <c r="N1287" s="257"/>
      <c r="O1287" s="257"/>
      <c r="P1287" s="257"/>
      <c r="Q1287" s="257"/>
      <c r="R1287" s="257"/>
      <c r="S1287" s="257"/>
      <c r="T1287" s="258"/>
      <c r="AT1287" s="259" t="s">
        <v>177</v>
      </c>
      <c r="AU1287" s="259" t="s">
        <v>79</v>
      </c>
      <c r="AV1287" s="12" t="s">
        <v>79</v>
      </c>
      <c r="AW1287" s="12" t="s">
        <v>35</v>
      </c>
      <c r="AX1287" s="12" t="s">
        <v>71</v>
      </c>
      <c r="AY1287" s="259" t="s">
        <v>169</v>
      </c>
    </row>
    <row r="1288" s="13" customFormat="1">
      <c r="B1288" s="260"/>
      <c r="C1288" s="261"/>
      <c r="D1288" s="250" t="s">
        <v>177</v>
      </c>
      <c r="E1288" s="262" t="s">
        <v>21</v>
      </c>
      <c r="F1288" s="263" t="s">
        <v>363</v>
      </c>
      <c r="G1288" s="261"/>
      <c r="H1288" s="262" t="s">
        <v>21</v>
      </c>
      <c r="I1288" s="264"/>
      <c r="J1288" s="261"/>
      <c r="K1288" s="261"/>
      <c r="L1288" s="265"/>
      <c r="M1288" s="266"/>
      <c r="N1288" s="267"/>
      <c r="O1288" s="267"/>
      <c r="P1288" s="267"/>
      <c r="Q1288" s="267"/>
      <c r="R1288" s="267"/>
      <c r="S1288" s="267"/>
      <c r="T1288" s="268"/>
      <c r="AT1288" s="269" t="s">
        <v>177</v>
      </c>
      <c r="AU1288" s="269" t="s">
        <v>79</v>
      </c>
      <c r="AV1288" s="13" t="s">
        <v>75</v>
      </c>
      <c r="AW1288" s="13" t="s">
        <v>35</v>
      </c>
      <c r="AX1288" s="13" t="s">
        <v>71</v>
      </c>
      <c r="AY1288" s="269" t="s">
        <v>169</v>
      </c>
    </row>
    <row r="1289" s="12" customFormat="1">
      <c r="B1289" s="248"/>
      <c r="C1289" s="249"/>
      <c r="D1289" s="250" t="s">
        <v>177</v>
      </c>
      <c r="E1289" s="251" t="s">
        <v>21</v>
      </c>
      <c r="F1289" s="252" t="s">
        <v>1129</v>
      </c>
      <c r="G1289" s="249"/>
      <c r="H1289" s="253">
        <v>9.5990000000000002</v>
      </c>
      <c r="I1289" s="254"/>
      <c r="J1289" s="249"/>
      <c r="K1289" s="249"/>
      <c r="L1289" s="255"/>
      <c r="M1289" s="256"/>
      <c r="N1289" s="257"/>
      <c r="O1289" s="257"/>
      <c r="P1289" s="257"/>
      <c r="Q1289" s="257"/>
      <c r="R1289" s="257"/>
      <c r="S1289" s="257"/>
      <c r="T1289" s="258"/>
      <c r="AT1289" s="259" t="s">
        <v>177</v>
      </c>
      <c r="AU1289" s="259" t="s">
        <v>79</v>
      </c>
      <c r="AV1289" s="12" t="s">
        <v>79</v>
      </c>
      <c r="AW1289" s="12" t="s">
        <v>35</v>
      </c>
      <c r="AX1289" s="12" t="s">
        <v>71</v>
      </c>
      <c r="AY1289" s="259" t="s">
        <v>169</v>
      </c>
    </row>
    <row r="1290" s="13" customFormat="1">
      <c r="B1290" s="260"/>
      <c r="C1290" s="261"/>
      <c r="D1290" s="250" t="s">
        <v>177</v>
      </c>
      <c r="E1290" s="262" t="s">
        <v>21</v>
      </c>
      <c r="F1290" s="263" t="s">
        <v>874</v>
      </c>
      <c r="G1290" s="261"/>
      <c r="H1290" s="262" t="s">
        <v>21</v>
      </c>
      <c r="I1290" s="264"/>
      <c r="J1290" s="261"/>
      <c r="K1290" s="261"/>
      <c r="L1290" s="265"/>
      <c r="M1290" s="266"/>
      <c r="N1290" s="267"/>
      <c r="O1290" s="267"/>
      <c r="P1290" s="267"/>
      <c r="Q1290" s="267"/>
      <c r="R1290" s="267"/>
      <c r="S1290" s="267"/>
      <c r="T1290" s="268"/>
      <c r="AT1290" s="269" t="s">
        <v>177</v>
      </c>
      <c r="AU1290" s="269" t="s">
        <v>79</v>
      </c>
      <c r="AV1290" s="13" t="s">
        <v>75</v>
      </c>
      <c r="AW1290" s="13" t="s">
        <v>35</v>
      </c>
      <c r="AX1290" s="13" t="s">
        <v>71</v>
      </c>
      <c r="AY1290" s="269" t="s">
        <v>169</v>
      </c>
    </row>
    <row r="1291" s="12" customFormat="1">
      <c r="B1291" s="248"/>
      <c r="C1291" s="249"/>
      <c r="D1291" s="250" t="s">
        <v>177</v>
      </c>
      <c r="E1291" s="251" t="s">
        <v>21</v>
      </c>
      <c r="F1291" s="252" t="s">
        <v>1131</v>
      </c>
      <c r="G1291" s="249"/>
      <c r="H1291" s="253">
        <v>26.315000000000001</v>
      </c>
      <c r="I1291" s="254"/>
      <c r="J1291" s="249"/>
      <c r="K1291" s="249"/>
      <c r="L1291" s="255"/>
      <c r="M1291" s="256"/>
      <c r="N1291" s="257"/>
      <c r="O1291" s="257"/>
      <c r="P1291" s="257"/>
      <c r="Q1291" s="257"/>
      <c r="R1291" s="257"/>
      <c r="S1291" s="257"/>
      <c r="T1291" s="258"/>
      <c r="AT1291" s="259" t="s">
        <v>177</v>
      </c>
      <c r="AU1291" s="259" t="s">
        <v>79</v>
      </c>
      <c r="AV1291" s="12" t="s">
        <v>79</v>
      </c>
      <c r="AW1291" s="12" t="s">
        <v>35</v>
      </c>
      <c r="AX1291" s="12" t="s">
        <v>71</v>
      </c>
      <c r="AY1291" s="259" t="s">
        <v>169</v>
      </c>
    </row>
    <row r="1292" s="13" customFormat="1">
      <c r="B1292" s="260"/>
      <c r="C1292" s="261"/>
      <c r="D1292" s="250" t="s">
        <v>177</v>
      </c>
      <c r="E1292" s="262" t="s">
        <v>21</v>
      </c>
      <c r="F1292" s="263" t="s">
        <v>1132</v>
      </c>
      <c r="G1292" s="261"/>
      <c r="H1292" s="262" t="s">
        <v>21</v>
      </c>
      <c r="I1292" s="264"/>
      <c r="J1292" s="261"/>
      <c r="K1292" s="261"/>
      <c r="L1292" s="265"/>
      <c r="M1292" s="266"/>
      <c r="N1292" s="267"/>
      <c r="O1292" s="267"/>
      <c r="P1292" s="267"/>
      <c r="Q1292" s="267"/>
      <c r="R1292" s="267"/>
      <c r="S1292" s="267"/>
      <c r="T1292" s="268"/>
      <c r="AT1292" s="269" t="s">
        <v>177</v>
      </c>
      <c r="AU1292" s="269" t="s">
        <v>79</v>
      </c>
      <c r="AV1292" s="13" t="s">
        <v>75</v>
      </c>
      <c r="AW1292" s="13" t="s">
        <v>35</v>
      </c>
      <c r="AX1292" s="13" t="s">
        <v>71</v>
      </c>
      <c r="AY1292" s="269" t="s">
        <v>169</v>
      </c>
    </row>
    <row r="1293" s="12" customFormat="1">
      <c r="B1293" s="248"/>
      <c r="C1293" s="249"/>
      <c r="D1293" s="250" t="s">
        <v>177</v>
      </c>
      <c r="E1293" s="251" t="s">
        <v>21</v>
      </c>
      <c r="F1293" s="252" t="s">
        <v>1124</v>
      </c>
      <c r="G1293" s="249"/>
      <c r="H1293" s="253">
        <v>13.901999999999999</v>
      </c>
      <c r="I1293" s="254"/>
      <c r="J1293" s="249"/>
      <c r="K1293" s="249"/>
      <c r="L1293" s="255"/>
      <c r="M1293" s="256"/>
      <c r="N1293" s="257"/>
      <c r="O1293" s="257"/>
      <c r="P1293" s="257"/>
      <c r="Q1293" s="257"/>
      <c r="R1293" s="257"/>
      <c r="S1293" s="257"/>
      <c r="T1293" s="258"/>
      <c r="AT1293" s="259" t="s">
        <v>177</v>
      </c>
      <c r="AU1293" s="259" t="s">
        <v>79</v>
      </c>
      <c r="AV1293" s="12" t="s">
        <v>79</v>
      </c>
      <c r="AW1293" s="12" t="s">
        <v>35</v>
      </c>
      <c r="AX1293" s="12" t="s">
        <v>71</v>
      </c>
      <c r="AY1293" s="259" t="s">
        <v>169</v>
      </c>
    </row>
    <row r="1294" s="13" customFormat="1">
      <c r="B1294" s="260"/>
      <c r="C1294" s="261"/>
      <c r="D1294" s="250" t="s">
        <v>177</v>
      </c>
      <c r="E1294" s="262" t="s">
        <v>21</v>
      </c>
      <c r="F1294" s="263" t="s">
        <v>441</v>
      </c>
      <c r="G1294" s="261"/>
      <c r="H1294" s="262" t="s">
        <v>21</v>
      </c>
      <c r="I1294" s="264"/>
      <c r="J1294" s="261"/>
      <c r="K1294" s="261"/>
      <c r="L1294" s="265"/>
      <c r="M1294" s="266"/>
      <c r="N1294" s="267"/>
      <c r="O1294" s="267"/>
      <c r="P1294" s="267"/>
      <c r="Q1294" s="267"/>
      <c r="R1294" s="267"/>
      <c r="S1294" s="267"/>
      <c r="T1294" s="268"/>
      <c r="AT1294" s="269" t="s">
        <v>177</v>
      </c>
      <c r="AU1294" s="269" t="s">
        <v>79</v>
      </c>
      <c r="AV1294" s="13" t="s">
        <v>75</v>
      </c>
      <c r="AW1294" s="13" t="s">
        <v>35</v>
      </c>
      <c r="AX1294" s="13" t="s">
        <v>71</v>
      </c>
      <c r="AY1294" s="269" t="s">
        <v>169</v>
      </c>
    </row>
    <row r="1295" s="12" customFormat="1">
      <c r="B1295" s="248"/>
      <c r="C1295" s="249"/>
      <c r="D1295" s="250" t="s">
        <v>177</v>
      </c>
      <c r="E1295" s="251" t="s">
        <v>21</v>
      </c>
      <c r="F1295" s="252" t="s">
        <v>1133</v>
      </c>
      <c r="G1295" s="249"/>
      <c r="H1295" s="253">
        <v>7.282</v>
      </c>
      <c r="I1295" s="254"/>
      <c r="J1295" s="249"/>
      <c r="K1295" s="249"/>
      <c r="L1295" s="255"/>
      <c r="M1295" s="256"/>
      <c r="N1295" s="257"/>
      <c r="O1295" s="257"/>
      <c r="P1295" s="257"/>
      <c r="Q1295" s="257"/>
      <c r="R1295" s="257"/>
      <c r="S1295" s="257"/>
      <c r="T1295" s="258"/>
      <c r="AT1295" s="259" t="s">
        <v>177</v>
      </c>
      <c r="AU1295" s="259" t="s">
        <v>79</v>
      </c>
      <c r="AV1295" s="12" t="s">
        <v>79</v>
      </c>
      <c r="AW1295" s="12" t="s">
        <v>35</v>
      </c>
      <c r="AX1295" s="12" t="s">
        <v>71</v>
      </c>
      <c r="AY1295" s="259" t="s">
        <v>169</v>
      </c>
    </row>
    <row r="1296" s="13" customFormat="1">
      <c r="B1296" s="260"/>
      <c r="C1296" s="261"/>
      <c r="D1296" s="250" t="s">
        <v>177</v>
      </c>
      <c r="E1296" s="262" t="s">
        <v>21</v>
      </c>
      <c r="F1296" s="263" t="s">
        <v>439</v>
      </c>
      <c r="G1296" s="261"/>
      <c r="H1296" s="262" t="s">
        <v>21</v>
      </c>
      <c r="I1296" s="264"/>
      <c r="J1296" s="261"/>
      <c r="K1296" s="261"/>
      <c r="L1296" s="265"/>
      <c r="M1296" s="266"/>
      <c r="N1296" s="267"/>
      <c r="O1296" s="267"/>
      <c r="P1296" s="267"/>
      <c r="Q1296" s="267"/>
      <c r="R1296" s="267"/>
      <c r="S1296" s="267"/>
      <c r="T1296" s="268"/>
      <c r="AT1296" s="269" t="s">
        <v>177</v>
      </c>
      <c r="AU1296" s="269" t="s">
        <v>79</v>
      </c>
      <c r="AV1296" s="13" t="s">
        <v>75</v>
      </c>
      <c r="AW1296" s="13" t="s">
        <v>35</v>
      </c>
      <c r="AX1296" s="13" t="s">
        <v>71</v>
      </c>
      <c r="AY1296" s="269" t="s">
        <v>169</v>
      </c>
    </row>
    <row r="1297" s="12" customFormat="1">
      <c r="B1297" s="248"/>
      <c r="C1297" s="249"/>
      <c r="D1297" s="250" t="s">
        <v>177</v>
      </c>
      <c r="E1297" s="251" t="s">
        <v>21</v>
      </c>
      <c r="F1297" s="252" t="s">
        <v>1134</v>
      </c>
      <c r="G1297" s="249"/>
      <c r="H1297" s="253">
        <v>25.984000000000002</v>
      </c>
      <c r="I1297" s="254"/>
      <c r="J1297" s="249"/>
      <c r="K1297" s="249"/>
      <c r="L1297" s="255"/>
      <c r="M1297" s="256"/>
      <c r="N1297" s="257"/>
      <c r="O1297" s="257"/>
      <c r="P1297" s="257"/>
      <c r="Q1297" s="257"/>
      <c r="R1297" s="257"/>
      <c r="S1297" s="257"/>
      <c r="T1297" s="258"/>
      <c r="AT1297" s="259" t="s">
        <v>177</v>
      </c>
      <c r="AU1297" s="259" t="s">
        <v>79</v>
      </c>
      <c r="AV1297" s="12" t="s">
        <v>79</v>
      </c>
      <c r="AW1297" s="12" t="s">
        <v>35</v>
      </c>
      <c r="AX1297" s="12" t="s">
        <v>71</v>
      </c>
      <c r="AY1297" s="259" t="s">
        <v>169</v>
      </c>
    </row>
    <row r="1298" s="13" customFormat="1">
      <c r="B1298" s="260"/>
      <c r="C1298" s="261"/>
      <c r="D1298" s="250" t="s">
        <v>177</v>
      </c>
      <c r="E1298" s="262" t="s">
        <v>21</v>
      </c>
      <c r="F1298" s="263" t="s">
        <v>1105</v>
      </c>
      <c r="G1298" s="261"/>
      <c r="H1298" s="262" t="s">
        <v>21</v>
      </c>
      <c r="I1298" s="264"/>
      <c r="J1298" s="261"/>
      <c r="K1298" s="261"/>
      <c r="L1298" s="265"/>
      <c r="M1298" s="266"/>
      <c r="N1298" s="267"/>
      <c r="O1298" s="267"/>
      <c r="P1298" s="267"/>
      <c r="Q1298" s="267"/>
      <c r="R1298" s="267"/>
      <c r="S1298" s="267"/>
      <c r="T1298" s="268"/>
      <c r="AT1298" s="269" t="s">
        <v>177</v>
      </c>
      <c r="AU1298" s="269" t="s">
        <v>79</v>
      </c>
      <c r="AV1298" s="13" t="s">
        <v>75</v>
      </c>
      <c r="AW1298" s="13" t="s">
        <v>35</v>
      </c>
      <c r="AX1298" s="13" t="s">
        <v>71</v>
      </c>
      <c r="AY1298" s="269" t="s">
        <v>169</v>
      </c>
    </row>
    <row r="1299" s="12" customFormat="1">
      <c r="B1299" s="248"/>
      <c r="C1299" s="249"/>
      <c r="D1299" s="250" t="s">
        <v>177</v>
      </c>
      <c r="E1299" s="251" t="s">
        <v>21</v>
      </c>
      <c r="F1299" s="252" t="s">
        <v>1135</v>
      </c>
      <c r="G1299" s="249"/>
      <c r="H1299" s="253">
        <v>15.557</v>
      </c>
      <c r="I1299" s="254"/>
      <c r="J1299" s="249"/>
      <c r="K1299" s="249"/>
      <c r="L1299" s="255"/>
      <c r="M1299" s="256"/>
      <c r="N1299" s="257"/>
      <c r="O1299" s="257"/>
      <c r="P1299" s="257"/>
      <c r="Q1299" s="257"/>
      <c r="R1299" s="257"/>
      <c r="S1299" s="257"/>
      <c r="T1299" s="258"/>
      <c r="AT1299" s="259" t="s">
        <v>177</v>
      </c>
      <c r="AU1299" s="259" t="s">
        <v>79</v>
      </c>
      <c r="AV1299" s="12" t="s">
        <v>79</v>
      </c>
      <c r="AW1299" s="12" t="s">
        <v>35</v>
      </c>
      <c r="AX1299" s="12" t="s">
        <v>71</v>
      </c>
      <c r="AY1299" s="259" t="s">
        <v>169</v>
      </c>
    </row>
    <row r="1300" s="13" customFormat="1">
      <c r="B1300" s="260"/>
      <c r="C1300" s="261"/>
      <c r="D1300" s="250" t="s">
        <v>177</v>
      </c>
      <c r="E1300" s="262" t="s">
        <v>21</v>
      </c>
      <c r="F1300" s="263" t="s">
        <v>1103</v>
      </c>
      <c r="G1300" s="261"/>
      <c r="H1300" s="262" t="s">
        <v>21</v>
      </c>
      <c r="I1300" s="264"/>
      <c r="J1300" s="261"/>
      <c r="K1300" s="261"/>
      <c r="L1300" s="265"/>
      <c r="M1300" s="266"/>
      <c r="N1300" s="267"/>
      <c r="O1300" s="267"/>
      <c r="P1300" s="267"/>
      <c r="Q1300" s="267"/>
      <c r="R1300" s="267"/>
      <c r="S1300" s="267"/>
      <c r="T1300" s="268"/>
      <c r="AT1300" s="269" t="s">
        <v>177</v>
      </c>
      <c r="AU1300" s="269" t="s">
        <v>79</v>
      </c>
      <c r="AV1300" s="13" t="s">
        <v>75</v>
      </c>
      <c r="AW1300" s="13" t="s">
        <v>35</v>
      </c>
      <c r="AX1300" s="13" t="s">
        <v>71</v>
      </c>
      <c r="AY1300" s="269" t="s">
        <v>169</v>
      </c>
    </row>
    <row r="1301" s="12" customFormat="1">
      <c r="B1301" s="248"/>
      <c r="C1301" s="249"/>
      <c r="D1301" s="250" t="s">
        <v>177</v>
      </c>
      <c r="E1301" s="251" t="s">
        <v>21</v>
      </c>
      <c r="F1301" s="252" t="s">
        <v>1136</v>
      </c>
      <c r="G1301" s="249"/>
      <c r="H1301" s="253">
        <v>36.509</v>
      </c>
      <c r="I1301" s="254"/>
      <c r="J1301" s="249"/>
      <c r="K1301" s="249"/>
      <c r="L1301" s="255"/>
      <c r="M1301" s="256"/>
      <c r="N1301" s="257"/>
      <c r="O1301" s="257"/>
      <c r="P1301" s="257"/>
      <c r="Q1301" s="257"/>
      <c r="R1301" s="257"/>
      <c r="S1301" s="257"/>
      <c r="T1301" s="258"/>
      <c r="AT1301" s="259" t="s">
        <v>177</v>
      </c>
      <c r="AU1301" s="259" t="s">
        <v>79</v>
      </c>
      <c r="AV1301" s="12" t="s">
        <v>79</v>
      </c>
      <c r="AW1301" s="12" t="s">
        <v>35</v>
      </c>
      <c r="AX1301" s="12" t="s">
        <v>71</v>
      </c>
      <c r="AY1301" s="259" t="s">
        <v>169</v>
      </c>
    </row>
    <row r="1302" s="13" customFormat="1">
      <c r="B1302" s="260"/>
      <c r="C1302" s="261"/>
      <c r="D1302" s="250" t="s">
        <v>177</v>
      </c>
      <c r="E1302" s="262" t="s">
        <v>21</v>
      </c>
      <c r="F1302" s="263" t="s">
        <v>1137</v>
      </c>
      <c r="G1302" s="261"/>
      <c r="H1302" s="262" t="s">
        <v>21</v>
      </c>
      <c r="I1302" s="264"/>
      <c r="J1302" s="261"/>
      <c r="K1302" s="261"/>
      <c r="L1302" s="265"/>
      <c r="M1302" s="266"/>
      <c r="N1302" s="267"/>
      <c r="O1302" s="267"/>
      <c r="P1302" s="267"/>
      <c r="Q1302" s="267"/>
      <c r="R1302" s="267"/>
      <c r="S1302" s="267"/>
      <c r="T1302" s="268"/>
      <c r="AT1302" s="269" t="s">
        <v>177</v>
      </c>
      <c r="AU1302" s="269" t="s">
        <v>79</v>
      </c>
      <c r="AV1302" s="13" t="s">
        <v>75</v>
      </c>
      <c r="AW1302" s="13" t="s">
        <v>35</v>
      </c>
      <c r="AX1302" s="13" t="s">
        <v>71</v>
      </c>
      <c r="AY1302" s="269" t="s">
        <v>169</v>
      </c>
    </row>
    <row r="1303" s="12" customFormat="1">
      <c r="B1303" s="248"/>
      <c r="C1303" s="249"/>
      <c r="D1303" s="250" t="s">
        <v>177</v>
      </c>
      <c r="E1303" s="251" t="s">
        <v>21</v>
      </c>
      <c r="F1303" s="252" t="s">
        <v>1138</v>
      </c>
      <c r="G1303" s="249"/>
      <c r="H1303" s="253">
        <v>62.475999999999999</v>
      </c>
      <c r="I1303" s="254"/>
      <c r="J1303" s="249"/>
      <c r="K1303" s="249"/>
      <c r="L1303" s="255"/>
      <c r="M1303" s="256"/>
      <c r="N1303" s="257"/>
      <c r="O1303" s="257"/>
      <c r="P1303" s="257"/>
      <c r="Q1303" s="257"/>
      <c r="R1303" s="257"/>
      <c r="S1303" s="257"/>
      <c r="T1303" s="258"/>
      <c r="AT1303" s="259" t="s">
        <v>177</v>
      </c>
      <c r="AU1303" s="259" t="s">
        <v>79</v>
      </c>
      <c r="AV1303" s="12" t="s">
        <v>79</v>
      </c>
      <c r="AW1303" s="12" t="s">
        <v>35</v>
      </c>
      <c r="AX1303" s="12" t="s">
        <v>71</v>
      </c>
      <c r="AY1303" s="259" t="s">
        <v>169</v>
      </c>
    </row>
    <row r="1304" s="13" customFormat="1">
      <c r="B1304" s="260"/>
      <c r="C1304" s="261"/>
      <c r="D1304" s="250" t="s">
        <v>177</v>
      </c>
      <c r="E1304" s="262" t="s">
        <v>21</v>
      </c>
      <c r="F1304" s="263" t="s">
        <v>1139</v>
      </c>
      <c r="G1304" s="261"/>
      <c r="H1304" s="262" t="s">
        <v>21</v>
      </c>
      <c r="I1304" s="264"/>
      <c r="J1304" s="261"/>
      <c r="K1304" s="261"/>
      <c r="L1304" s="265"/>
      <c r="M1304" s="266"/>
      <c r="N1304" s="267"/>
      <c r="O1304" s="267"/>
      <c r="P1304" s="267"/>
      <c r="Q1304" s="267"/>
      <c r="R1304" s="267"/>
      <c r="S1304" s="267"/>
      <c r="T1304" s="268"/>
      <c r="AT1304" s="269" t="s">
        <v>177</v>
      </c>
      <c r="AU1304" s="269" t="s">
        <v>79</v>
      </c>
      <c r="AV1304" s="13" t="s">
        <v>75</v>
      </c>
      <c r="AW1304" s="13" t="s">
        <v>35</v>
      </c>
      <c r="AX1304" s="13" t="s">
        <v>71</v>
      </c>
      <c r="AY1304" s="269" t="s">
        <v>169</v>
      </c>
    </row>
    <row r="1305" s="13" customFormat="1">
      <c r="B1305" s="260"/>
      <c r="C1305" s="261"/>
      <c r="D1305" s="250" t="s">
        <v>177</v>
      </c>
      <c r="E1305" s="262" t="s">
        <v>21</v>
      </c>
      <c r="F1305" s="263" t="s">
        <v>837</v>
      </c>
      <c r="G1305" s="261"/>
      <c r="H1305" s="262" t="s">
        <v>21</v>
      </c>
      <c r="I1305" s="264"/>
      <c r="J1305" s="261"/>
      <c r="K1305" s="261"/>
      <c r="L1305" s="265"/>
      <c r="M1305" s="266"/>
      <c r="N1305" s="267"/>
      <c r="O1305" s="267"/>
      <c r="P1305" s="267"/>
      <c r="Q1305" s="267"/>
      <c r="R1305" s="267"/>
      <c r="S1305" s="267"/>
      <c r="T1305" s="268"/>
      <c r="AT1305" s="269" t="s">
        <v>177</v>
      </c>
      <c r="AU1305" s="269" t="s">
        <v>79</v>
      </c>
      <c r="AV1305" s="13" t="s">
        <v>75</v>
      </c>
      <c r="AW1305" s="13" t="s">
        <v>35</v>
      </c>
      <c r="AX1305" s="13" t="s">
        <v>71</v>
      </c>
      <c r="AY1305" s="269" t="s">
        <v>169</v>
      </c>
    </row>
    <row r="1306" s="12" customFormat="1">
      <c r="B1306" s="248"/>
      <c r="C1306" s="249"/>
      <c r="D1306" s="250" t="s">
        <v>177</v>
      </c>
      <c r="E1306" s="251" t="s">
        <v>21</v>
      </c>
      <c r="F1306" s="252" t="s">
        <v>1140</v>
      </c>
      <c r="G1306" s="249"/>
      <c r="H1306" s="253">
        <v>9.2249999999999996</v>
      </c>
      <c r="I1306" s="254"/>
      <c r="J1306" s="249"/>
      <c r="K1306" s="249"/>
      <c r="L1306" s="255"/>
      <c r="M1306" s="256"/>
      <c r="N1306" s="257"/>
      <c r="O1306" s="257"/>
      <c r="P1306" s="257"/>
      <c r="Q1306" s="257"/>
      <c r="R1306" s="257"/>
      <c r="S1306" s="257"/>
      <c r="T1306" s="258"/>
      <c r="AT1306" s="259" t="s">
        <v>177</v>
      </c>
      <c r="AU1306" s="259" t="s">
        <v>79</v>
      </c>
      <c r="AV1306" s="12" t="s">
        <v>79</v>
      </c>
      <c r="AW1306" s="12" t="s">
        <v>35</v>
      </c>
      <c r="AX1306" s="12" t="s">
        <v>71</v>
      </c>
      <c r="AY1306" s="259" t="s">
        <v>169</v>
      </c>
    </row>
    <row r="1307" s="13" customFormat="1">
      <c r="B1307" s="260"/>
      <c r="C1307" s="261"/>
      <c r="D1307" s="250" t="s">
        <v>177</v>
      </c>
      <c r="E1307" s="262" t="s">
        <v>21</v>
      </c>
      <c r="F1307" s="263" t="s">
        <v>444</v>
      </c>
      <c r="G1307" s="261"/>
      <c r="H1307" s="262" t="s">
        <v>21</v>
      </c>
      <c r="I1307" s="264"/>
      <c r="J1307" s="261"/>
      <c r="K1307" s="261"/>
      <c r="L1307" s="265"/>
      <c r="M1307" s="266"/>
      <c r="N1307" s="267"/>
      <c r="O1307" s="267"/>
      <c r="P1307" s="267"/>
      <c r="Q1307" s="267"/>
      <c r="R1307" s="267"/>
      <c r="S1307" s="267"/>
      <c r="T1307" s="268"/>
      <c r="AT1307" s="269" t="s">
        <v>177</v>
      </c>
      <c r="AU1307" s="269" t="s">
        <v>79</v>
      </c>
      <c r="AV1307" s="13" t="s">
        <v>75</v>
      </c>
      <c r="AW1307" s="13" t="s">
        <v>35</v>
      </c>
      <c r="AX1307" s="13" t="s">
        <v>71</v>
      </c>
      <c r="AY1307" s="269" t="s">
        <v>169</v>
      </c>
    </row>
    <row r="1308" s="12" customFormat="1">
      <c r="B1308" s="248"/>
      <c r="C1308" s="249"/>
      <c r="D1308" s="250" t="s">
        <v>177</v>
      </c>
      <c r="E1308" s="251" t="s">
        <v>21</v>
      </c>
      <c r="F1308" s="252" t="s">
        <v>1141</v>
      </c>
      <c r="G1308" s="249"/>
      <c r="H1308" s="253">
        <v>5.4000000000000004</v>
      </c>
      <c r="I1308" s="254"/>
      <c r="J1308" s="249"/>
      <c r="K1308" s="249"/>
      <c r="L1308" s="255"/>
      <c r="M1308" s="256"/>
      <c r="N1308" s="257"/>
      <c r="O1308" s="257"/>
      <c r="P1308" s="257"/>
      <c r="Q1308" s="257"/>
      <c r="R1308" s="257"/>
      <c r="S1308" s="257"/>
      <c r="T1308" s="258"/>
      <c r="AT1308" s="259" t="s">
        <v>177</v>
      </c>
      <c r="AU1308" s="259" t="s">
        <v>79</v>
      </c>
      <c r="AV1308" s="12" t="s">
        <v>79</v>
      </c>
      <c r="AW1308" s="12" t="s">
        <v>35</v>
      </c>
      <c r="AX1308" s="12" t="s">
        <v>71</v>
      </c>
      <c r="AY1308" s="259" t="s">
        <v>169</v>
      </c>
    </row>
    <row r="1309" s="13" customFormat="1">
      <c r="B1309" s="260"/>
      <c r="C1309" s="261"/>
      <c r="D1309" s="250" t="s">
        <v>177</v>
      </c>
      <c r="E1309" s="262" t="s">
        <v>21</v>
      </c>
      <c r="F1309" s="263" t="s">
        <v>1142</v>
      </c>
      <c r="G1309" s="261"/>
      <c r="H1309" s="262" t="s">
        <v>21</v>
      </c>
      <c r="I1309" s="264"/>
      <c r="J1309" s="261"/>
      <c r="K1309" s="261"/>
      <c r="L1309" s="265"/>
      <c r="M1309" s="266"/>
      <c r="N1309" s="267"/>
      <c r="O1309" s="267"/>
      <c r="P1309" s="267"/>
      <c r="Q1309" s="267"/>
      <c r="R1309" s="267"/>
      <c r="S1309" s="267"/>
      <c r="T1309" s="268"/>
      <c r="AT1309" s="269" t="s">
        <v>177</v>
      </c>
      <c r="AU1309" s="269" t="s">
        <v>79</v>
      </c>
      <c r="AV1309" s="13" t="s">
        <v>75</v>
      </c>
      <c r="AW1309" s="13" t="s">
        <v>35</v>
      </c>
      <c r="AX1309" s="13" t="s">
        <v>71</v>
      </c>
      <c r="AY1309" s="269" t="s">
        <v>169</v>
      </c>
    </row>
    <row r="1310" s="14" customFormat="1">
      <c r="B1310" s="270"/>
      <c r="C1310" s="271"/>
      <c r="D1310" s="250" t="s">
        <v>177</v>
      </c>
      <c r="E1310" s="272" t="s">
        <v>21</v>
      </c>
      <c r="F1310" s="273" t="s">
        <v>182</v>
      </c>
      <c r="G1310" s="271"/>
      <c r="H1310" s="274">
        <v>340.512</v>
      </c>
      <c r="I1310" s="275"/>
      <c r="J1310" s="271"/>
      <c r="K1310" s="271"/>
      <c r="L1310" s="276"/>
      <c r="M1310" s="277"/>
      <c r="N1310" s="278"/>
      <c r="O1310" s="278"/>
      <c r="P1310" s="278"/>
      <c r="Q1310" s="278"/>
      <c r="R1310" s="278"/>
      <c r="S1310" s="278"/>
      <c r="T1310" s="279"/>
      <c r="AT1310" s="280" t="s">
        <v>177</v>
      </c>
      <c r="AU1310" s="280" t="s">
        <v>79</v>
      </c>
      <c r="AV1310" s="14" t="s">
        <v>89</v>
      </c>
      <c r="AW1310" s="14" t="s">
        <v>35</v>
      </c>
      <c r="AX1310" s="14" t="s">
        <v>75</v>
      </c>
      <c r="AY1310" s="280" t="s">
        <v>169</v>
      </c>
    </row>
    <row r="1311" s="1" customFormat="1" ht="25.5" customHeight="1">
      <c r="B1311" s="47"/>
      <c r="C1311" s="236" t="s">
        <v>1143</v>
      </c>
      <c r="D1311" s="236" t="s">
        <v>172</v>
      </c>
      <c r="E1311" s="237" t="s">
        <v>1144</v>
      </c>
      <c r="F1311" s="238" t="s">
        <v>1145</v>
      </c>
      <c r="G1311" s="239" t="s">
        <v>190</v>
      </c>
      <c r="H1311" s="240">
        <v>5.8230000000000004</v>
      </c>
      <c r="I1311" s="241"/>
      <c r="J1311" s="242">
        <f>ROUND(I1311*H1311,2)</f>
        <v>0</v>
      </c>
      <c r="K1311" s="238" t="s">
        <v>21</v>
      </c>
      <c r="L1311" s="73"/>
      <c r="M1311" s="243" t="s">
        <v>21</v>
      </c>
      <c r="N1311" s="244" t="s">
        <v>42</v>
      </c>
      <c r="O1311" s="48"/>
      <c r="P1311" s="245">
        <f>O1311*H1311</f>
        <v>0</v>
      </c>
      <c r="Q1311" s="245">
        <v>0</v>
      </c>
      <c r="R1311" s="245">
        <f>Q1311*H1311</f>
        <v>0</v>
      </c>
      <c r="S1311" s="245">
        <v>1.8</v>
      </c>
      <c r="T1311" s="246">
        <f>S1311*H1311</f>
        <v>10.481400000000001</v>
      </c>
      <c r="AR1311" s="25" t="s">
        <v>89</v>
      </c>
      <c r="AT1311" s="25" t="s">
        <v>172</v>
      </c>
      <c r="AU1311" s="25" t="s">
        <v>79</v>
      </c>
      <c r="AY1311" s="25" t="s">
        <v>169</v>
      </c>
      <c r="BE1311" s="247">
        <f>IF(N1311="základní",J1311,0)</f>
        <v>0</v>
      </c>
      <c r="BF1311" s="247">
        <f>IF(N1311="snížená",J1311,0)</f>
        <v>0</v>
      </c>
      <c r="BG1311" s="247">
        <f>IF(N1311="zákl. přenesená",J1311,0)</f>
        <v>0</v>
      </c>
      <c r="BH1311" s="247">
        <f>IF(N1311="sníž. přenesená",J1311,0)</f>
        <v>0</v>
      </c>
      <c r="BI1311" s="247">
        <f>IF(N1311="nulová",J1311,0)</f>
        <v>0</v>
      </c>
      <c r="BJ1311" s="25" t="s">
        <v>75</v>
      </c>
      <c r="BK1311" s="247">
        <f>ROUND(I1311*H1311,2)</f>
        <v>0</v>
      </c>
      <c r="BL1311" s="25" t="s">
        <v>89</v>
      </c>
      <c r="BM1311" s="25" t="s">
        <v>1146</v>
      </c>
    </row>
    <row r="1312" s="13" customFormat="1">
      <c r="B1312" s="260"/>
      <c r="C1312" s="261"/>
      <c r="D1312" s="250" t="s">
        <v>177</v>
      </c>
      <c r="E1312" s="262" t="s">
        <v>21</v>
      </c>
      <c r="F1312" s="263" t="s">
        <v>602</v>
      </c>
      <c r="G1312" s="261"/>
      <c r="H1312" s="262" t="s">
        <v>21</v>
      </c>
      <c r="I1312" s="264"/>
      <c r="J1312" s="261"/>
      <c r="K1312" s="261"/>
      <c r="L1312" s="265"/>
      <c r="M1312" s="266"/>
      <c r="N1312" s="267"/>
      <c r="O1312" s="267"/>
      <c r="P1312" s="267"/>
      <c r="Q1312" s="267"/>
      <c r="R1312" s="267"/>
      <c r="S1312" s="267"/>
      <c r="T1312" s="268"/>
      <c r="AT1312" s="269" t="s">
        <v>177</v>
      </c>
      <c r="AU1312" s="269" t="s">
        <v>79</v>
      </c>
      <c r="AV1312" s="13" t="s">
        <v>75</v>
      </c>
      <c r="AW1312" s="13" t="s">
        <v>35</v>
      </c>
      <c r="AX1312" s="13" t="s">
        <v>71</v>
      </c>
      <c r="AY1312" s="269" t="s">
        <v>169</v>
      </c>
    </row>
    <row r="1313" s="12" customFormat="1">
      <c r="B1313" s="248"/>
      <c r="C1313" s="249"/>
      <c r="D1313" s="250" t="s">
        <v>177</v>
      </c>
      <c r="E1313" s="251" t="s">
        <v>21</v>
      </c>
      <c r="F1313" s="252" t="s">
        <v>1147</v>
      </c>
      <c r="G1313" s="249"/>
      <c r="H1313" s="253">
        <v>0.34300000000000003</v>
      </c>
      <c r="I1313" s="254"/>
      <c r="J1313" s="249"/>
      <c r="K1313" s="249"/>
      <c r="L1313" s="255"/>
      <c r="M1313" s="256"/>
      <c r="N1313" s="257"/>
      <c r="O1313" s="257"/>
      <c r="P1313" s="257"/>
      <c r="Q1313" s="257"/>
      <c r="R1313" s="257"/>
      <c r="S1313" s="257"/>
      <c r="T1313" s="258"/>
      <c r="AT1313" s="259" t="s">
        <v>177</v>
      </c>
      <c r="AU1313" s="259" t="s">
        <v>79</v>
      </c>
      <c r="AV1313" s="12" t="s">
        <v>79</v>
      </c>
      <c r="AW1313" s="12" t="s">
        <v>35</v>
      </c>
      <c r="AX1313" s="12" t="s">
        <v>71</v>
      </c>
      <c r="AY1313" s="259" t="s">
        <v>169</v>
      </c>
    </row>
    <row r="1314" s="13" customFormat="1">
      <c r="B1314" s="260"/>
      <c r="C1314" s="261"/>
      <c r="D1314" s="250" t="s">
        <v>177</v>
      </c>
      <c r="E1314" s="262" t="s">
        <v>21</v>
      </c>
      <c r="F1314" s="263" t="s">
        <v>1109</v>
      </c>
      <c r="G1314" s="261"/>
      <c r="H1314" s="262" t="s">
        <v>21</v>
      </c>
      <c r="I1314" s="264"/>
      <c r="J1314" s="261"/>
      <c r="K1314" s="261"/>
      <c r="L1314" s="265"/>
      <c r="M1314" s="266"/>
      <c r="N1314" s="267"/>
      <c r="O1314" s="267"/>
      <c r="P1314" s="267"/>
      <c r="Q1314" s="267"/>
      <c r="R1314" s="267"/>
      <c r="S1314" s="267"/>
      <c r="T1314" s="268"/>
      <c r="AT1314" s="269" t="s">
        <v>177</v>
      </c>
      <c r="AU1314" s="269" t="s">
        <v>79</v>
      </c>
      <c r="AV1314" s="13" t="s">
        <v>75</v>
      </c>
      <c r="AW1314" s="13" t="s">
        <v>35</v>
      </c>
      <c r="AX1314" s="13" t="s">
        <v>71</v>
      </c>
      <c r="AY1314" s="269" t="s">
        <v>169</v>
      </c>
    </row>
    <row r="1315" s="12" customFormat="1">
      <c r="B1315" s="248"/>
      <c r="C1315" s="249"/>
      <c r="D1315" s="250" t="s">
        <v>177</v>
      </c>
      <c r="E1315" s="251" t="s">
        <v>21</v>
      </c>
      <c r="F1315" s="252" t="s">
        <v>1147</v>
      </c>
      <c r="G1315" s="249"/>
      <c r="H1315" s="253">
        <v>0.34300000000000003</v>
      </c>
      <c r="I1315" s="254"/>
      <c r="J1315" s="249"/>
      <c r="K1315" s="249"/>
      <c r="L1315" s="255"/>
      <c r="M1315" s="256"/>
      <c r="N1315" s="257"/>
      <c r="O1315" s="257"/>
      <c r="P1315" s="257"/>
      <c r="Q1315" s="257"/>
      <c r="R1315" s="257"/>
      <c r="S1315" s="257"/>
      <c r="T1315" s="258"/>
      <c r="AT1315" s="259" t="s">
        <v>177</v>
      </c>
      <c r="AU1315" s="259" t="s">
        <v>79</v>
      </c>
      <c r="AV1315" s="12" t="s">
        <v>79</v>
      </c>
      <c r="AW1315" s="12" t="s">
        <v>35</v>
      </c>
      <c r="AX1315" s="12" t="s">
        <v>71</v>
      </c>
      <c r="AY1315" s="259" t="s">
        <v>169</v>
      </c>
    </row>
    <row r="1316" s="13" customFormat="1">
      <c r="B1316" s="260"/>
      <c r="C1316" s="261"/>
      <c r="D1316" s="250" t="s">
        <v>177</v>
      </c>
      <c r="E1316" s="262" t="s">
        <v>21</v>
      </c>
      <c r="F1316" s="263" t="s">
        <v>874</v>
      </c>
      <c r="G1316" s="261"/>
      <c r="H1316" s="262" t="s">
        <v>21</v>
      </c>
      <c r="I1316" s="264"/>
      <c r="J1316" s="261"/>
      <c r="K1316" s="261"/>
      <c r="L1316" s="265"/>
      <c r="M1316" s="266"/>
      <c r="N1316" s="267"/>
      <c r="O1316" s="267"/>
      <c r="P1316" s="267"/>
      <c r="Q1316" s="267"/>
      <c r="R1316" s="267"/>
      <c r="S1316" s="267"/>
      <c r="T1316" s="268"/>
      <c r="AT1316" s="269" t="s">
        <v>177</v>
      </c>
      <c r="AU1316" s="269" t="s">
        <v>79</v>
      </c>
      <c r="AV1316" s="13" t="s">
        <v>75</v>
      </c>
      <c r="AW1316" s="13" t="s">
        <v>35</v>
      </c>
      <c r="AX1316" s="13" t="s">
        <v>71</v>
      </c>
      <c r="AY1316" s="269" t="s">
        <v>169</v>
      </c>
    </row>
    <row r="1317" s="13" customFormat="1">
      <c r="B1317" s="260"/>
      <c r="C1317" s="261"/>
      <c r="D1317" s="250" t="s">
        <v>177</v>
      </c>
      <c r="E1317" s="262" t="s">
        <v>21</v>
      </c>
      <c r="F1317" s="263" t="s">
        <v>837</v>
      </c>
      <c r="G1317" s="261"/>
      <c r="H1317" s="262" t="s">
        <v>21</v>
      </c>
      <c r="I1317" s="264"/>
      <c r="J1317" s="261"/>
      <c r="K1317" s="261"/>
      <c r="L1317" s="265"/>
      <c r="M1317" s="266"/>
      <c r="N1317" s="267"/>
      <c r="O1317" s="267"/>
      <c r="P1317" s="267"/>
      <c r="Q1317" s="267"/>
      <c r="R1317" s="267"/>
      <c r="S1317" s="267"/>
      <c r="T1317" s="268"/>
      <c r="AT1317" s="269" t="s">
        <v>177</v>
      </c>
      <c r="AU1317" s="269" t="s">
        <v>79</v>
      </c>
      <c r="AV1317" s="13" t="s">
        <v>75</v>
      </c>
      <c r="AW1317" s="13" t="s">
        <v>35</v>
      </c>
      <c r="AX1317" s="13" t="s">
        <v>71</v>
      </c>
      <c r="AY1317" s="269" t="s">
        <v>169</v>
      </c>
    </row>
    <row r="1318" s="12" customFormat="1">
      <c r="B1318" s="248"/>
      <c r="C1318" s="249"/>
      <c r="D1318" s="250" t="s">
        <v>177</v>
      </c>
      <c r="E1318" s="251" t="s">
        <v>21</v>
      </c>
      <c r="F1318" s="252" t="s">
        <v>1148</v>
      </c>
      <c r="G1318" s="249"/>
      <c r="H1318" s="253">
        <v>5.1369999999999996</v>
      </c>
      <c r="I1318" s="254"/>
      <c r="J1318" s="249"/>
      <c r="K1318" s="249"/>
      <c r="L1318" s="255"/>
      <c r="M1318" s="256"/>
      <c r="N1318" s="257"/>
      <c r="O1318" s="257"/>
      <c r="P1318" s="257"/>
      <c r="Q1318" s="257"/>
      <c r="R1318" s="257"/>
      <c r="S1318" s="257"/>
      <c r="T1318" s="258"/>
      <c r="AT1318" s="259" t="s">
        <v>177</v>
      </c>
      <c r="AU1318" s="259" t="s">
        <v>79</v>
      </c>
      <c r="AV1318" s="12" t="s">
        <v>79</v>
      </c>
      <c r="AW1318" s="12" t="s">
        <v>35</v>
      </c>
      <c r="AX1318" s="12" t="s">
        <v>71</v>
      </c>
      <c r="AY1318" s="259" t="s">
        <v>169</v>
      </c>
    </row>
    <row r="1319" s="13" customFormat="1">
      <c r="B1319" s="260"/>
      <c r="C1319" s="261"/>
      <c r="D1319" s="250" t="s">
        <v>177</v>
      </c>
      <c r="E1319" s="262" t="s">
        <v>21</v>
      </c>
      <c r="F1319" s="263" t="s">
        <v>444</v>
      </c>
      <c r="G1319" s="261"/>
      <c r="H1319" s="262" t="s">
        <v>21</v>
      </c>
      <c r="I1319" s="264"/>
      <c r="J1319" s="261"/>
      <c r="K1319" s="261"/>
      <c r="L1319" s="265"/>
      <c r="M1319" s="266"/>
      <c r="N1319" s="267"/>
      <c r="O1319" s="267"/>
      <c r="P1319" s="267"/>
      <c r="Q1319" s="267"/>
      <c r="R1319" s="267"/>
      <c r="S1319" s="267"/>
      <c r="T1319" s="268"/>
      <c r="AT1319" s="269" t="s">
        <v>177</v>
      </c>
      <c r="AU1319" s="269" t="s">
        <v>79</v>
      </c>
      <c r="AV1319" s="13" t="s">
        <v>75</v>
      </c>
      <c r="AW1319" s="13" t="s">
        <v>35</v>
      </c>
      <c r="AX1319" s="13" t="s">
        <v>71</v>
      </c>
      <c r="AY1319" s="269" t="s">
        <v>169</v>
      </c>
    </row>
    <row r="1320" s="14" customFormat="1">
      <c r="B1320" s="270"/>
      <c r="C1320" s="271"/>
      <c r="D1320" s="250" t="s">
        <v>177</v>
      </c>
      <c r="E1320" s="272" t="s">
        <v>21</v>
      </c>
      <c r="F1320" s="273" t="s">
        <v>182</v>
      </c>
      <c r="G1320" s="271"/>
      <c r="H1320" s="274">
        <v>5.8230000000000004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AT1320" s="280" t="s">
        <v>177</v>
      </c>
      <c r="AU1320" s="280" t="s">
        <v>79</v>
      </c>
      <c r="AV1320" s="14" t="s">
        <v>89</v>
      </c>
      <c r="AW1320" s="14" t="s">
        <v>35</v>
      </c>
      <c r="AX1320" s="14" t="s">
        <v>75</v>
      </c>
      <c r="AY1320" s="280" t="s">
        <v>169</v>
      </c>
    </row>
    <row r="1321" s="1" customFormat="1" ht="25.5" customHeight="1">
      <c r="B1321" s="47"/>
      <c r="C1321" s="236" t="s">
        <v>1149</v>
      </c>
      <c r="D1321" s="236" t="s">
        <v>172</v>
      </c>
      <c r="E1321" s="237" t="s">
        <v>1150</v>
      </c>
      <c r="F1321" s="238" t="s">
        <v>1151</v>
      </c>
      <c r="G1321" s="239" t="s">
        <v>190</v>
      </c>
      <c r="H1321" s="240">
        <v>23.111999999999998</v>
      </c>
      <c r="I1321" s="241"/>
      <c r="J1321" s="242">
        <f>ROUND(I1321*H1321,2)</f>
        <v>0</v>
      </c>
      <c r="K1321" s="238" t="s">
        <v>21</v>
      </c>
      <c r="L1321" s="73"/>
      <c r="M1321" s="243" t="s">
        <v>21</v>
      </c>
      <c r="N1321" s="244" t="s">
        <v>42</v>
      </c>
      <c r="O1321" s="48"/>
      <c r="P1321" s="245">
        <f>O1321*H1321</f>
        <v>0</v>
      </c>
      <c r="Q1321" s="245">
        <v>0</v>
      </c>
      <c r="R1321" s="245">
        <f>Q1321*H1321</f>
        <v>0</v>
      </c>
      <c r="S1321" s="245">
        <v>1.175</v>
      </c>
      <c r="T1321" s="246">
        <f>S1321*H1321</f>
        <v>27.156599999999997</v>
      </c>
      <c r="AR1321" s="25" t="s">
        <v>89</v>
      </c>
      <c r="AT1321" s="25" t="s">
        <v>172</v>
      </c>
      <c r="AU1321" s="25" t="s">
        <v>79</v>
      </c>
      <c r="AY1321" s="25" t="s">
        <v>169</v>
      </c>
      <c r="BE1321" s="247">
        <f>IF(N1321="základní",J1321,0)</f>
        <v>0</v>
      </c>
      <c r="BF1321" s="247">
        <f>IF(N1321="snížená",J1321,0)</f>
        <v>0</v>
      </c>
      <c r="BG1321" s="247">
        <f>IF(N1321="zákl. přenesená",J1321,0)</f>
        <v>0</v>
      </c>
      <c r="BH1321" s="247">
        <f>IF(N1321="sníž. přenesená",J1321,0)</f>
        <v>0</v>
      </c>
      <c r="BI1321" s="247">
        <f>IF(N1321="nulová",J1321,0)</f>
        <v>0</v>
      </c>
      <c r="BJ1321" s="25" t="s">
        <v>75</v>
      </c>
      <c r="BK1321" s="247">
        <f>ROUND(I1321*H1321,2)</f>
        <v>0</v>
      </c>
      <c r="BL1321" s="25" t="s">
        <v>89</v>
      </c>
      <c r="BM1321" s="25" t="s">
        <v>1152</v>
      </c>
    </row>
    <row r="1322" s="13" customFormat="1">
      <c r="B1322" s="260"/>
      <c r="C1322" s="261"/>
      <c r="D1322" s="250" t="s">
        <v>177</v>
      </c>
      <c r="E1322" s="262" t="s">
        <v>21</v>
      </c>
      <c r="F1322" s="263" t="s">
        <v>602</v>
      </c>
      <c r="G1322" s="261"/>
      <c r="H1322" s="262" t="s">
        <v>21</v>
      </c>
      <c r="I1322" s="264"/>
      <c r="J1322" s="261"/>
      <c r="K1322" s="261"/>
      <c r="L1322" s="265"/>
      <c r="M1322" s="266"/>
      <c r="N1322" s="267"/>
      <c r="O1322" s="267"/>
      <c r="P1322" s="267"/>
      <c r="Q1322" s="267"/>
      <c r="R1322" s="267"/>
      <c r="S1322" s="267"/>
      <c r="T1322" s="268"/>
      <c r="AT1322" s="269" t="s">
        <v>177</v>
      </c>
      <c r="AU1322" s="269" t="s">
        <v>79</v>
      </c>
      <c r="AV1322" s="13" t="s">
        <v>75</v>
      </c>
      <c r="AW1322" s="13" t="s">
        <v>35</v>
      </c>
      <c r="AX1322" s="13" t="s">
        <v>71</v>
      </c>
      <c r="AY1322" s="269" t="s">
        <v>169</v>
      </c>
    </row>
    <row r="1323" s="12" customFormat="1">
      <c r="B1323" s="248"/>
      <c r="C1323" s="249"/>
      <c r="D1323" s="250" t="s">
        <v>177</v>
      </c>
      <c r="E1323" s="251" t="s">
        <v>21</v>
      </c>
      <c r="F1323" s="252" t="s">
        <v>1153</v>
      </c>
      <c r="G1323" s="249"/>
      <c r="H1323" s="253">
        <v>8.0960000000000001</v>
      </c>
      <c r="I1323" s="254"/>
      <c r="J1323" s="249"/>
      <c r="K1323" s="249"/>
      <c r="L1323" s="255"/>
      <c r="M1323" s="256"/>
      <c r="N1323" s="257"/>
      <c r="O1323" s="257"/>
      <c r="P1323" s="257"/>
      <c r="Q1323" s="257"/>
      <c r="R1323" s="257"/>
      <c r="S1323" s="257"/>
      <c r="T1323" s="258"/>
      <c r="AT1323" s="259" t="s">
        <v>177</v>
      </c>
      <c r="AU1323" s="259" t="s">
        <v>79</v>
      </c>
      <c r="AV1323" s="12" t="s">
        <v>79</v>
      </c>
      <c r="AW1323" s="12" t="s">
        <v>35</v>
      </c>
      <c r="AX1323" s="12" t="s">
        <v>71</v>
      </c>
      <c r="AY1323" s="259" t="s">
        <v>169</v>
      </c>
    </row>
    <row r="1324" s="13" customFormat="1">
      <c r="B1324" s="260"/>
      <c r="C1324" s="261"/>
      <c r="D1324" s="250" t="s">
        <v>177</v>
      </c>
      <c r="E1324" s="262" t="s">
        <v>21</v>
      </c>
      <c r="F1324" s="263" t="s">
        <v>1137</v>
      </c>
      <c r="G1324" s="261"/>
      <c r="H1324" s="262" t="s">
        <v>21</v>
      </c>
      <c r="I1324" s="264"/>
      <c r="J1324" s="261"/>
      <c r="K1324" s="261"/>
      <c r="L1324" s="265"/>
      <c r="M1324" s="266"/>
      <c r="N1324" s="267"/>
      <c r="O1324" s="267"/>
      <c r="P1324" s="267"/>
      <c r="Q1324" s="267"/>
      <c r="R1324" s="267"/>
      <c r="S1324" s="267"/>
      <c r="T1324" s="268"/>
      <c r="AT1324" s="269" t="s">
        <v>177</v>
      </c>
      <c r="AU1324" s="269" t="s">
        <v>79</v>
      </c>
      <c r="AV1324" s="13" t="s">
        <v>75</v>
      </c>
      <c r="AW1324" s="13" t="s">
        <v>35</v>
      </c>
      <c r="AX1324" s="13" t="s">
        <v>71</v>
      </c>
      <c r="AY1324" s="269" t="s">
        <v>169</v>
      </c>
    </row>
    <row r="1325" s="12" customFormat="1">
      <c r="B1325" s="248"/>
      <c r="C1325" s="249"/>
      <c r="D1325" s="250" t="s">
        <v>177</v>
      </c>
      <c r="E1325" s="251" t="s">
        <v>21</v>
      </c>
      <c r="F1325" s="252" t="s">
        <v>1154</v>
      </c>
      <c r="G1325" s="249"/>
      <c r="H1325" s="253">
        <v>15.016</v>
      </c>
      <c r="I1325" s="254"/>
      <c r="J1325" s="249"/>
      <c r="K1325" s="249"/>
      <c r="L1325" s="255"/>
      <c r="M1325" s="256"/>
      <c r="N1325" s="257"/>
      <c r="O1325" s="257"/>
      <c r="P1325" s="257"/>
      <c r="Q1325" s="257"/>
      <c r="R1325" s="257"/>
      <c r="S1325" s="257"/>
      <c r="T1325" s="258"/>
      <c r="AT1325" s="259" t="s">
        <v>177</v>
      </c>
      <c r="AU1325" s="259" t="s">
        <v>79</v>
      </c>
      <c r="AV1325" s="12" t="s">
        <v>79</v>
      </c>
      <c r="AW1325" s="12" t="s">
        <v>35</v>
      </c>
      <c r="AX1325" s="12" t="s">
        <v>71</v>
      </c>
      <c r="AY1325" s="259" t="s">
        <v>169</v>
      </c>
    </row>
    <row r="1326" s="13" customFormat="1">
      <c r="B1326" s="260"/>
      <c r="C1326" s="261"/>
      <c r="D1326" s="250" t="s">
        <v>177</v>
      </c>
      <c r="E1326" s="262" t="s">
        <v>21</v>
      </c>
      <c r="F1326" s="263" t="s">
        <v>1155</v>
      </c>
      <c r="G1326" s="261"/>
      <c r="H1326" s="262" t="s">
        <v>21</v>
      </c>
      <c r="I1326" s="264"/>
      <c r="J1326" s="261"/>
      <c r="K1326" s="261"/>
      <c r="L1326" s="265"/>
      <c r="M1326" s="266"/>
      <c r="N1326" s="267"/>
      <c r="O1326" s="267"/>
      <c r="P1326" s="267"/>
      <c r="Q1326" s="267"/>
      <c r="R1326" s="267"/>
      <c r="S1326" s="267"/>
      <c r="T1326" s="268"/>
      <c r="AT1326" s="269" t="s">
        <v>177</v>
      </c>
      <c r="AU1326" s="269" t="s">
        <v>79</v>
      </c>
      <c r="AV1326" s="13" t="s">
        <v>75</v>
      </c>
      <c r="AW1326" s="13" t="s">
        <v>35</v>
      </c>
      <c r="AX1326" s="13" t="s">
        <v>71</v>
      </c>
      <c r="AY1326" s="269" t="s">
        <v>169</v>
      </c>
    </row>
    <row r="1327" s="14" customFormat="1">
      <c r="B1327" s="270"/>
      <c r="C1327" s="271"/>
      <c r="D1327" s="250" t="s">
        <v>177</v>
      </c>
      <c r="E1327" s="272" t="s">
        <v>21</v>
      </c>
      <c r="F1327" s="273" t="s">
        <v>182</v>
      </c>
      <c r="G1327" s="271"/>
      <c r="H1327" s="274">
        <v>23.111999999999998</v>
      </c>
      <c r="I1327" s="275"/>
      <c r="J1327" s="271"/>
      <c r="K1327" s="271"/>
      <c r="L1327" s="276"/>
      <c r="M1327" s="277"/>
      <c r="N1327" s="278"/>
      <c r="O1327" s="278"/>
      <c r="P1327" s="278"/>
      <c r="Q1327" s="278"/>
      <c r="R1327" s="278"/>
      <c r="S1327" s="278"/>
      <c r="T1327" s="279"/>
      <c r="AT1327" s="280" t="s">
        <v>177</v>
      </c>
      <c r="AU1327" s="280" t="s">
        <v>79</v>
      </c>
      <c r="AV1327" s="14" t="s">
        <v>89</v>
      </c>
      <c r="AW1327" s="14" t="s">
        <v>35</v>
      </c>
      <c r="AX1327" s="14" t="s">
        <v>75</v>
      </c>
      <c r="AY1327" s="280" t="s">
        <v>169</v>
      </c>
    </row>
    <row r="1328" s="1" customFormat="1" ht="16.5" customHeight="1">
      <c r="B1328" s="47"/>
      <c r="C1328" s="236" t="s">
        <v>1156</v>
      </c>
      <c r="D1328" s="236" t="s">
        <v>172</v>
      </c>
      <c r="E1328" s="237" t="s">
        <v>1157</v>
      </c>
      <c r="F1328" s="238" t="s">
        <v>1158</v>
      </c>
      <c r="G1328" s="239" t="s">
        <v>190</v>
      </c>
      <c r="H1328" s="240">
        <v>22.192</v>
      </c>
      <c r="I1328" s="241"/>
      <c r="J1328" s="242">
        <f>ROUND(I1328*H1328,2)</f>
        <v>0</v>
      </c>
      <c r="K1328" s="238" t="s">
        <v>21</v>
      </c>
      <c r="L1328" s="73"/>
      <c r="M1328" s="243" t="s">
        <v>21</v>
      </c>
      <c r="N1328" s="244" t="s">
        <v>42</v>
      </c>
      <c r="O1328" s="48"/>
      <c r="P1328" s="245">
        <f>O1328*H1328</f>
        <v>0</v>
      </c>
      <c r="Q1328" s="245">
        <v>0</v>
      </c>
      <c r="R1328" s="245">
        <f>Q1328*H1328</f>
        <v>0</v>
      </c>
      <c r="S1328" s="245">
        <v>2.3999999999999999</v>
      </c>
      <c r="T1328" s="246">
        <f>S1328*H1328</f>
        <v>53.260799999999996</v>
      </c>
      <c r="AR1328" s="25" t="s">
        <v>89</v>
      </c>
      <c r="AT1328" s="25" t="s">
        <v>172</v>
      </c>
      <c r="AU1328" s="25" t="s">
        <v>79</v>
      </c>
      <c r="AY1328" s="25" t="s">
        <v>169</v>
      </c>
      <c r="BE1328" s="247">
        <f>IF(N1328="základní",J1328,0)</f>
        <v>0</v>
      </c>
      <c r="BF1328" s="247">
        <f>IF(N1328="snížená",J1328,0)</f>
        <v>0</v>
      </c>
      <c r="BG1328" s="247">
        <f>IF(N1328="zákl. přenesená",J1328,0)</f>
        <v>0</v>
      </c>
      <c r="BH1328" s="247">
        <f>IF(N1328="sníž. přenesená",J1328,0)</f>
        <v>0</v>
      </c>
      <c r="BI1328" s="247">
        <f>IF(N1328="nulová",J1328,0)</f>
        <v>0</v>
      </c>
      <c r="BJ1328" s="25" t="s">
        <v>75</v>
      </c>
      <c r="BK1328" s="247">
        <f>ROUND(I1328*H1328,2)</f>
        <v>0</v>
      </c>
      <c r="BL1328" s="25" t="s">
        <v>89</v>
      </c>
      <c r="BM1328" s="25" t="s">
        <v>1159</v>
      </c>
    </row>
    <row r="1329" s="12" customFormat="1">
      <c r="B1329" s="248"/>
      <c r="C1329" s="249"/>
      <c r="D1329" s="250" t="s">
        <v>177</v>
      </c>
      <c r="E1329" s="251" t="s">
        <v>21</v>
      </c>
      <c r="F1329" s="252" t="s">
        <v>1160</v>
      </c>
      <c r="G1329" s="249"/>
      <c r="H1329" s="253">
        <v>20.747</v>
      </c>
      <c r="I1329" s="254"/>
      <c r="J1329" s="249"/>
      <c r="K1329" s="249"/>
      <c r="L1329" s="255"/>
      <c r="M1329" s="256"/>
      <c r="N1329" s="257"/>
      <c r="O1329" s="257"/>
      <c r="P1329" s="257"/>
      <c r="Q1329" s="257"/>
      <c r="R1329" s="257"/>
      <c r="S1329" s="257"/>
      <c r="T1329" s="258"/>
      <c r="AT1329" s="259" t="s">
        <v>177</v>
      </c>
      <c r="AU1329" s="259" t="s">
        <v>79</v>
      </c>
      <c r="AV1329" s="12" t="s">
        <v>79</v>
      </c>
      <c r="AW1329" s="12" t="s">
        <v>35</v>
      </c>
      <c r="AX1329" s="12" t="s">
        <v>71</v>
      </c>
      <c r="AY1329" s="259" t="s">
        <v>169</v>
      </c>
    </row>
    <row r="1330" s="13" customFormat="1">
      <c r="B1330" s="260"/>
      <c r="C1330" s="261"/>
      <c r="D1330" s="250" t="s">
        <v>177</v>
      </c>
      <c r="E1330" s="262" t="s">
        <v>21</v>
      </c>
      <c r="F1330" s="263" t="s">
        <v>1161</v>
      </c>
      <c r="G1330" s="261"/>
      <c r="H1330" s="262" t="s">
        <v>21</v>
      </c>
      <c r="I1330" s="264"/>
      <c r="J1330" s="261"/>
      <c r="K1330" s="261"/>
      <c r="L1330" s="265"/>
      <c r="M1330" s="266"/>
      <c r="N1330" s="267"/>
      <c r="O1330" s="267"/>
      <c r="P1330" s="267"/>
      <c r="Q1330" s="267"/>
      <c r="R1330" s="267"/>
      <c r="S1330" s="267"/>
      <c r="T1330" s="268"/>
      <c r="AT1330" s="269" t="s">
        <v>177</v>
      </c>
      <c r="AU1330" s="269" t="s">
        <v>79</v>
      </c>
      <c r="AV1330" s="13" t="s">
        <v>75</v>
      </c>
      <c r="AW1330" s="13" t="s">
        <v>35</v>
      </c>
      <c r="AX1330" s="13" t="s">
        <v>71</v>
      </c>
      <c r="AY1330" s="269" t="s">
        <v>169</v>
      </c>
    </row>
    <row r="1331" s="12" customFormat="1">
      <c r="B1331" s="248"/>
      <c r="C1331" s="249"/>
      <c r="D1331" s="250" t="s">
        <v>177</v>
      </c>
      <c r="E1331" s="251" t="s">
        <v>21</v>
      </c>
      <c r="F1331" s="252" t="s">
        <v>1162</v>
      </c>
      <c r="G1331" s="249"/>
      <c r="H1331" s="253">
        <v>1.4450000000000001</v>
      </c>
      <c r="I1331" s="254"/>
      <c r="J1331" s="249"/>
      <c r="K1331" s="249"/>
      <c r="L1331" s="255"/>
      <c r="M1331" s="256"/>
      <c r="N1331" s="257"/>
      <c r="O1331" s="257"/>
      <c r="P1331" s="257"/>
      <c r="Q1331" s="257"/>
      <c r="R1331" s="257"/>
      <c r="S1331" s="257"/>
      <c r="T1331" s="258"/>
      <c r="AT1331" s="259" t="s">
        <v>177</v>
      </c>
      <c r="AU1331" s="259" t="s">
        <v>79</v>
      </c>
      <c r="AV1331" s="12" t="s">
        <v>79</v>
      </c>
      <c r="AW1331" s="12" t="s">
        <v>35</v>
      </c>
      <c r="AX1331" s="12" t="s">
        <v>71</v>
      </c>
      <c r="AY1331" s="259" t="s">
        <v>169</v>
      </c>
    </row>
    <row r="1332" s="13" customFormat="1">
      <c r="B1332" s="260"/>
      <c r="C1332" s="261"/>
      <c r="D1332" s="250" t="s">
        <v>177</v>
      </c>
      <c r="E1332" s="262" t="s">
        <v>21</v>
      </c>
      <c r="F1332" s="263" t="s">
        <v>1163</v>
      </c>
      <c r="G1332" s="261"/>
      <c r="H1332" s="262" t="s">
        <v>21</v>
      </c>
      <c r="I1332" s="264"/>
      <c r="J1332" s="261"/>
      <c r="K1332" s="261"/>
      <c r="L1332" s="265"/>
      <c r="M1332" s="266"/>
      <c r="N1332" s="267"/>
      <c r="O1332" s="267"/>
      <c r="P1332" s="267"/>
      <c r="Q1332" s="267"/>
      <c r="R1332" s="267"/>
      <c r="S1332" s="267"/>
      <c r="T1332" s="268"/>
      <c r="AT1332" s="269" t="s">
        <v>177</v>
      </c>
      <c r="AU1332" s="269" t="s">
        <v>79</v>
      </c>
      <c r="AV1332" s="13" t="s">
        <v>75</v>
      </c>
      <c r="AW1332" s="13" t="s">
        <v>35</v>
      </c>
      <c r="AX1332" s="13" t="s">
        <v>71</v>
      </c>
      <c r="AY1332" s="269" t="s">
        <v>169</v>
      </c>
    </row>
    <row r="1333" s="14" customFormat="1">
      <c r="B1333" s="270"/>
      <c r="C1333" s="271"/>
      <c r="D1333" s="250" t="s">
        <v>177</v>
      </c>
      <c r="E1333" s="272" t="s">
        <v>21</v>
      </c>
      <c r="F1333" s="273" t="s">
        <v>182</v>
      </c>
      <c r="G1333" s="271"/>
      <c r="H1333" s="274">
        <v>22.192</v>
      </c>
      <c r="I1333" s="275"/>
      <c r="J1333" s="271"/>
      <c r="K1333" s="271"/>
      <c r="L1333" s="276"/>
      <c r="M1333" s="277"/>
      <c r="N1333" s="278"/>
      <c r="O1333" s="278"/>
      <c r="P1333" s="278"/>
      <c r="Q1333" s="278"/>
      <c r="R1333" s="278"/>
      <c r="S1333" s="278"/>
      <c r="T1333" s="279"/>
      <c r="AT1333" s="280" t="s">
        <v>177</v>
      </c>
      <c r="AU1333" s="280" t="s">
        <v>79</v>
      </c>
      <c r="AV1333" s="14" t="s">
        <v>89</v>
      </c>
      <c r="AW1333" s="14" t="s">
        <v>35</v>
      </c>
      <c r="AX1333" s="14" t="s">
        <v>75</v>
      </c>
      <c r="AY1333" s="280" t="s">
        <v>169</v>
      </c>
    </row>
    <row r="1334" s="1" customFormat="1" ht="16.5" customHeight="1">
      <c r="B1334" s="47"/>
      <c r="C1334" s="236" t="s">
        <v>1164</v>
      </c>
      <c r="D1334" s="236" t="s">
        <v>172</v>
      </c>
      <c r="E1334" s="237" t="s">
        <v>1165</v>
      </c>
      <c r="F1334" s="238" t="s">
        <v>1166</v>
      </c>
      <c r="G1334" s="239" t="s">
        <v>190</v>
      </c>
      <c r="H1334" s="240">
        <v>13.321</v>
      </c>
      <c r="I1334" s="241"/>
      <c r="J1334" s="242">
        <f>ROUND(I1334*H1334,2)</f>
        <v>0</v>
      </c>
      <c r="K1334" s="238" t="s">
        <v>21</v>
      </c>
      <c r="L1334" s="73"/>
      <c r="M1334" s="243" t="s">
        <v>21</v>
      </c>
      <c r="N1334" s="244" t="s">
        <v>42</v>
      </c>
      <c r="O1334" s="48"/>
      <c r="P1334" s="245">
        <f>O1334*H1334</f>
        <v>0</v>
      </c>
      <c r="Q1334" s="245">
        <v>0</v>
      </c>
      <c r="R1334" s="245">
        <f>Q1334*H1334</f>
        <v>0</v>
      </c>
      <c r="S1334" s="245">
        <v>2.3999999999999999</v>
      </c>
      <c r="T1334" s="246">
        <f>S1334*H1334</f>
        <v>31.970399999999998</v>
      </c>
      <c r="AR1334" s="25" t="s">
        <v>89</v>
      </c>
      <c r="AT1334" s="25" t="s">
        <v>172</v>
      </c>
      <c r="AU1334" s="25" t="s">
        <v>79</v>
      </c>
      <c r="AY1334" s="25" t="s">
        <v>169</v>
      </c>
      <c r="BE1334" s="247">
        <f>IF(N1334="základní",J1334,0)</f>
        <v>0</v>
      </c>
      <c r="BF1334" s="247">
        <f>IF(N1334="snížená",J1334,0)</f>
        <v>0</v>
      </c>
      <c r="BG1334" s="247">
        <f>IF(N1334="zákl. přenesená",J1334,0)</f>
        <v>0</v>
      </c>
      <c r="BH1334" s="247">
        <f>IF(N1334="sníž. přenesená",J1334,0)</f>
        <v>0</v>
      </c>
      <c r="BI1334" s="247">
        <f>IF(N1334="nulová",J1334,0)</f>
        <v>0</v>
      </c>
      <c r="BJ1334" s="25" t="s">
        <v>75</v>
      </c>
      <c r="BK1334" s="247">
        <f>ROUND(I1334*H1334,2)</f>
        <v>0</v>
      </c>
      <c r="BL1334" s="25" t="s">
        <v>89</v>
      </c>
      <c r="BM1334" s="25" t="s">
        <v>1167</v>
      </c>
    </row>
    <row r="1335" s="13" customFormat="1">
      <c r="B1335" s="260"/>
      <c r="C1335" s="261"/>
      <c r="D1335" s="250" t="s">
        <v>177</v>
      </c>
      <c r="E1335" s="262" t="s">
        <v>21</v>
      </c>
      <c r="F1335" s="263" t="s">
        <v>602</v>
      </c>
      <c r="G1335" s="261"/>
      <c r="H1335" s="262" t="s">
        <v>21</v>
      </c>
      <c r="I1335" s="264"/>
      <c r="J1335" s="261"/>
      <c r="K1335" s="261"/>
      <c r="L1335" s="265"/>
      <c r="M1335" s="266"/>
      <c r="N1335" s="267"/>
      <c r="O1335" s="267"/>
      <c r="P1335" s="267"/>
      <c r="Q1335" s="267"/>
      <c r="R1335" s="267"/>
      <c r="S1335" s="267"/>
      <c r="T1335" s="268"/>
      <c r="AT1335" s="269" t="s">
        <v>177</v>
      </c>
      <c r="AU1335" s="269" t="s">
        <v>79</v>
      </c>
      <c r="AV1335" s="13" t="s">
        <v>75</v>
      </c>
      <c r="AW1335" s="13" t="s">
        <v>35</v>
      </c>
      <c r="AX1335" s="13" t="s">
        <v>71</v>
      </c>
      <c r="AY1335" s="269" t="s">
        <v>169</v>
      </c>
    </row>
    <row r="1336" s="12" customFormat="1">
      <c r="B1336" s="248"/>
      <c r="C1336" s="249"/>
      <c r="D1336" s="250" t="s">
        <v>177</v>
      </c>
      <c r="E1336" s="251" t="s">
        <v>21</v>
      </c>
      <c r="F1336" s="252" t="s">
        <v>1168</v>
      </c>
      <c r="G1336" s="249"/>
      <c r="H1336" s="253">
        <v>6.1790000000000003</v>
      </c>
      <c r="I1336" s="254"/>
      <c r="J1336" s="249"/>
      <c r="K1336" s="249"/>
      <c r="L1336" s="255"/>
      <c r="M1336" s="256"/>
      <c r="N1336" s="257"/>
      <c r="O1336" s="257"/>
      <c r="P1336" s="257"/>
      <c r="Q1336" s="257"/>
      <c r="R1336" s="257"/>
      <c r="S1336" s="257"/>
      <c r="T1336" s="258"/>
      <c r="AT1336" s="259" t="s">
        <v>177</v>
      </c>
      <c r="AU1336" s="259" t="s">
        <v>79</v>
      </c>
      <c r="AV1336" s="12" t="s">
        <v>79</v>
      </c>
      <c r="AW1336" s="12" t="s">
        <v>35</v>
      </c>
      <c r="AX1336" s="12" t="s">
        <v>71</v>
      </c>
      <c r="AY1336" s="259" t="s">
        <v>169</v>
      </c>
    </row>
    <row r="1337" s="13" customFormat="1">
      <c r="B1337" s="260"/>
      <c r="C1337" s="261"/>
      <c r="D1337" s="250" t="s">
        <v>177</v>
      </c>
      <c r="E1337" s="262" t="s">
        <v>21</v>
      </c>
      <c r="F1337" s="263" t="s">
        <v>1137</v>
      </c>
      <c r="G1337" s="261"/>
      <c r="H1337" s="262" t="s">
        <v>21</v>
      </c>
      <c r="I1337" s="264"/>
      <c r="J1337" s="261"/>
      <c r="K1337" s="261"/>
      <c r="L1337" s="265"/>
      <c r="M1337" s="266"/>
      <c r="N1337" s="267"/>
      <c r="O1337" s="267"/>
      <c r="P1337" s="267"/>
      <c r="Q1337" s="267"/>
      <c r="R1337" s="267"/>
      <c r="S1337" s="267"/>
      <c r="T1337" s="268"/>
      <c r="AT1337" s="269" t="s">
        <v>177</v>
      </c>
      <c r="AU1337" s="269" t="s">
        <v>79</v>
      </c>
      <c r="AV1337" s="13" t="s">
        <v>75</v>
      </c>
      <c r="AW1337" s="13" t="s">
        <v>35</v>
      </c>
      <c r="AX1337" s="13" t="s">
        <v>71</v>
      </c>
      <c r="AY1337" s="269" t="s">
        <v>169</v>
      </c>
    </row>
    <row r="1338" s="12" customFormat="1">
      <c r="B1338" s="248"/>
      <c r="C1338" s="249"/>
      <c r="D1338" s="250" t="s">
        <v>177</v>
      </c>
      <c r="E1338" s="251" t="s">
        <v>21</v>
      </c>
      <c r="F1338" s="252" t="s">
        <v>1169</v>
      </c>
      <c r="G1338" s="249"/>
      <c r="H1338" s="253">
        <v>0.96399999999999997</v>
      </c>
      <c r="I1338" s="254"/>
      <c r="J1338" s="249"/>
      <c r="K1338" s="249"/>
      <c r="L1338" s="255"/>
      <c r="M1338" s="256"/>
      <c r="N1338" s="257"/>
      <c r="O1338" s="257"/>
      <c r="P1338" s="257"/>
      <c r="Q1338" s="257"/>
      <c r="R1338" s="257"/>
      <c r="S1338" s="257"/>
      <c r="T1338" s="258"/>
      <c r="AT1338" s="259" t="s">
        <v>177</v>
      </c>
      <c r="AU1338" s="259" t="s">
        <v>79</v>
      </c>
      <c r="AV1338" s="12" t="s">
        <v>79</v>
      </c>
      <c r="AW1338" s="12" t="s">
        <v>35</v>
      </c>
      <c r="AX1338" s="12" t="s">
        <v>71</v>
      </c>
      <c r="AY1338" s="259" t="s">
        <v>169</v>
      </c>
    </row>
    <row r="1339" s="13" customFormat="1">
      <c r="B1339" s="260"/>
      <c r="C1339" s="261"/>
      <c r="D1339" s="250" t="s">
        <v>177</v>
      </c>
      <c r="E1339" s="262" t="s">
        <v>21</v>
      </c>
      <c r="F1339" s="263" t="s">
        <v>350</v>
      </c>
      <c r="G1339" s="261"/>
      <c r="H1339" s="262" t="s">
        <v>21</v>
      </c>
      <c r="I1339" s="264"/>
      <c r="J1339" s="261"/>
      <c r="K1339" s="261"/>
      <c r="L1339" s="265"/>
      <c r="M1339" s="266"/>
      <c r="N1339" s="267"/>
      <c r="O1339" s="267"/>
      <c r="P1339" s="267"/>
      <c r="Q1339" s="267"/>
      <c r="R1339" s="267"/>
      <c r="S1339" s="267"/>
      <c r="T1339" s="268"/>
      <c r="AT1339" s="269" t="s">
        <v>177</v>
      </c>
      <c r="AU1339" s="269" t="s">
        <v>79</v>
      </c>
      <c r="AV1339" s="13" t="s">
        <v>75</v>
      </c>
      <c r="AW1339" s="13" t="s">
        <v>35</v>
      </c>
      <c r="AX1339" s="13" t="s">
        <v>71</v>
      </c>
      <c r="AY1339" s="269" t="s">
        <v>169</v>
      </c>
    </row>
    <row r="1340" s="12" customFormat="1">
      <c r="B1340" s="248"/>
      <c r="C1340" s="249"/>
      <c r="D1340" s="250" t="s">
        <v>177</v>
      </c>
      <c r="E1340" s="251" t="s">
        <v>21</v>
      </c>
      <c r="F1340" s="252" t="s">
        <v>1170</v>
      </c>
      <c r="G1340" s="249"/>
      <c r="H1340" s="253">
        <v>1.9279999999999999</v>
      </c>
      <c r="I1340" s="254"/>
      <c r="J1340" s="249"/>
      <c r="K1340" s="249"/>
      <c r="L1340" s="255"/>
      <c r="M1340" s="256"/>
      <c r="N1340" s="257"/>
      <c r="O1340" s="257"/>
      <c r="P1340" s="257"/>
      <c r="Q1340" s="257"/>
      <c r="R1340" s="257"/>
      <c r="S1340" s="257"/>
      <c r="T1340" s="258"/>
      <c r="AT1340" s="259" t="s">
        <v>177</v>
      </c>
      <c r="AU1340" s="259" t="s">
        <v>79</v>
      </c>
      <c r="AV1340" s="12" t="s">
        <v>79</v>
      </c>
      <c r="AW1340" s="12" t="s">
        <v>35</v>
      </c>
      <c r="AX1340" s="12" t="s">
        <v>71</v>
      </c>
      <c r="AY1340" s="259" t="s">
        <v>169</v>
      </c>
    </row>
    <row r="1341" s="13" customFormat="1">
      <c r="B1341" s="260"/>
      <c r="C1341" s="261"/>
      <c r="D1341" s="250" t="s">
        <v>177</v>
      </c>
      <c r="E1341" s="262" t="s">
        <v>21</v>
      </c>
      <c r="F1341" s="263" t="s">
        <v>436</v>
      </c>
      <c r="G1341" s="261"/>
      <c r="H1341" s="262" t="s">
        <v>21</v>
      </c>
      <c r="I1341" s="264"/>
      <c r="J1341" s="261"/>
      <c r="K1341" s="261"/>
      <c r="L1341" s="265"/>
      <c r="M1341" s="266"/>
      <c r="N1341" s="267"/>
      <c r="O1341" s="267"/>
      <c r="P1341" s="267"/>
      <c r="Q1341" s="267"/>
      <c r="R1341" s="267"/>
      <c r="S1341" s="267"/>
      <c r="T1341" s="268"/>
      <c r="AT1341" s="269" t="s">
        <v>177</v>
      </c>
      <c r="AU1341" s="269" t="s">
        <v>79</v>
      </c>
      <c r="AV1341" s="13" t="s">
        <v>75</v>
      </c>
      <c r="AW1341" s="13" t="s">
        <v>35</v>
      </c>
      <c r="AX1341" s="13" t="s">
        <v>71</v>
      </c>
      <c r="AY1341" s="269" t="s">
        <v>169</v>
      </c>
    </row>
    <row r="1342" s="12" customFormat="1">
      <c r="B1342" s="248"/>
      <c r="C1342" s="249"/>
      <c r="D1342" s="250" t="s">
        <v>177</v>
      </c>
      <c r="E1342" s="251" t="s">
        <v>21</v>
      </c>
      <c r="F1342" s="252" t="s">
        <v>1171</v>
      </c>
      <c r="G1342" s="249"/>
      <c r="H1342" s="253">
        <v>3.5800000000000001</v>
      </c>
      <c r="I1342" s="254"/>
      <c r="J1342" s="249"/>
      <c r="K1342" s="249"/>
      <c r="L1342" s="255"/>
      <c r="M1342" s="256"/>
      <c r="N1342" s="257"/>
      <c r="O1342" s="257"/>
      <c r="P1342" s="257"/>
      <c r="Q1342" s="257"/>
      <c r="R1342" s="257"/>
      <c r="S1342" s="257"/>
      <c r="T1342" s="258"/>
      <c r="AT1342" s="259" t="s">
        <v>177</v>
      </c>
      <c r="AU1342" s="259" t="s">
        <v>79</v>
      </c>
      <c r="AV1342" s="12" t="s">
        <v>79</v>
      </c>
      <c r="AW1342" s="12" t="s">
        <v>35</v>
      </c>
      <c r="AX1342" s="12" t="s">
        <v>71</v>
      </c>
      <c r="AY1342" s="259" t="s">
        <v>169</v>
      </c>
    </row>
    <row r="1343" s="13" customFormat="1">
      <c r="B1343" s="260"/>
      <c r="C1343" s="261"/>
      <c r="D1343" s="250" t="s">
        <v>177</v>
      </c>
      <c r="E1343" s="262" t="s">
        <v>21</v>
      </c>
      <c r="F1343" s="263" t="s">
        <v>362</v>
      </c>
      <c r="G1343" s="261"/>
      <c r="H1343" s="262" t="s">
        <v>21</v>
      </c>
      <c r="I1343" s="264"/>
      <c r="J1343" s="261"/>
      <c r="K1343" s="261"/>
      <c r="L1343" s="265"/>
      <c r="M1343" s="266"/>
      <c r="N1343" s="267"/>
      <c r="O1343" s="267"/>
      <c r="P1343" s="267"/>
      <c r="Q1343" s="267"/>
      <c r="R1343" s="267"/>
      <c r="S1343" s="267"/>
      <c r="T1343" s="268"/>
      <c r="AT1343" s="269" t="s">
        <v>177</v>
      </c>
      <c r="AU1343" s="269" t="s">
        <v>79</v>
      </c>
      <c r="AV1343" s="13" t="s">
        <v>75</v>
      </c>
      <c r="AW1343" s="13" t="s">
        <v>35</v>
      </c>
      <c r="AX1343" s="13" t="s">
        <v>71</v>
      </c>
      <c r="AY1343" s="269" t="s">
        <v>169</v>
      </c>
    </row>
    <row r="1344" s="12" customFormat="1">
      <c r="B1344" s="248"/>
      <c r="C1344" s="249"/>
      <c r="D1344" s="250" t="s">
        <v>177</v>
      </c>
      <c r="E1344" s="251" t="s">
        <v>21</v>
      </c>
      <c r="F1344" s="252" t="s">
        <v>1172</v>
      </c>
      <c r="G1344" s="249"/>
      <c r="H1344" s="253">
        <v>0.67000000000000004</v>
      </c>
      <c r="I1344" s="254"/>
      <c r="J1344" s="249"/>
      <c r="K1344" s="249"/>
      <c r="L1344" s="255"/>
      <c r="M1344" s="256"/>
      <c r="N1344" s="257"/>
      <c r="O1344" s="257"/>
      <c r="P1344" s="257"/>
      <c r="Q1344" s="257"/>
      <c r="R1344" s="257"/>
      <c r="S1344" s="257"/>
      <c r="T1344" s="258"/>
      <c r="AT1344" s="259" t="s">
        <v>177</v>
      </c>
      <c r="AU1344" s="259" t="s">
        <v>79</v>
      </c>
      <c r="AV1344" s="12" t="s">
        <v>79</v>
      </c>
      <c r="AW1344" s="12" t="s">
        <v>35</v>
      </c>
      <c r="AX1344" s="12" t="s">
        <v>71</v>
      </c>
      <c r="AY1344" s="259" t="s">
        <v>169</v>
      </c>
    </row>
    <row r="1345" s="13" customFormat="1">
      <c r="B1345" s="260"/>
      <c r="C1345" s="261"/>
      <c r="D1345" s="250" t="s">
        <v>177</v>
      </c>
      <c r="E1345" s="262" t="s">
        <v>21</v>
      </c>
      <c r="F1345" s="263" t="s">
        <v>1173</v>
      </c>
      <c r="G1345" s="261"/>
      <c r="H1345" s="262" t="s">
        <v>21</v>
      </c>
      <c r="I1345" s="264"/>
      <c r="J1345" s="261"/>
      <c r="K1345" s="261"/>
      <c r="L1345" s="265"/>
      <c r="M1345" s="266"/>
      <c r="N1345" s="267"/>
      <c r="O1345" s="267"/>
      <c r="P1345" s="267"/>
      <c r="Q1345" s="267"/>
      <c r="R1345" s="267"/>
      <c r="S1345" s="267"/>
      <c r="T1345" s="268"/>
      <c r="AT1345" s="269" t="s">
        <v>177</v>
      </c>
      <c r="AU1345" s="269" t="s">
        <v>79</v>
      </c>
      <c r="AV1345" s="13" t="s">
        <v>75</v>
      </c>
      <c r="AW1345" s="13" t="s">
        <v>35</v>
      </c>
      <c r="AX1345" s="13" t="s">
        <v>71</v>
      </c>
      <c r="AY1345" s="269" t="s">
        <v>169</v>
      </c>
    </row>
    <row r="1346" s="14" customFormat="1">
      <c r="B1346" s="270"/>
      <c r="C1346" s="271"/>
      <c r="D1346" s="250" t="s">
        <v>177</v>
      </c>
      <c r="E1346" s="272" t="s">
        <v>21</v>
      </c>
      <c r="F1346" s="273" t="s">
        <v>182</v>
      </c>
      <c r="G1346" s="271"/>
      <c r="H1346" s="274">
        <v>13.321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AT1346" s="280" t="s">
        <v>177</v>
      </c>
      <c r="AU1346" s="280" t="s">
        <v>79</v>
      </c>
      <c r="AV1346" s="14" t="s">
        <v>89</v>
      </c>
      <c r="AW1346" s="14" t="s">
        <v>35</v>
      </c>
      <c r="AX1346" s="14" t="s">
        <v>75</v>
      </c>
      <c r="AY1346" s="280" t="s">
        <v>169</v>
      </c>
    </row>
    <row r="1347" s="1" customFormat="1" ht="16.5" customHeight="1">
      <c r="B1347" s="47"/>
      <c r="C1347" s="236" t="s">
        <v>1174</v>
      </c>
      <c r="D1347" s="236" t="s">
        <v>172</v>
      </c>
      <c r="E1347" s="237" t="s">
        <v>1175</v>
      </c>
      <c r="F1347" s="238" t="s">
        <v>1176</v>
      </c>
      <c r="G1347" s="239" t="s">
        <v>479</v>
      </c>
      <c r="H1347" s="240">
        <v>124.145</v>
      </c>
      <c r="I1347" s="241"/>
      <c r="J1347" s="242">
        <f>ROUND(I1347*H1347,2)</f>
        <v>0</v>
      </c>
      <c r="K1347" s="238" t="s">
        <v>21</v>
      </c>
      <c r="L1347" s="73"/>
      <c r="M1347" s="243" t="s">
        <v>21</v>
      </c>
      <c r="N1347" s="244" t="s">
        <v>42</v>
      </c>
      <c r="O1347" s="48"/>
      <c r="P1347" s="245">
        <f>O1347*H1347</f>
        <v>0</v>
      </c>
      <c r="Q1347" s="245">
        <v>0</v>
      </c>
      <c r="R1347" s="245">
        <f>Q1347*H1347</f>
        <v>0</v>
      </c>
      <c r="S1347" s="245">
        <v>0.070000000000000007</v>
      </c>
      <c r="T1347" s="246">
        <f>S1347*H1347</f>
        <v>8.6901500000000009</v>
      </c>
      <c r="AR1347" s="25" t="s">
        <v>89</v>
      </c>
      <c r="AT1347" s="25" t="s">
        <v>172</v>
      </c>
      <c r="AU1347" s="25" t="s">
        <v>79</v>
      </c>
      <c r="AY1347" s="25" t="s">
        <v>169</v>
      </c>
      <c r="BE1347" s="247">
        <f>IF(N1347="základní",J1347,0)</f>
        <v>0</v>
      </c>
      <c r="BF1347" s="247">
        <f>IF(N1347="snížená",J1347,0)</f>
        <v>0</v>
      </c>
      <c r="BG1347" s="247">
        <f>IF(N1347="zákl. přenesená",J1347,0)</f>
        <v>0</v>
      </c>
      <c r="BH1347" s="247">
        <f>IF(N1347="sníž. přenesená",J1347,0)</f>
        <v>0</v>
      </c>
      <c r="BI1347" s="247">
        <f>IF(N1347="nulová",J1347,0)</f>
        <v>0</v>
      </c>
      <c r="BJ1347" s="25" t="s">
        <v>75</v>
      </c>
      <c r="BK1347" s="247">
        <f>ROUND(I1347*H1347,2)</f>
        <v>0</v>
      </c>
      <c r="BL1347" s="25" t="s">
        <v>89</v>
      </c>
      <c r="BM1347" s="25" t="s">
        <v>1177</v>
      </c>
    </row>
    <row r="1348" s="12" customFormat="1">
      <c r="B1348" s="248"/>
      <c r="C1348" s="249"/>
      <c r="D1348" s="250" t="s">
        <v>177</v>
      </c>
      <c r="E1348" s="251" t="s">
        <v>21</v>
      </c>
      <c r="F1348" s="252" t="s">
        <v>1178</v>
      </c>
      <c r="G1348" s="249"/>
      <c r="H1348" s="253">
        <v>124.145</v>
      </c>
      <c r="I1348" s="254"/>
      <c r="J1348" s="249"/>
      <c r="K1348" s="249"/>
      <c r="L1348" s="255"/>
      <c r="M1348" s="256"/>
      <c r="N1348" s="257"/>
      <c r="O1348" s="257"/>
      <c r="P1348" s="257"/>
      <c r="Q1348" s="257"/>
      <c r="R1348" s="257"/>
      <c r="S1348" s="257"/>
      <c r="T1348" s="258"/>
      <c r="AT1348" s="259" t="s">
        <v>177</v>
      </c>
      <c r="AU1348" s="259" t="s">
        <v>79</v>
      </c>
      <c r="AV1348" s="12" t="s">
        <v>79</v>
      </c>
      <c r="AW1348" s="12" t="s">
        <v>35</v>
      </c>
      <c r="AX1348" s="12" t="s">
        <v>71</v>
      </c>
      <c r="AY1348" s="259" t="s">
        <v>169</v>
      </c>
    </row>
    <row r="1349" s="13" customFormat="1">
      <c r="B1349" s="260"/>
      <c r="C1349" s="261"/>
      <c r="D1349" s="250" t="s">
        <v>177</v>
      </c>
      <c r="E1349" s="262" t="s">
        <v>21</v>
      </c>
      <c r="F1349" s="263" t="s">
        <v>1179</v>
      </c>
      <c r="G1349" s="261"/>
      <c r="H1349" s="262" t="s">
        <v>21</v>
      </c>
      <c r="I1349" s="264"/>
      <c r="J1349" s="261"/>
      <c r="K1349" s="261"/>
      <c r="L1349" s="265"/>
      <c r="M1349" s="266"/>
      <c r="N1349" s="267"/>
      <c r="O1349" s="267"/>
      <c r="P1349" s="267"/>
      <c r="Q1349" s="267"/>
      <c r="R1349" s="267"/>
      <c r="S1349" s="267"/>
      <c r="T1349" s="268"/>
      <c r="AT1349" s="269" t="s">
        <v>177</v>
      </c>
      <c r="AU1349" s="269" t="s">
        <v>79</v>
      </c>
      <c r="AV1349" s="13" t="s">
        <v>75</v>
      </c>
      <c r="AW1349" s="13" t="s">
        <v>35</v>
      </c>
      <c r="AX1349" s="13" t="s">
        <v>71</v>
      </c>
      <c r="AY1349" s="269" t="s">
        <v>169</v>
      </c>
    </row>
    <row r="1350" s="14" customFormat="1">
      <c r="B1350" s="270"/>
      <c r="C1350" s="271"/>
      <c r="D1350" s="250" t="s">
        <v>177</v>
      </c>
      <c r="E1350" s="272" t="s">
        <v>21</v>
      </c>
      <c r="F1350" s="273" t="s">
        <v>182</v>
      </c>
      <c r="G1350" s="271"/>
      <c r="H1350" s="274">
        <v>124.145</v>
      </c>
      <c r="I1350" s="275"/>
      <c r="J1350" s="271"/>
      <c r="K1350" s="271"/>
      <c r="L1350" s="276"/>
      <c r="M1350" s="277"/>
      <c r="N1350" s="278"/>
      <c r="O1350" s="278"/>
      <c r="P1350" s="278"/>
      <c r="Q1350" s="278"/>
      <c r="R1350" s="278"/>
      <c r="S1350" s="278"/>
      <c r="T1350" s="279"/>
      <c r="AT1350" s="280" t="s">
        <v>177</v>
      </c>
      <c r="AU1350" s="280" t="s">
        <v>79</v>
      </c>
      <c r="AV1350" s="14" t="s">
        <v>89</v>
      </c>
      <c r="AW1350" s="14" t="s">
        <v>35</v>
      </c>
      <c r="AX1350" s="14" t="s">
        <v>75</v>
      </c>
      <c r="AY1350" s="280" t="s">
        <v>169</v>
      </c>
    </row>
    <row r="1351" s="1" customFormat="1" ht="16.5" customHeight="1">
      <c r="B1351" s="47"/>
      <c r="C1351" s="236" t="s">
        <v>1180</v>
      </c>
      <c r="D1351" s="236" t="s">
        <v>172</v>
      </c>
      <c r="E1351" s="237" t="s">
        <v>1181</v>
      </c>
      <c r="F1351" s="238" t="s">
        <v>1182</v>
      </c>
      <c r="G1351" s="239" t="s">
        <v>190</v>
      </c>
      <c r="H1351" s="240">
        <v>42.911999999999999</v>
      </c>
      <c r="I1351" s="241"/>
      <c r="J1351" s="242">
        <f>ROUND(I1351*H1351,2)</f>
        <v>0</v>
      </c>
      <c r="K1351" s="238" t="s">
        <v>21</v>
      </c>
      <c r="L1351" s="73"/>
      <c r="M1351" s="243" t="s">
        <v>21</v>
      </c>
      <c r="N1351" s="244" t="s">
        <v>42</v>
      </c>
      <c r="O1351" s="48"/>
      <c r="P1351" s="245">
        <f>O1351*H1351</f>
        <v>0</v>
      </c>
      <c r="Q1351" s="245">
        <v>0</v>
      </c>
      <c r="R1351" s="245">
        <f>Q1351*H1351</f>
        <v>0</v>
      </c>
      <c r="S1351" s="245">
        <v>2.3999999999999999</v>
      </c>
      <c r="T1351" s="246">
        <f>S1351*H1351</f>
        <v>102.9888</v>
      </c>
      <c r="AR1351" s="25" t="s">
        <v>89</v>
      </c>
      <c r="AT1351" s="25" t="s">
        <v>172</v>
      </c>
      <c r="AU1351" s="25" t="s">
        <v>79</v>
      </c>
      <c r="AY1351" s="25" t="s">
        <v>169</v>
      </c>
      <c r="BE1351" s="247">
        <f>IF(N1351="základní",J1351,0)</f>
        <v>0</v>
      </c>
      <c r="BF1351" s="247">
        <f>IF(N1351="snížená",J1351,0)</f>
        <v>0</v>
      </c>
      <c r="BG1351" s="247">
        <f>IF(N1351="zákl. přenesená",J1351,0)</f>
        <v>0</v>
      </c>
      <c r="BH1351" s="247">
        <f>IF(N1351="sníž. přenesená",J1351,0)</f>
        <v>0</v>
      </c>
      <c r="BI1351" s="247">
        <f>IF(N1351="nulová",J1351,0)</f>
        <v>0</v>
      </c>
      <c r="BJ1351" s="25" t="s">
        <v>75</v>
      </c>
      <c r="BK1351" s="247">
        <f>ROUND(I1351*H1351,2)</f>
        <v>0</v>
      </c>
      <c r="BL1351" s="25" t="s">
        <v>89</v>
      </c>
      <c r="BM1351" s="25" t="s">
        <v>1183</v>
      </c>
    </row>
    <row r="1352" s="12" customFormat="1">
      <c r="B1352" s="248"/>
      <c r="C1352" s="249"/>
      <c r="D1352" s="250" t="s">
        <v>177</v>
      </c>
      <c r="E1352" s="251" t="s">
        <v>21</v>
      </c>
      <c r="F1352" s="252" t="s">
        <v>1184</v>
      </c>
      <c r="G1352" s="249"/>
      <c r="H1352" s="253">
        <v>42.911999999999999</v>
      </c>
      <c r="I1352" s="254"/>
      <c r="J1352" s="249"/>
      <c r="K1352" s="249"/>
      <c r="L1352" s="255"/>
      <c r="M1352" s="256"/>
      <c r="N1352" s="257"/>
      <c r="O1352" s="257"/>
      <c r="P1352" s="257"/>
      <c r="Q1352" s="257"/>
      <c r="R1352" s="257"/>
      <c r="S1352" s="257"/>
      <c r="T1352" s="258"/>
      <c r="AT1352" s="259" t="s">
        <v>177</v>
      </c>
      <c r="AU1352" s="259" t="s">
        <v>79</v>
      </c>
      <c r="AV1352" s="12" t="s">
        <v>79</v>
      </c>
      <c r="AW1352" s="12" t="s">
        <v>35</v>
      </c>
      <c r="AX1352" s="12" t="s">
        <v>71</v>
      </c>
      <c r="AY1352" s="259" t="s">
        <v>169</v>
      </c>
    </row>
    <row r="1353" s="13" customFormat="1">
      <c r="B1353" s="260"/>
      <c r="C1353" s="261"/>
      <c r="D1353" s="250" t="s">
        <v>177</v>
      </c>
      <c r="E1353" s="262" t="s">
        <v>21</v>
      </c>
      <c r="F1353" s="263" t="s">
        <v>566</v>
      </c>
      <c r="G1353" s="261"/>
      <c r="H1353" s="262" t="s">
        <v>21</v>
      </c>
      <c r="I1353" s="264"/>
      <c r="J1353" s="261"/>
      <c r="K1353" s="261"/>
      <c r="L1353" s="265"/>
      <c r="M1353" s="266"/>
      <c r="N1353" s="267"/>
      <c r="O1353" s="267"/>
      <c r="P1353" s="267"/>
      <c r="Q1353" s="267"/>
      <c r="R1353" s="267"/>
      <c r="S1353" s="267"/>
      <c r="T1353" s="268"/>
      <c r="AT1353" s="269" t="s">
        <v>177</v>
      </c>
      <c r="AU1353" s="269" t="s">
        <v>79</v>
      </c>
      <c r="AV1353" s="13" t="s">
        <v>75</v>
      </c>
      <c r="AW1353" s="13" t="s">
        <v>35</v>
      </c>
      <c r="AX1353" s="13" t="s">
        <v>71</v>
      </c>
      <c r="AY1353" s="269" t="s">
        <v>169</v>
      </c>
    </row>
    <row r="1354" s="14" customFormat="1">
      <c r="B1354" s="270"/>
      <c r="C1354" s="271"/>
      <c r="D1354" s="250" t="s">
        <v>177</v>
      </c>
      <c r="E1354" s="272" t="s">
        <v>21</v>
      </c>
      <c r="F1354" s="273" t="s">
        <v>182</v>
      </c>
      <c r="G1354" s="271"/>
      <c r="H1354" s="274">
        <v>42.911999999999999</v>
      </c>
      <c r="I1354" s="275"/>
      <c r="J1354" s="271"/>
      <c r="K1354" s="271"/>
      <c r="L1354" s="276"/>
      <c r="M1354" s="277"/>
      <c r="N1354" s="278"/>
      <c r="O1354" s="278"/>
      <c r="P1354" s="278"/>
      <c r="Q1354" s="278"/>
      <c r="R1354" s="278"/>
      <c r="S1354" s="278"/>
      <c r="T1354" s="279"/>
      <c r="AT1354" s="280" t="s">
        <v>177</v>
      </c>
      <c r="AU1354" s="280" t="s">
        <v>79</v>
      </c>
      <c r="AV1354" s="14" t="s">
        <v>89</v>
      </c>
      <c r="AW1354" s="14" t="s">
        <v>35</v>
      </c>
      <c r="AX1354" s="14" t="s">
        <v>75</v>
      </c>
      <c r="AY1354" s="280" t="s">
        <v>169</v>
      </c>
    </row>
    <row r="1355" s="1" customFormat="1" ht="16.5" customHeight="1">
      <c r="B1355" s="47"/>
      <c r="C1355" s="236" t="s">
        <v>1185</v>
      </c>
      <c r="D1355" s="236" t="s">
        <v>172</v>
      </c>
      <c r="E1355" s="237" t="s">
        <v>1186</v>
      </c>
      <c r="F1355" s="238" t="s">
        <v>1187</v>
      </c>
      <c r="G1355" s="239" t="s">
        <v>175</v>
      </c>
      <c r="H1355" s="240">
        <v>38.130000000000003</v>
      </c>
      <c r="I1355" s="241"/>
      <c r="J1355" s="242">
        <f>ROUND(I1355*H1355,2)</f>
        <v>0</v>
      </c>
      <c r="K1355" s="238" t="s">
        <v>21</v>
      </c>
      <c r="L1355" s="73"/>
      <c r="M1355" s="243" t="s">
        <v>21</v>
      </c>
      <c r="N1355" s="244" t="s">
        <v>42</v>
      </c>
      <c r="O1355" s="48"/>
      <c r="P1355" s="245">
        <f>O1355*H1355</f>
        <v>0</v>
      </c>
      <c r="Q1355" s="245">
        <v>0</v>
      </c>
      <c r="R1355" s="245">
        <f>Q1355*H1355</f>
        <v>0</v>
      </c>
      <c r="S1355" s="245">
        <v>0.35999999999999999</v>
      </c>
      <c r="T1355" s="246">
        <f>S1355*H1355</f>
        <v>13.726800000000001</v>
      </c>
      <c r="AR1355" s="25" t="s">
        <v>89</v>
      </c>
      <c r="AT1355" s="25" t="s">
        <v>172</v>
      </c>
      <c r="AU1355" s="25" t="s">
        <v>79</v>
      </c>
      <c r="AY1355" s="25" t="s">
        <v>169</v>
      </c>
      <c r="BE1355" s="247">
        <f>IF(N1355="základní",J1355,0)</f>
        <v>0</v>
      </c>
      <c r="BF1355" s="247">
        <f>IF(N1355="snížená",J1355,0)</f>
        <v>0</v>
      </c>
      <c r="BG1355" s="247">
        <f>IF(N1355="zákl. přenesená",J1355,0)</f>
        <v>0</v>
      </c>
      <c r="BH1355" s="247">
        <f>IF(N1355="sníž. přenesená",J1355,0)</f>
        <v>0</v>
      </c>
      <c r="BI1355" s="247">
        <f>IF(N1355="nulová",J1355,0)</f>
        <v>0</v>
      </c>
      <c r="BJ1355" s="25" t="s">
        <v>75</v>
      </c>
      <c r="BK1355" s="247">
        <f>ROUND(I1355*H1355,2)</f>
        <v>0</v>
      </c>
      <c r="BL1355" s="25" t="s">
        <v>89</v>
      </c>
      <c r="BM1355" s="25" t="s">
        <v>1188</v>
      </c>
    </row>
    <row r="1356" s="12" customFormat="1">
      <c r="B1356" s="248"/>
      <c r="C1356" s="249"/>
      <c r="D1356" s="250" t="s">
        <v>177</v>
      </c>
      <c r="E1356" s="251" t="s">
        <v>21</v>
      </c>
      <c r="F1356" s="252" t="s">
        <v>1189</v>
      </c>
      <c r="G1356" s="249"/>
      <c r="H1356" s="253">
        <v>38.130000000000003</v>
      </c>
      <c r="I1356" s="254"/>
      <c r="J1356" s="249"/>
      <c r="K1356" s="249"/>
      <c r="L1356" s="255"/>
      <c r="M1356" s="256"/>
      <c r="N1356" s="257"/>
      <c r="O1356" s="257"/>
      <c r="P1356" s="257"/>
      <c r="Q1356" s="257"/>
      <c r="R1356" s="257"/>
      <c r="S1356" s="257"/>
      <c r="T1356" s="258"/>
      <c r="AT1356" s="259" t="s">
        <v>177</v>
      </c>
      <c r="AU1356" s="259" t="s">
        <v>79</v>
      </c>
      <c r="AV1356" s="12" t="s">
        <v>79</v>
      </c>
      <c r="AW1356" s="12" t="s">
        <v>35</v>
      </c>
      <c r="AX1356" s="12" t="s">
        <v>71</v>
      </c>
      <c r="AY1356" s="259" t="s">
        <v>169</v>
      </c>
    </row>
    <row r="1357" s="13" customFormat="1">
      <c r="B1357" s="260"/>
      <c r="C1357" s="261"/>
      <c r="D1357" s="250" t="s">
        <v>177</v>
      </c>
      <c r="E1357" s="262" t="s">
        <v>21</v>
      </c>
      <c r="F1357" s="263" t="s">
        <v>1179</v>
      </c>
      <c r="G1357" s="261"/>
      <c r="H1357" s="262" t="s">
        <v>21</v>
      </c>
      <c r="I1357" s="264"/>
      <c r="J1357" s="261"/>
      <c r="K1357" s="261"/>
      <c r="L1357" s="265"/>
      <c r="M1357" s="266"/>
      <c r="N1357" s="267"/>
      <c r="O1357" s="267"/>
      <c r="P1357" s="267"/>
      <c r="Q1357" s="267"/>
      <c r="R1357" s="267"/>
      <c r="S1357" s="267"/>
      <c r="T1357" s="268"/>
      <c r="AT1357" s="269" t="s">
        <v>177</v>
      </c>
      <c r="AU1357" s="269" t="s">
        <v>79</v>
      </c>
      <c r="AV1357" s="13" t="s">
        <v>75</v>
      </c>
      <c r="AW1357" s="13" t="s">
        <v>35</v>
      </c>
      <c r="AX1357" s="13" t="s">
        <v>71</v>
      </c>
      <c r="AY1357" s="269" t="s">
        <v>169</v>
      </c>
    </row>
    <row r="1358" s="14" customFormat="1">
      <c r="B1358" s="270"/>
      <c r="C1358" s="271"/>
      <c r="D1358" s="250" t="s">
        <v>177</v>
      </c>
      <c r="E1358" s="272" t="s">
        <v>21</v>
      </c>
      <c r="F1358" s="273" t="s">
        <v>182</v>
      </c>
      <c r="G1358" s="271"/>
      <c r="H1358" s="274">
        <v>38.130000000000003</v>
      </c>
      <c r="I1358" s="275"/>
      <c r="J1358" s="271"/>
      <c r="K1358" s="271"/>
      <c r="L1358" s="276"/>
      <c r="M1358" s="277"/>
      <c r="N1358" s="278"/>
      <c r="O1358" s="278"/>
      <c r="P1358" s="278"/>
      <c r="Q1358" s="278"/>
      <c r="R1358" s="278"/>
      <c r="S1358" s="278"/>
      <c r="T1358" s="279"/>
      <c r="AT1358" s="280" t="s">
        <v>177</v>
      </c>
      <c r="AU1358" s="280" t="s">
        <v>79</v>
      </c>
      <c r="AV1358" s="14" t="s">
        <v>89</v>
      </c>
      <c r="AW1358" s="14" t="s">
        <v>35</v>
      </c>
      <c r="AX1358" s="14" t="s">
        <v>75</v>
      </c>
      <c r="AY1358" s="280" t="s">
        <v>169</v>
      </c>
    </row>
    <row r="1359" s="1" customFormat="1" ht="16.5" customHeight="1">
      <c r="B1359" s="47"/>
      <c r="C1359" s="236" t="s">
        <v>1190</v>
      </c>
      <c r="D1359" s="236" t="s">
        <v>172</v>
      </c>
      <c r="E1359" s="237" t="s">
        <v>1191</v>
      </c>
      <c r="F1359" s="238" t="s">
        <v>1192</v>
      </c>
      <c r="G1359" s="239" t="s">
        <v>175</v>
      </c>
      <c r="H1359" s="240">
        <v>116.52</v>
      </c>
      <c r="I1359" s="241"/>
      <c r="J1359" s="242">
        <f>ROUND(I1359*H1359,2)</f>
        <v>0</v>
      </c>
      <c r="K1359" s="238" t="s">
        <v>21</v>
      </c>
      <c r="L1359" s="73"/>
      <c r="M1359" s="243" t="s">
        <v>21</v>
      </c>
      <c r="N1359" s="244" t="s">
        <v>42</v>
      </c>
      <c r="O1359" s="48"/>
      <c r="P1359" s="245">
        <f>O1359*H1359</f>
        <v>0</v>
      </c>
      <c r="Q1359" s="245">
        <v>0</v>
      </c>
      <c r="R1359" s="245">
        <f>Q1359*H1359</f>
        <v>0</v>
      </c>
      <c r="S1359" s="245">
        <v>0.192</v>
      </c>
      <c r="T1359" s="246">
        <f>S1359*H1359</f>
        <v>22.371839999999999</v>
      </c>
      <c r="AR1359" s="25" t="s">
        <v>89</v>
      </c>
      <c r="AT1359" s="25" t="s">
        <v>172</v>
      </c>
      <c r="AU1359" s="25" t="s">
        <v>79</v>
      </c>
      <c r="AY1359" s="25" t="s">
        <v>169</v>
      </c>
      <c r="BE1359" s="247">
        <f>IF(N1359="základní",J1359,0)</f>
        <v>0</v>
      </c>
      <c r="BF1359" s="247">
        <f>IF(N1359="snížená",J1359,0)</f>
        <v>0</v>
      </c>
      <c r="BG1359" s="247">
        <f>IF(N1359="zákl. přenesená",J1359,0)</f>
        <v>0</v>
      </c>
      <c r="BH1359" s="247">
        <f>IF(N1359="sníž. přenesená",J1359,0)</f>
        <v>0</v>
      </c>
      <c r="BI1359" s="247">
        <f>IF(N1359="nulová",J1359,0)</f>
        <v>0</v>
      </c>
      <c r="BJ1359" s="25" t="s">
        <v>75</v>
      </c>
      <c r="BK1359" s="247">
        <f>ROUND(I1359*H1359,2)</f>
        <v>0</v>
      </c>
      <c r="BL1359" s="25" t="s">
        <v>89</v>
      </c>
      <c r="BM1359" s="25" t="s">
        <v>1193</v>
      </c>
    </row>
    <row r="1360" s="13" customFormat="1">
      <c r="B1360" s="260"/>
      <c r="C1360" s="261"/>
      <c r="D1360" s="250" t="s">
        <v>177</v>
      </c>
      <c r="E1360" s="262" t="s">
        <v>21</v>
      </c>
      <c r="F1360" s="263" t="s">
        <v>602</v>
      </c>
      <c r="G1360" s="261"/>
      <c r="H1360" s="262" t="s">
        <v>21</v>
      </c>
      <c r="I1360" s="264"/>
      <c r="J1360" s="261"/>
      <c r="K1360" s="261"/>
      <c r="L1360" s="265"/>
      <c r="M1360" s="266"/>
      <c r="N1360" s="267"/>
      <c r="O1360" s="267"/>
      <c r="P1360" s="267"/>
      <c r="Q1360" s="267"/>
      <c r="R1360" s="267"/>
      <c r="S1360" s="267"/>
      <c r="T1360" s="268"/>
      <c r="AT1360" s="269" t="s">
        <v>177</v>
      </c>
      <c r="AU1360" s="269" t="s">
        <v>79</v>
      </c>
      <c r="AV1360" s="13" t="s">
        <v>75</v>
      </c>
      <c r="AW1360" s="13" t="s">
        <v>35</v>
      </c>
      <c r="AX1360" s="13" t="s">
        <v>71</v>
      </c>
      <c r="AY1360" s="269" t="s">
        <v>169</v>
      </c>
    </row>
    <row r="1361" s="12" customFormat="1">
      <c r="B1361" s="248"/>
      <c r="C1361" s="249"/>
      <c r="D1361" s="250" t="s">
        <v>177</v>
      </c>
      <c r="E1361" s="251" t="s">
        <v>21</v>
      </c>
      <c r="F1361" s="252" t="s">
        <v>1100</v>
      </c>
      <c r="G1361" s="249"/>
      <c r="H1361" s="253">
        <v>52.299999999999997</v>
      </c>
      <c r="I1361" s="254"/>
      <c r="J1361" s="249"/>
      <c r="K1361" s="249"/>
      <c r="L1361" s="255"/>
      <c r="M1361" s="256"/>
      <c r="N1361" s="257"/>
      <c r="O1361" s="257"/>
      <c r="P1361" s="257"/>
      <c r="Q1361" s="257"/>
      <c r="R1361" s="257"/>
      <c r="S1361" s="257"/>
      <c r="T1361" s="258"/>
      <c r="AT1361" s="259" t="s">
        <v>177</v>
      </c>
      <c r="AU1361" s="259" t="s">
        <v>79</v>
      </c>
      <c r="AV1361" s="12" t="s">
        <v>79</v>
      </c>
      <c r="AW1361" s="12" t="s">
        <v>35</v>
      </c>
      <c r="AX1361" s="12" t="s">
        <v>71</v>
      </c>
      <c r="AY1361" s="259" t="s">
        <v>169</v>
      </c>
    </row>
    <row r="1362" s="13" customFormat="1">
      <c r="B1362" s="260"/>
      <c r="C1362" s="261"/>
      <c r="D1362" s="250" t="s">
        <v>177</v>
      </c>
      <c r="E1362" s="262" t="s">
        <v>21</v>
      </c>
      <c r="F1362" s="263" t="s">
        <v>350</v>
      </c>
      <c r="G1362" s="261"/>
      <c r="H1362" s="262" t="s">
        <v>21</v>
      </c>
      <c r="I1362" s="264"/>
      <c r="J1362" s="261"/>
      <c r="K1362" s="261"/>
      <c r="L1362" s="265"/>
      <c r="M1362" s="266"/>
      <c r="N1362" s="267"/>
      <c r="O1362" s="267"/>
      <c r="P1362" s="267"/>
      <c r="Q1362" s="267"/>
      <c r="R1362" s="267"/>
      <c r="S1362" s="267"/>
      <c r="T1362" s="268"/>
      <c r="AT1362" s="269" t="s">
        <v>177</v>
      </c>
      <c r="AU1362" s="269" t="s">
        <v>79</v>
      </c>
      <c r="AV1362" s="13" t="s">
        <v>75</v>
      </c>
      <c r="AW1362" s="13" t="s">
        <v>35</v>
      </c>
      <c r="AX1362" s="13" t="s">
        <v>71</v>
      </c>
      <c r="AY1362" s="269" t="s">
        <v>169</v>
      </c>
    </row>
    <row r="1363" s="12" customFormat="1">
      <c r="B1363" s="248"/>
      <c r="C1363" s="249"/>
      <c r="D1363" s="250" t="s">
        <v>177</v>
      </c>
      <c r="E1363" s="251" t="s">
        <v>21</v>
      </c>
      <c r="F1363" s="252" t="s">
        <v>1101</v>
      </c>
      <c r="G1363" s="249"/>
      <c r="H1363" s="253">
        <v>59.899999999999999</v>
      </c>
      <c r="I1363" s="254"/>
      <c r="J1363" s="249"/>
      <c r="K1363" s="249"/>
      <c r="L1363" s="255"/>
      <c r="M1363" s="256"/>
      <c r="N1363" s="257"/>
      <c r="O1363" s="257"/>
      <c r="P1363" s="257"/>
      <c r="Q1363" s="257"/>
      <c r="R1363" s="257"/>
      <c r="S1363" s="257"/>
      <c r="T1363" s="258"/>
      <c r="AT1363" s="259" t="s">
        <v>177</v>
      </c>
      <c r="AU1363" s="259" t="s">
        <v>79</v>
      </c>
      <c r="AV1363" s="12" t="s">
        <v>79</v>
      </c>
      <c r="AW1363" s="12" t="s">
        <v>35</v>
      </c>
      <c r="AX1363" s="12" t="s">
        <v>71</v>
      </c>
      <c r="AY1363" s="259" t="s">
        <v>169</v>
      </c>
    </row>
    <row r="1364" s="13" customFormat="1">
      <c r="B1364" s="260"/>
      <c r="C1364" s="261"/>
      <c r="D1364" s="250" t="s">
        <v>177</v>
      </c>
      <c r="E1364" s="262" t="s">
        <v>21</v>
      </c>
      <c r="F1364" s="263" t="s">
        <v>436</v>
      </c>
      <c r="G1364" s="261"/>
      <c r="H1364" s="262" t="s">
        <v>21</v>
      </c>
      <c r="I1364" s="264"/>
      <c r="J1364" s="261"/>
      <c r="K1364" s="261"/>
      <c r="L1364" s="265"/>
      <c r="M1364" s="266"/>
      <c r="N1364" s="267"/>
      <c r="O1364" s="267"/>
      <c r="P1364" s="267"/>
      <c r="Q1364" s="267"/>
      <c r="R1364" s="267"/>
      <c r="S1364" s="267"/>
      <c r="T1364" s="268"/>
      <c r="AT1364" s="269" t="s">
        <v>177</v>
      </c>
      <c r="AU1364" s="269" t="s">
        <v>79</v>
      </c>
      <c r="AV1364" s="13" t="s">
        <v>75</v>
      </c>
      <c r="AW1364" s="13" t="s">
        <v>35</v>
      </c>
      <c r="AX1364" s="13" t="s">
        <v>71</v>
      </c>
      <c r="AY1364" s="269" t="s">
        <v>169</v>
      </c>
    </row>
    <row r="1365" s="12" customFormat="1">
      <c r="B1365" s="248"/>
      <c r="C1365" s="249"/>
      <c r="D1365" s="250" t="s">
        <v>177</v>
      </c>
      <c r="E1365" s="251" t="s">
        <v>21</v>
      </c>
      <c r="F1365" s="252" t="s">
        <v>1102</v>
      </c>
      <c r="G1365" s="249"/>
      <c r="H1365" s="253">
        <v>4.3200000000000003</v>
      </c>
      <c r="I1365" s="254"/>
      <c r="J1365" s="249"/>
      <c r="K1365" s="249"/>
      <c r="L1365" s="255"/>
      <c r="M1365" s="256"/>
      <c r="N1365" s="257"/>
      <c r="O1365" s="257"/>
      <c r="P1365" s="257"/>
      <c r="Q1365" s="257"/>
      <c r="R1365" s="257"/>
      <c r="S1365" s="257"/>
      <c r="T1365" s="258"/>
      <c r="AT1365" s="259" t="s">
        <v>177</v>
      </c>
      <c r="AU1365" s="259" t="s">
        <v>79</v>
      </c>
      <c r="AV1365" s="12" t="s">
        <v>79</v>
      </c>
      <c r="AW1365" s="12" t="s">
        <v>35</v>
      </c>
      <c r="AX1365" s="12" t="s">
        <v>71</v>
      </c>
      <c r="AY1365" s="259" t="s">
        <v>169</v>
      </c>
    </row>
    <row r="1366" s="13" customFormat="1">
      <c r="B1366" s="260"/>
      <c r="C1366" s="261"/>
      <c r="D1366" s="250" t="s">
        <v>177</v>
      </c>
      <c r="E1366" s="262" t="s">
        <v>21</v>
      </c>
      <c r="F1366" s="263" t="s">
        <v>1103</v>
      </c>
      <c r="G1366" s="261"/>
      <c r="H1366" s="262" t="s">
        <v>21</v>
      </c>
      <c r="I1366" s="264"/>
      <c r="J1366" s="261"/>
      <c r="K1366" s="261"/>
      <c r="L1366" s="265"/>
      <c r="M1366" s="266"/>
      <c r="N1366" s="267"/>
      <c r="O1366" s="267"/>
      <c r="P1366" s="267"/>
      <c r="Q1366" s="267"/>
      <c r="R1366" s="267"/>
      <c r="S1366" s="267"/>
      <c r="T1366" s="268"/>
      <c r="AT1366" s="269" t="s">
        <v>177</v>
      </c>
      <c r="AU1366" s="269" t="s">
        <v>79</v>
      </c>
      <c r="AV1366" s="13" t="s">
        <v>75</v>
      </c>
      <c r="AW1366" s="13" t="s">
        <v>35</v>
      </c>
      <c r="AX1366" s="13" t="s">
        <v>71</v>
      </c>
      <c r="AY1366" s="269" t="s">
        <v>169</v>
      </c>
    </row>
    <row r="1367" s="14" customFormat="1">
      <c r="B1367" s="270"/>
      <c r="C1367" s="271"/>
      <c r="D1367" s="250" t="s">
        <v>177</v>
      </c>
      <c r="E1367" s="272" t="s">
        <v>21</v>
      </c>
      <c r="F1367" s="273" t="s">
        <v>182</v>
      </c>
      <c r="G1367" s="271"/>
      <c r="H1367" s="274">
        <v>116.52</v>
      </c>
      <c r="I1367" s="275"/>
      <c r="J1367" s="271"/>
      <c r="K1367" s="271"/>
      <c r="L1367" s="276"/>
      <c r="M1367" s="277"/>
      <c r="N1367" s="278"/>
      <c r="O1367" s="278"/>
      <c r="P1367" s="278"/>
      <c r="Q1367" s="278"/>
      <c r="R1367" s="278"/>
      <c r="S1367" s="278"/>
      <c r="T1367" s="279"/>
      <c r="AT1367" s="280" t="s">
        <v>177</v>
      </c>
      <c r="AU1367" s="280" t="s">
        <v>79</v>
      </c>
      <c r="AV1367" s="14" t="s">
        <v>89</v>
      </c>
      <c r="AW1367" s="14" t="s">
        <v>35</v>
      </c>
      <c r="AX1367" s="14" t="s">
        <v>75</v>
      </c>
      <c r="AY1367" s="280" t="s">
        <v>169</v>
      </c>
    </row>
    <row r="1368" s="1" customFormat="1" ht="16.5" customHeight="1">
      <c r="B1368" s="47"/>
      <c r="C1368" s="236" t="s">
        <v>1194</v>
      </c>
      <c r="D1368" s="236" t="s">
        <v>172</v>
      </c>
      <c r="E1368" s="237" t="s">
        <v>1195</v>
      </c>
      <c r="F1368" s="238" t="s">
        <v>1196</v>
      </c>
      <c r="G1368" s="239" t="s">
        <v>175</v>
      </c>
      <c r="H1368" s="240">
        <v>157.69</v>
      </c>
      <c r="I1368" s="241"/>
      <c r="J1368" s="242">
        <f>ROUND(I1368*H1368,2)</f>
        <v>0</v>
      </c>
      <c r="K1368" s="238" t="s">
        <v>21</v>
      </c>
      <c r="L1368" s="73"/>
      <c r="M1368" s="243" t="s">
        <v>21</v>
      </c>
      <c r="N1368" s="244" t="s">
        <v>42</v>
      </c>
      <c r="O1368" s="48"/>
      <c r="P1368" s="245">
        <f>O1368*H1368</f>
        <v>0</v>
      </c>
      <c r="Q1368" s="245">
        <v>3.472E-06</v>
      </c>
      <c r="R1368" s="245">
        <f>Q1368*H1368</f>
        <v>0.00054749968</v>
      </c>
      <c r="S1368" s="245">
        <v>0</v>
      </c>
      <c r="T1368" s="246">
        <f>S1368*H1368</f>
        <v>0</v>
      </c>
      <c r="AR1368" s="25" t="s">
        <v>89</v>
      </c>
      <c r="AT1368" s="25" t="s">
        <v>172</v>
      </c>
      <c r="AU1368" s="25" t="s">
        <v>79</v>
      </c>
      <c r="AY1368" s="25" t="s">
        <v>169</v>
      </c>
      <c r="BE1368" s="247">
        <f>IF(N1368="základní",J1368,0)</f>
        <v>0</v>
      </c>
      <c r="BF1368" s="247">
        <f>IF(N1368="snížená",J1368,0)</f>
        <v>0</v>
      </c>
      <c r="BG1368" s="247">
        <f>IF(N1368="zákl. přenesená",J1368,0)</f>
        <v>0</v>
      </c>
      <c r="BH1368" s="247">
        <f>IF(N1368="sníž. přenesená",J1368,0)</f>
        <v>0</v>
      </c>
      <c r="BI1368" s="247">
        <f>IF(N1368="nulová",J1368,0)</f>
        <v>0</v>
      </c>
      <c r="BJ1368" s="25" t="s">
        <v>75</v>
      </c>
      <c r="BK1368" s="247">
        <f>ROUND(I1368*H1368,2)</f>
        <v>0</v>
      </c>
      <c r="BL1368" s="25" t="s">
        <v>89</v>
      </c>
      <c r="BM1368" s="25" t="s">
        <v>1197</v>
      </c>
    </row>
    <row r="1369" s="13" customFormat="1">
      <c r="B1369" s="260"/>
      <c r="C1369" s="261"/>
      <c r="D1369" s="250" t="s">
        <v>177</v>
      </c>
      <c r="E1369" s="262" t="s">
        <v>21</v>
      </c>
      <c r="F1369" s="263" t="s">
        <v>602</v>
      </c>
      <c r="G1369" s="261"/>
      <c r="H1369" s="262" t="s">
        <v>21</v>
      </c>
      <c r="I1369" s="264"/>
      <c r="J1369" s="261"/>
      <c r="K1369" s="261"/>
      <c r="L1369" s="265"/>
      <c r="M1369" s="266"/>
      <c r="N1369" s="267"/>
      <c r="O1369" s="267"/>
      <c r="P1369" s="267"/>
      <c r="Q1369" s="267"/>
      <c r="R1369" s="267"/>
      <c r="S1369" s="267"/>
      <c r="T1369" s="268"/>
      <c r="AT1369" s="269" t="s">
        <v>177</v>
      </c>
      <c r="AU1369" s="269" t="s">
        <v>79</v>
      </c>
      <c r="AV1369" s="13" t="s">
        <v>75</v>
      </c>
      <c r="AW1369" s="13" t="s">
        <v>35</v>
      </c>
      <c r="AX1369" s="13" t="s">
        <v>71</v>
      </c>
      <c r="AY1369" s="269" t="s">
        <v>169</v>
      </c>
    </row>
    <row r="1370" s="12" customFormat="1">
      <c r="B1370" s="248"/>
      <c r="C1370" s="249"/>
      <c r="D1370" s="250" t="s">
        <v>177</v>
      </c>
      <c r="E1370" s="251" t="s">
        <v>21</v>
      </c>
      <c r="F1370" s="252" t="s">
        <v>1100</v>
      </c>
      <c r="G1370" s="249"/>
      <c r="H1370" s="253">
        <v>52.299999999999997</v>
      </c>
      <c r="I1370" s="254"/>
      <c r="J1370" s="249"/>
      <c r="K1370" s="249"/>
      <c r="L1370" s="255"/>
      <c r="M1370" s="256"/>
      <c r="N1370" s="257"/>
      <c r="O1370" s="257"/>
      <c r="P1370" s="257"/>
      <c r="Q1370" s="257"/>
      <c r="R1370" s="257"/>
      <c r="S1370" s="257"/>
      <c r="T1370" s="258"/>
      <c r="AT1370" s="259" t="s">
        <v>177</v>
      </c>
      <c r="AU1370" s="259" t="s">
        <v>79</v>
      </c>
      <c r="AV1370" s="12" t="s">
        <v>79</v>
      </c>
      <c r="AW1370" s="12" t="s">
        <v>35</v>
      </c>
      <c r="AX1370" s="12" t="s">
        <v>71</v>
      </c>
      <c r="AY1370" s="259" t="s">
        <v>169</v>
      </c>
    </row>
    <row r="1371" s="13" customFormat="1">
      <c r="B1371" s="260"/>
      <c r="C1371" s="261"/>
      <c r="D1371" s="250" t="s">
        <v>177</v>
      </c>
      <c r="E1371" s="262" t="s">
        <v>21</v>
      </c>
      <c r="F1371" s="263" t="s">
        <v>350</v>
      </c>
      <c r="G1371" s="261"/>
      <c r="H1371" s="262" t="s">
        <v>21</v>
      </c>
      <c r="I1371" s="264"/>
      <c r="J1371" s="261"/>
      <c r="K1371" s="261"/>
      <c r="L1371" s="265"/>
      <c r="M1371" s="266"/>
      <c r="N1371" s="267"/>
      <c r="O1371" s="267"/>
      <c r="P1371" s="267"/>
      <c r="Q1371" s="267"/>
      <c r="R1371" s="267"/>
      <c r="S1371" s="267"/>
      <c r="T1371" s="268"/>
      <c r="AT1371" s="269" t="s">
        <v>177</v>
      </c>
      <c r="AU1371" s="269" t="s">
        <v>79</v>
      </c>
      <c r="AV1371" s="13" t="s">
        <v>75</v>
      </c>
      <c r="AW1371" s="13" t="s">
        <v>35</v>
      </c>
      <c r="AX1371" s="13" t="s">
        <v>71</v>
      </c>
      <c r="AY1371" s="269" t="s">
        <v>169</v>
      </c>
    </row>
    <row r="1372" s="12" customFormat="1">
      <c r="B1372" s="248"/>
      <c r="C1372" s="249"/>
      <c r="D1372" s="250" t="s">
        <v>177</v>
      </c>
      <c r="E1372" s="251" t="s">
        <v>21</v>
      </c>
      <c r="F1372" s="252" t="s">
        <v>1101</v>
      </c>
      <c r="G1372" s="249"/>
      <c r="H1372" s="253">
        <v>59.899999999999999</v>
      </c>
      <c r="I1372" s="254"/>
      <c r="J1372" s="249"/>
      <c r="K1372" s="249"/>
      <c r="L1372" s="255"/>
      <c r="M1372" s="256"/>
      <c r="N1372" s="257"/>
      <c r="O1372" s="257"/>
      <c r="P1372" s="257"/>
      <c r="Q1372" s="257"/>
      <c r="R1372" s="257"/>
      <c r="S1372" s="257"/>
      <c r="T1372" s="258"/>
      <c r="AT1372" s="259" t="s">
        <v>177</v>
      </c>
      <c r="AU1372" s="259" t="s">
        <v>79</v>
      </c>
      <c r="AV1372" s="12" t="s">
        <v>79</v>
      </c>
      <c r="AW1372" s="12" t="s">
        <v>35</v>
      </c>
      <c r="AX1372" s="12" t="s">
        <v>71</v>
      </c>
      <c r="AY1372" s="259" t="s">
        <v>169</v>
      </c>
    </row>
    <row r="1373" s="13" customFormat="1">
      <c r="B1373" s="260"/>
      <c r="C1373" s="261"/>
      <c r="D1373" s="250" t="s">
        <v>177</v>
      </c>
      <c r="E1373" s="262" t="s">
        <v>21</v>
      </c>
      <c r="F1373" s="263" t="s">
        <v>436</v>
      </c>
      <c r="G1373" s="261"/>
      <c r="H1373" s="262" t="s">
        <v>21</v>
      </c>
      <c r="I1373" s="264"/>
      <c r="J1373" s="261"/>
      <c r="K1373" s="261"/>
      <c r="L1373" s="265"/>
      <c r="M1373" s="266"/>
      <c r="N1373" s="267"/>
      <c r="O1373" s="267"/>
      <c r="P1373" s="267"/>
      <c r="Q1373" s="267"/>
      <c r="R1373" s="267"/>
      <c r="S1373" s="267"/>
      <c r="T1373" s="268"/>
      <c r="AT1373" s="269" t="s">
        <v>177</v>
      </c>
      <c r="AU1373" s="269" t="s">
        <v>79</v>
      </c>
      <c r="AV1373" s="13" t="s">
        <v>75</v>
      </c>
      <c r="AW1373" s="13" t="s">
        <v>35</v>
      </c>
      <c r="AX1373" s="13" t="s">
        <v>71</v>
      </c>
      <c r="AY1373" s="269" t="s">
        <v>169</v>
      </c>
    </row>
    <row r="1374" s="12" customFormat="1">
      <c r="B1374" s="248"/>
      <c r="C1374" s="249"/>
      <c r="D1374" s="250" t="s">
        <v>177</v>
      </c>
      <c r="E1374" s="251" t="s">
        <v>21</v>
      </c>
      <c r="F1374" s="252" t="s">
        <v>1102</v>
      </c>
      <c r="G1374" s="249"/>
      <c r="H1374" s="253">
        <v>4.3200000000000003</v>
      </c>
      <c r="I1374" s="254"/>
      <c r="J1374" s="249"/>
      <c r="K1374" s="249"/>
      <c r="L1374" s="255"/>
      <c r="M1374" s="256"/>
      <c r="N1374" s="257"/>
      <c r="O1374" s="257"/>
      <c r="P1374" s="257"/>
      <c r="Q1374" s="257"/>
      <c r="R1374" s="257"/>
      <c r="S1374" s="257"/>
      <c r="T1374" s="258"/>
      <c r="AT1374" s="259" t="s">
        <v>177</v>
      </c>
      <c r="AU1374" s="259" t="s">
        <v>79</v>
      </c>
      <c r="AV1374" s="12" t="s">
        <v>79</v>
      </c>
      <c r="AW1374" s="12" t="s">
        <v>35</v>
      </c>
      <c r="AX1374" s="12" t="s">
        <v>71</v>
      </c>
      <c r="AY1374" s="259" t="s">
        <v>169</v>
      </c>
    </row>
    <row r="1375" s="13" customFormat="1">
      <c r="B1375" s="260"/>
      <c r="C1375" s="261"/>
      <c r="D1375" s="250" t="s">
        <v>177</v>
      </c>
      <c r="E1375" s="262" t="s">
        <v>21</v>
      </c>
      <c r="F1375" s="263" t="s">
        <v>1103</v>
      </c>
      <c r="G1375" s="261"/>
      <c r="H1375" s="262" t="s">
        <v>21</v>
      </c>
      <c r="I1375" s="264"/>
      <c r="J1375" s="261"/>
      <c r="K1375" s="261"/>
      <c r="L1375" s="265"/>
      <c r="M1375" s="266"/>
      <c r="N1375" s="267"/>
      <c r="O1375" s="267"/>
      <c r="P1375" s="267"/>
      <c r="Q1375" s="267"/>
      <c r="R1375" s="267"/>
      <c r="S1375" s="267"/>
      <c r="T1375" s="268"/>
      <c r="AT1375" s="269" t="s">
        <v>177</v>
      </c>
      <c r="AU1375" s="269" t="s">
        <v>79</v>
      </c>
      <c r="AV1375" s="13" t="s">
        <v>75</v>
      </c>
      <c r="AW1375" s="13" t="s">
        <v>35</v>
      </c>
      <c r="AX1375" s="13" t="s">
        <v>71</v>
      </c>
      <c r="AY1375" s="269" t="s">
        <v>169</v>
      </c>
    </row>
    <row r="1376" s="12" customFormat="1">
      <c r="B1376" s="248"/>
      <c r="C1376" s="249"/>
      <c r="D1376" s="250" t="s">
        <v>177</v>
      </c>
      <c r="E1376" s="251" t="s">
        <v>21</v>
      </c>
      <c r="F1376" s="252" t="s">
        <v>1104</v>
      </c>
      <c r="G1376" s="249"/>
      <c r="H1376" s="253">
        <v>17.600000000000001</v>
      </c>
      <c r="I1376" s="254"/>
      <c r="J1376" s="249"/>
      <c r="K1376" s="249"/>
      <c r="L1376" s="255"/>
      <c r="M1376" s="256"/>
      <c r="N1376" s="257"/>
      <c r="O1376" s="257"/>
      <c r="P1376" s="257"/>
      <c r="Q1376" s="257"/>
      <c r="R1376" s="257"/>
      <c r="S1376" s="257"/>
      <c r="T1376" s="258"/>
      <c r="AT1376" s="259" t="s">
        <v>177</v>
      </c>
      <c r="AU1376" s="259" t="s">
        <v>79</v>
      </c>
      <c r="AV1376" s="12" t="s">
        <v>79</v>
      </c>
      <c r="AW1376" s="12" t="s">
        <v>35</v>
      </c>
      <c r="AX1376" s="12" t="s">
        <v>71</v>
      </c>
      <c r="AY1376" s="259" t="s">
        <v>169</v>
      </c>
    </row>
    <row r="1377" s="13" customFormat="1">
      <c r="B1377" s="260"/>
      <c r="C1377" s="261"/>
      <c r="D1377" s="250" t="s">
        <v>177</v>
      </c>
      <c r="E1377" s="262" t="s">
        <v>21</v>
      </c>
      <c r="F1377" s="263" t="s">
        <v>1105</v>
      </c>
      <c r="G1377" s="261"/>
      <c r="H1377" s="262" t="s">
        <v>21</v>
      </c>
      <c r="I1377" s="264"/>
      <c r="J1377" s="261"/>
      <c r="K1377" s="261"/>
      <c r="L1377" s="265"/>
      <c r="M1377" s="266"/>
      <c r="N1377" s="267"/>
      <c r="O1377" s="267"/>
      <c r="P1377" s="267"/>
      <c r="Q1377" s="267"/>
      <c r="R1377" s="267"/>
      <c r="S1377" s="267"/>
      <c r="T1377" s="268"/>
      <c r="AT1377" s="269" t="s">
        <v>177</v>
      </c>
      <c r="AU1377" s="269" t="s">
        <v>79</v>
      </c>
      <c r="AV1377" s="13" t="s">
        <v>75</v>
      </c>
      <c r="AW1377" s="13" t="s">
        <v>35</v>
      </c>
      <c r="AX1377" s="13" t="s">
        <v>71</v>
      </c>
      <c r="AY1377" s="269" t="s">
        <v>169</v>
      </c>
    </row>
    <row r="1378" s="12" customFormat="1">
      <c r="B1378" s="248"/>
      <c r="C1378" s="249"/>
      <c r="D1378" s="250" t="s">
        <v>177</v>
      </c>
      <c r="E1378" s="251" t="s">
        <v>21</v>
      </c>
      <c r="F1378" s="252" t="s">
        <v>1106</v>
      </c>
      <c r="G1378" s="249"/>
      <c r="H1378" s="253">
        <v>11.76</v>
      </c>
      <c r="I1378" s="254"/>
      <c r="J1378" s="249"/>
      <c r="K1378" s="249"/>
      <c r="L1378" s="255"/>
      <c r="M1378" s="256"/>
      <c r="N1378" s="257"/>
      <c r="O1378" s="257"/>
      <c r="P1378" s="257"/>
      <c r="Q1378" s="257"/>
      <c r="R1378" s="257"/>
      <c r="S1378" s="257"/>
      <c r="T1378" s="258"/>
      <c r="AT1378" s="259" t="s">
        <v>177</v>
      </c>
      <c r="AU1378" s="259" t="s">
        <v>79</v>
      </c>
      <c r="AV1378" s="12" t="s">
        <v>79</v>
      </c>
      <c r="AW1378" s="12" t="s">
        <v>35</v>
      </c>
      <c r="AX1378" s="12" t="s">
        <v>71</v>
      </c>
      <c r="AY1378" s="259" t="s">
        <v>169</v>
      </c>
    </row>
    <row r="1379" s="13" customFormat="1">
      <c r="B1379" s="260"/>
      <c r="C1379" s="261"/>
      <c r="D1379" s="250" t="s">
        <v>177</v>
      </c>
      <c r="E1379" s="262" t="s">
        <v>21</v>
      </c>
      <c r="F1379" s="263" t="s">
        <v>439</v>
      </c>
      <c r="G1379" s="261"/>
      <c r="H1379" s="262" t="s">
        <v>21</v>
      </c>
      <c r="I1379" s="264"/>
      <c r="J1379" s="261"/>
      <c r="K1379" s="261"/>
      <c r="L1379" s="265"/>
      <c r="M1379" s="266"/>
      <c r="N1379" s="267"/>
      <c r="O1379" s="267"/>
      <c r="P1379" s="267"/>
      <c r="Q1379" s="267"/>
      <c r="R1379" s="267"/>
      <c r="S1379" s="267"/>
      <c r="T1379" s="268"/>
      <c r="AT1379" s="269" t="s">
        <v>177</v>
      </c>
      <c r="AU1379" s="269" t="s">
        <v>79</v>
      </c>
      <c r="AV1379" s="13" t="s">
        <v>75</v>
      </c>
      <c r="AW1379" s="13" t="s">
        <v>35</v>
      </c>
      <c r="AX1379" s="13" t="s">
        <v>71</v>
      </c>
      <c r="AY1379" s="269" t="s">
        <v>169</v>
      </c>
    </row>
    <row r="1380" s="12" customFormat="1">
      <c r="B1380" s="248"/>
      <c r="C1380" s="249"/>
      <c r="D1380" s="250" t="s">
        <v>177</v>
      </c>
      <c r="E1380" s="251" t="s">
        <v>21</v>
      </c>
      <c r="F1380" s="252" t="s">
        <v>1107</v>
      </c>
      <c r="G1380" s="249"/>
      <c r="H1380" s="253">
        <v>3.8900000000000001</v>
      </c>
      <c r="I1380" s="254"/>
      <c r="J1380" s="249"/>
      <c r="K1380" s="249"/>
      <c r="L1380" s="255"/>
      <c r="M1380" s="256"/>
      <c r="N1380" s="257"/>
      <c r="O1380" s="257"/>
      <c r="P1380" s="257"/>
      <c r="Q1380" s="257"/>
      <c r="R1380" s="257"/>
      <c r="S1380" s="257"/>
      <c r="T1380" s="258"/>
      <c r="AT1380" s="259" t="s">
        <v>177</v>
      </c>
      <c r="AU1380" s="259" t="s">
        <v>79</v>
      </c>
      <c r="AV1380" s="12" t="s">
        <v>79</v>
      </c>
      <c r="AW1380" s="12" t="s">
        <v>35</v>
      </c>
      <c r="AX1380" s="12" t="s">
        <v>71</v>
      </c>
      <c r="AY1380" s="259" t="s">
        <v>169</v>
      </c>
    </row>
    <row r="1381" s="13" customFormat="1">
      <c r="B1381" s="260"/>
      <c r="C1381" s="261"/>
      <c r="D1381" s="250" t="s">
        <v>177</v>
      </c>
      <c r="E1381" s="262" t="s">
        <v>21</v>
      </c>
      <c r="F1381" s="263" t="s">
        <v>874</v>
      </c>
      <c r="G1381" s="261"/>
      <c r="H1381" s="262" t="s">
        <v>21</v>
      </c>
      <c r="I1381" s="264"/>
      <c r="J1381" s="261"/>
      <c r="K1381" s="261"/>
      <c r="L1381" s="265"/>
      <c r="M1381" s="266"/>
      <c r="N1381" s="267"/>
      <c r="O1381" s="267"/>
      <c r="P1381" s="267"/>
      <c r="Q1381" s="267"/>
      <c r="R1381" s="267"/>
      <c r="S1381" s="267"/>
      <c r="T1381" s="268"/>
      <c r="AT1381" s="269" t="s">
        <v>177</v>
      </c>
      <c r="AU1381" s="269" t="s">
        <v>79</v>
      </c>
      <c r="AV1381" s="13" t="s">
        <v>75</v>
      </c>
      <c r="AW1381" s="13" t="s">
        <v>35</v>
      </c>
      <c r="AX1381" s="13" t="s">
        <v>71</v>
      </c>
      <c r="AY1381" s="269" t="s">
        <v>169</v>
      </c>
    </row>
    <row r="1382" s="12" customFormat="1">
      <c r="B1382" s="248"/>
      <c r="C1382" s="249"/>
      <c r="D1382" s="250" t="s">
        <v>177</v>
      </c>
      <c r="E1382" s="251" t="s">
        <v>21</v>
      </c>
      <c r="F1382" s="252" t="s">
        <v>1108</v>
      </c>
      <c r="G1382" s="249"/>
      <c r="H1382" s="253">
        <v>4.2800000000000002</v>
      </c>
      <c r="I1382" s="254"/>
      <c r="J1382" s="249"/>
      <c r="K1382" s="249"/>
      <c r="L1382" s="255"/>
      <c r="M1382" s="256"/>
      <c r="N1382" s="257"/>
      <c r="O1382" s="257"/>
      <c r="P1382" s="257"/>
      <c r="Q1382" s="257"/>
      <c r="R1382" s="257"/>
      <c r="S1382" s="257"/>
      <c r="T1382" s="258"/>
      <c r="AT1382" s="259" t="s">
        <v>177</v>
      </c>
      <c r="AU1382" s="259" t="s">
        <v>79</v>
      </c>
      <c r="AV1382" s="12" t="s">
        <v>79</v>
      </c>
      <c r="AW1382" s="12" t="s">
        <v>35</v>
      </c>
      <c r="AX1382" s="12" t="s">
        <v>71</v>
      </c>
      <c r="AY1382" s="259" t="s">
        <v>169</v>
      </c>
    </row>
    <row r="1383" s="13" customFormat="1">
      <c r="B1383" s="260"/>
      <c r="C1383" s="261"/>
      <c r="D1383" s="250" t="s">
        <v>177</v>
      </c>
      <c r="E1383" s="262" t="s">
        <v>21</v>
      </c>
      <c r="F1383" s="263" t="s">
        <v>1109</v>
      </c>
      <c r="G1383" s="261"/>
      <c r="H1383" s="262" t="s">
        <v>21</v>
      </c>
      <c r="I1383" s="264"/>
      <c r="J1383" s="261"/>
      <c r="K1383" s="261"/>
      <c r="L1383" s="265"/>
      <c r="M1383" s="266"/>
      <c r="N1383" s="267"/>
      <c r="O1383" s="267"/>
      <c r="P1383" s="267"/>
      <c r="Q1383" s="267"/>
      <c r="R1383" s="267"/>
      <c r="S1383" s="267"/>
      <c r="T1383" s="268"/>
      <c r="AT1383" s="269" t="s">
        <v>177</v>
      </c>
      <c r="AU1383" s="269" t="s">
        <v>79</v>
      </c>
      <c r="AV1383" s="13" t="s">
        <v>75</v>
      </c>
      <c r="AW1383" s="13" t="s">
        <v>35</v>
      </c>
      <c r="AX1383" s="13" t="s">
        <v>71</v>
      </c>
      <c r="AY1383" s="269" t="s">
        <v>169</v>
      </c>
    </row>
    <row r="1384" s="12" customFormat="1">
      <c r="B1384" s="248"/>
      <c r="C1384" s="249"/>
      <c r="D1384" s="250" t="s">
        <v>177</v>
      </c>
      <c r="E1384" s="251" t="s">
        <v>21</v>
      </c>
      <c r="F1384" s="252" t="s">
        <v>1110</v>
      </c>
      <c r="G1384" s="249"/>
      <c r="H1384" s="253">
        <v>3.6400000000000001</v>
      </c>
      <c r="I1384" s="254"/>
      <c r="J1384" s="249"/>
      <c r="K1384" s="249"/>
      <c r="L1384" s="255"/>
      <c r="M1384" s="256"/>
      <c r="N1384" s="257"/>
      <c r="O1384" s="257"/>
      <c r="P1384" s="257"/>
      <c r="Q1384" s="257"/>
      <c r="R1384" s="257"/>
      <c r="S1384" s="257"/>
      <c r="T1384" s="258"/>
      <c r="AT1384" s="259" t="s">
        <v>177</v>
      </c>
      <c r="AU1384" s="259" t="s">
        <v>79</v>
      </c>
      <c r="AV1384" s="12" t="s">
        <v>79</v>
      </c>
      <c r="AW1384" s="12" t="s">
        <v>35</v>
      </c>
      <c r="AX1384" s="12" t="s">
        <v>71</v>
      </c>
      <c r="AY1384" s="259" t="s">
        <v>169</v>
      </c>
    </row>
    <row r="1385" s="13" customFormat="1">
      <c r="B1385" s="260"/>
      <c r="C1385" s="261"/>
      <c r="D1385" s="250" t="s">
        <v>177</v>
      </c>
      <c r="E1385" s="262" t="s">
        <v>21</v>
      </c>
      <c r="F1385" s="263" t="s">
        <v>1111</v>
      </c>
      <c r="G1385" s="261"/>
      <c r="H1385" s="262" t="s">
        <v>21</v>
      </c>
      <c r="I1385" s="264"/>
      <c r="J1385" s="261"/>
      <c r="K1385" s="261"/>
      <c r="L1385" s="265"/>
      <c r="M1385" s="266"/>
      <c r="N1385" s="267"/>
      <c r="O1385" s="267"/>
      <c r="P1385" s="267"/>
      <c r="Q1385" s="267"/>
      <c r="R1385" s="267"/>
      <c r="S1385" s="267"/>
      <c r="T1385" s="268"/>
      <c r="AT1385" s="269" t="s">
        <v>177</v>
      </c>
      <c r="AU1385" s="269" t="s">
        <v>79</v>
      </c>
      <c r="AV1385" s="13" t="s">
        <v>75</v>
      </c>
      <c r="AW1385" s="13" t="s">
        <v>35</v>
      </c>
      <c r="AX1385" s="13" t="s">
        <v>71</v>
      </c>
      <c r="AY1385" s="269" t="s">
        <v>169</v>
      </c>
    </row>
    <row r="1386" s="14" customFormat="1">
      <c r="B1386" s="270"/>
      <c r="C1386" s="271"/>
      <c r="D1386" s="250" t="s">
        <v>177</v>
      </c>
      <c r="E1386" s="272" t="s">
        <v>21</v>
      </c>
      <c r="F1386" s="273" t="s">
        <v>182</v>
      </c>
      <c r="G1386" s="271"/>
      <c r="H1386" s="274">
        <v>157.69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AT1386" s="280" t="s">
        <v>177</v>
      </c>
      <c r="AU1386" s="280" t="s">
        <v>79</v>
      </c>
      <c r="AV1386" s="14" t="s">
        <v>89</v>
      </c>
      <c r="AW1386" s="14" t="s">
        <v>35</v>
      </c>
      <c r="AX1386" s="14" t="s">
        <v>75</v>
      </c>
      <c r="AY1386" s="280" t="s">
        <v>169</v>
      </c>
    </row>
    <row r="1387" s="1" customFormat="1" ht="25.5" customHeight="1">
      <c r="B1387" s="47"/>
      <c r="C1387" s="236" t="s">
        <v>1198</v>
      </c>
      <c r="D1387" s="236" t="s">
        <v>172</v>
      </c>
      <c r="E1387" s="237" t="s">
        <v>1199</v>
      </c>
      <c r="F1387" s="238" t="s">
        <v>1200</v>
      </c>
      <c r="G1387" s="239" t="s">
        <v>175</v>
      </c>
      <c r="H1387" s="240">
        <v>41.170000000000002</v>
      </c>
      <c r="I1387" s="241"/>
      <c r="J1387" s="242">
        <f>ROUND(I1387*H1387,2)</f>
        <v>0</v>
      </c>
      <c r="K1387" s="238" t="s">
        <v>21</v>
      </c>
      <c r="L1387" s="73"/>
      <c r="M1387" s="243" t="s">
        <v>21</v>
      </c>
      <c r="N1387" s="244" t="s">
        <v>42</v>
      </c>
      <c r="O1387" s="48"/>
      <c r="P1387" s="245">
        <f>O1387*H1387</f>
        <v>0</v>
      </c>
      <c r="Q1387" s="245">
        <v>0</v>
      </c>
      <c r="R1387" s="245">
        <f>Q1387*H1387</f>
        <v>0</v>
      </c>
      <c r="S1387" s="245">
        <v>0.035000000000000003</v>
      </c>
      <c r="T1387" s="246">
        <f>S1387*H1387</f>
        <v>1.4409500000000002</v>
      </c>
      <c r="AR1387" s="25" t="s">
        <v>89</v>
      </c>
      <c r="AT1387" s="25" t="s">
        <v>172</v>
      </c>
      <c r="AU1387" s="25" t="s">
        <v>79</v>
      </c>
      <c r="AY1387" s="25" t="s">
        <v>169</v>
      </c>
      <c r="BE1387" s="247">
        <f>IF(N1387="základní",J1387,0)</f>
        <v>0</v>
      </c>
      <c r="BF1387" s="247">
        <f>IF(N1387="snížená",J1387,0)</f>
        <v>0</v>
      </c>
      <c r="BG1387" s="247">
        <f>IF(N1387="zákl. přenesená",J1387,0)</f>
        <v>0</v>
      </c>
      <c r="BH1387" s="247">
        <f>IF(N1387="sníž. přenesená",J1387,0)</f>
        <v>0</v>
      </c>
      <c r="BI1387" s="247">
        <f>IF(N1387="nulová",J1387,0)</f>
        <v>0</v>
      </c>
      <c r="BJ1387" s="25" t="s">
        <v>75</v>
      </c>
      <c r="BK1387" s="247">
        <f>ROUND(I1387*H1387,2)</f>
        <v>0</v>
      </c>
      <c r="BL1387" s="25" t="s">
        <v>89</v>
      </c>
      <c r="BM1387" s="25" t="s">
        <v>1201</v>
      </c>
    </row>
    <row r="1388" s="13" customFormat="1">
      <c r="B1388" s="260"/>
      <c r="C1388" s="261"/>
      <c r="D1388" s="250" t="s">
        <v>177</v>
      </c>
      <c r="E1388" s="262" t="s">
        <v>21</v>
      </c>
      <c r="F1388" s="263" t="s">
        <v>602</v>
      </c>
      <c r="G1388" s="261"/>
      <c r="H1388" s="262" t="s">
        <v>21</v>
      </c>
      <c r="I1388" s="264"/>
      <c r="J1388" s="261"/>
      <c r="K1388" s="261"/>
      <c r="L1388" s="265"/>
      <c r="M1388" s="266"/>
      <c r="N1388" s="267"/>
      <c r="O1388" s="267"/>
      <c r="P1388" s="267"/>
      <c r="Q1388" s="267"/>
      <c r="R1388" s="267"/>
      <c r="S1388" s="267"/>
      <c r="T1388" s="268"/>
      <c r="AT1388" s="269" t="s">
        <v>177</v>
      </c>
      <c r="AU1388" s="269" t="s">
        <v>79</v>
      </c>
      <c r="AV1388" s="13" t="s">
        <v>75</v>
      </c>
      <c r="AW1388" s="13" t="s">
        <v>35</v>
      </c>
      <c r="AX1388" s="13" t="s">
        <v>71</v>
      </c>
      <c r="AY1388" s="269" t="s">
        <v>169</v>
      </c>
    </row>
    <row r="1389" s="12" customFormat="1">
      <c r="B1389" s="248"/>
      <c r="C1389" s="249"/>
      <c r="D1389" s="250" t="s">
        <v>177</v>
      </c>
      <c r="E1389" s="251" t="s">
        <v>21</v>
      </c>
      <c r="F1389" s="252" t="s">
        <v>1104</v>
      </c>
      <c r="G1389" s="249"/>
      <c r="H1389" s="253">
        <v>17.600000000000001</v>
      </c>
      <c r="I1389" s="254"/>
      <c r="J1389" s="249"/>
      <c r="K1389" s="249"/>
      <c r="L1389" s="255"/>
      <c r="M1389" s="256"/>
      <c r="N1389" s="257"/>
      <c r="O1389" s="257"/>
      <c r="P1389" s="257"/>
      <c r="Q1389" s="257"/>
      <c r="R1389" s="257"/>
      <c r="S1389" s="257"/>
      <c r="T1389" s="258"/>
      <c r="AT1389" s="259" t="s">
        <v>177</v>
      </c>
      <c r="AU1389" s="259" t="s">
        <v>79</v>
      </c>
      <c r="AV1389" s="12" t="s">
        <v>79</v>
      </c>
      <c r="AW1389" s="12" t="s">
        <v>35</v>
      </c>
      <c r="AX1389" s="12" t="s">
        <v>71</v>
      </c>
      <c r="AY1389" s="259" t="s">
        <v>169</v>
      </c>
    </row>
    <row r="1390" s="13" customFormat="1">
      <c r="B1390" s="260"/>
      <c r="C1390" s="261"/>
      <c r="D1390" s="250" t="s">
        <v>177</v>
      </c>
      <c r="E1390" s="262" t="s">
        <v>21</v>
      </c>
      <c r="F1390" s="263" t="s">
        <v>1105</v>
      </c>
      <c r="G1390" s="261"/>
      <c r="H1390" s="262" t="s">
        <v>21</v>
      </c>
      <c r="I1390" s="264"/>
      <c r="J1390" s="261"/>
      <c r="K1390" s="261"/>
      <c r="L1390" s="265"/>
      <c r="M1390" s="266"/>
      <c r="N1390" s="267"/>
      <c r="O1390" s="267"/>
      <c r="P1390" s="267"/>
      <c r="Q1390" s="267"/>
      <c r="R1390" s="267"/>
      <c r="S1390" s="267"/>
      <c r="T1390" s="268"/>
      <c r="AT1390" s="269" t="s">
        <v>177</v>
      </c>
      <c r="AU1390" s="269" t="s">
        <v>79</v>
      </c>
      <c r="AV1390" s="13" t="s">
        <v>75</v>
      </c>
      <c r="AW1390" s="13" t="s">
        <v>35</v>
      </c>
      <c r="AX1390" s="13" t="s">
        <v>71</v>
      </c>
      <c r="AY1390" s="269" t="s">
        <v>169</v>
      </c>
    </row>
    <row r="1391" s="12" customFormat="1">
      <c r="B1391" s="248"/>
      <c r="C1391" s="249"/>
      <c r="D1391" s="250" t="s">
        <v>177</v>
      </c>
      <c r="E1391" s="251" t="s">
        <v>21</v>
      </c>
      <c r="F1391" s="252" t="s">
        <v>1106</v>
      </c>
      <c r="G1391" s="249"/>
      <c r="H1391" s="253">
        <v>11.76</v>
      </c>
      <c r="I1391" s="254"/>
      <c r="J1391" s="249"/>
      <c r="K1391" s="249"/>
      <c r="L1391" s="255"/>
      <c r="M1391" s="256"/>
      <c r="N1391" s="257"/>
      <c r="O1391" s="257"/>
      <c r="P1391" s="257"/>
      <c r="Q1391" s="257"/>
      <c r="R1391" s="257"/>
      <c r="S1391" s="257"/>
      <c r="T1391" s="258"/>
      <c r="AT1391" s="259" t="s">
        <v>177</v>
      </c>
      <c r="AU1391" s="259" t="s">
        <v>79</v>
      </c>
      <c r="AV1391" s="12" t="s">
        <v>79</v>
      </c>
      <c r="AW1391" s="12" t="s">
        <v>35</v>
      </c>
      <c r="AX1391" s="12" t="s">
        <v>71</v>
      </c>
      <c r="AY1391" s="259" t="s">
        <v>169</v>
      </c>
    </row>
    <row r="1392" s="13" customFormat="1">
      <c r="B1392" s="260"/>
      <c r="C1392" s="261"/>
      <c r="D1392" s="250" t="s">
        <v>177</v>
      </c>
      <c r="E1392" s="262" t="s">
        <v>21</v>
      </c>
      <c r="F1392" s="263" t="s">
        <v>439</v>
      </c>
      <c r="G1392" s="261"/>
      <c r="H1392" s="262" t="s">
        <v>21</v>
      </c>
      <c r="I1392" s="264"/>
      <c r="J1392" s="261"/>
      <c r="K1392" s="261"/>
      <c r="L1392" s="265"/>
      <c r="M1392" s="266"/>
      <c r="N1392" s="267"/>
      <c r="O1392" s="267"/>
      <c r="P1392" s="267"/>
      <c r="Q1392" s="267"/>
      <c r="R1392" s="267"/>
      <c r="S1392" s="267"/>
      <c r="T1392" s="268"/>
      <c r="AT1392" s="269" t="s">
        <v>177</v>
      </c>
      <c r="AU1392" s="269" t="s">
        <v>79</v>
      </c>
      <c r="AV1392" s="13" t="s">
        <v>75</v>
      </c>
      <c r="AW1392" s="13" t="s">
        <v>35</v>
      </c>
      <c r="AX1392" s="13" t="s">
        <v>71</v>
      </c>
      <c r="AY1392" s="269" t="s">
        <v>169</v>
      </c>
    </row>
    <row r="1393" s="12" customFormat="1">
      <c r="B1393" s="248"/>
      <c r="C1393" s="249"/>
      <c r="D1393" s="250" t="s">
        <v>177</v>
      </c>
      <c r="E1393" s="251" t="s">
        <v>21</v>
      </c>
      <c r="F1393" s="252" t="s">
        <v>1107</v>
      </c>
      <c r="G1393" s="249"/>
      <c r="H1393" s="253">
        <v>3.8900000000000001</v>
      </c>
      <c r="I1393" s="254"/>
      <c r="J1393" s="249"/>
      <c r="K1393" s="249"/>
      <c r="L1393" s="255"/>
      <c r="M1393" s="256"/>
      <c r="N1393" s="257"/>
      <c r="O1393" s="257"/>
      <c r="P1393" s="257"/>
      <c r="Q1393" s="257"/>
      <c r="R1393" s="257"/>
      <c r="S1393" s="257"/>
      <c r="T1393" s="258"/>
      <c r="AT1393" s="259" t="s">
        <v>177</v>
      </c>
      <c r="AU1393" s="259" t="s">
        <v>79</v>
      </c>
      <c r="AV1393" s="12" t="s">
        <v>79</v>
      </c>
      <c r="AW1393" s="12" t="s">
        <v>35</v>
      </c>
      <c r="AX1393" s="12" t="s">
        <v>71</v>
      </c>
      <c r="AY1393" s="259" t="s">
        <v>169</v>
      </c>
    </row>
    <row r="1394" s="13" customFormat="1">
      <c r="B1394" s="260"/>
      <c r="C1394" s="261"/>
      <c r="D1394" s="250" t="s">
        <v>177</v>
      </c>
      <c r="E1394" s="262" t="s">
        <v>21</v>
      </c>
      <c r="F1394" s="263" t="s">
        <v>874</v>
      </c>
      <c r="G1394" s="261"/>
      <c r="H1394" s="262" t="s">
        <v>21</v>
      </c>
      <c r="I1394" s="264"/>
      <c r="J1394" s="261"/>
      <c r="K1394" s="261"/>
      <c r="L1394" s="265"/>
      <c r="M1394" s="266"/>
      <c r="N1394" s="267"/>
      <c r="O1394" s="267"/>
      <c r="P1394" s="267"/>
      <c r="Q1394" s="267"/>
      <c r="R1394" s="267"/>
      <c r="S1394" s="267"/>
      <c r="T1394" s="268"/>
      <c r="AT1394" s="269" t="s">
        <v>177</v>
      </c>
      <c r="AU1394" s="269" t="s">
        <v>79</v>
      </c>
      <c r="AV1394" s="13" t="s">
        <v>75</v>
      </c>
      <c r="AW1394" s="13" t="s">
        <v>35</v>
      </c>
      <c r="AX1394" s="13" t="s">
        <v>71</v>
      </c>
      <c r="AY1394" s="269" t="s">
        <v>169</v>
      </c>
    </row>
    <row r="1395" s="12" customFormat="1">
      <c r="B1395" s="248"/>
      <c r="C1395" s="249"/>
      <c r="D1395" s="250" t="s">
        <v>177</v>
      </c>
      <c r="E1395" s="251" t="s">
        <v>21</v>
      </c>
      <c r="F1395" s="252" t="s">
        <v>1108</v>
      </c>
      <c r="G1395" s="249"/>
      <c r="H1395" s="253">
        <v>4.2800000000000002</v>
      </c>
      <c r="I1395" s="254"/>
      <c r="J1395" s="249"/>
      <c r="K1395" s="249"/>
      <c r="L1395" s="255"/>
      <c r="M1395" s="256"/>
      <c r="N1395" s="257"/>
      <c r="O1395" s="257"/>
      <c r="P1395" s="257"/>
      <c r="Q1395" s="257"/>
      <c r="R1395" s="257"/>
      <c r="S1395" s="257"/>
      <c r="T1395" s="258"/>
      <c r="AT1395" s="259" t="s">
        <v>177</v>
      </c>
      <c r="AU1395" s="259" t="s">
        <v>79</v>
      </c>
      <c r="AV1395" s="12" t="s">
        <v>79</v>
      </c>
      <c r="AW1395" s="12" t="s">
        <v>35</v>
      </c>
      <c r="AX1395" s="12" t="s">
        <v>71</v>
      </c>
      <c r="AY1395" s="259" t="s">
        <v>169</v>
      </c>
    </row>
    <row r="1396" s="13" customFormat="1">
      <c r="B1396" s="260"/>
      <c r="C1396" s="261"/>
      <c r="D1396" s="250" t="s">
        <v>177</v>
      </c>
      <c r="E1396" s="262" t="s">
        <v>21</v>
      </c>
      <c r="F1396" s="263" t="s">
        <v>1109</v>
      </c>
      <c r="G1396" s="261"/>
      <c r="H1396" s="262" t="s">
        <v>21</v>
      </c>
      <c r="I1396" s="264"/>
      <c r="J1396" s="261"/>
      <c r="K1396" s="261"/>
      <c r="L1396" s="265"/>
      <c r="M1396" s="266"/>
      <c r="N1396" s="267"/>
      <c r="O1396" s="267"/>
      <c r="P1396" s="267"/>
      <c r="Q1396" s="267"/>
      <c r="R1396" s="267"/>
      <c r="S1396" s="267"/>
      <c r="T1396" s="268"/>
      <c r="AT1396" s="269" t="s">
        <v>177</v>
      </c>
      <c r="AU1396" s="269" t="s">
        <v>79</v>
      </c>
      <c r="AV1396" s="13" t="s">
        <v>75</v>
      </c>
      <c r="AW1396" s="13" t="s">
        <v>35</v>
      </c>
      <c r="AX1396" s="13" t="s">
        <v>71</v>
      </c>
      <c r="AY1396" s="269" t="s">
        <v>169</v>
      </c>
    </row>
    <row r="1397" s="12" customFormat="1">
      <c r="B1397" s="248"/>
      <c r="C1397" s="249"/>
      <c r="D1397" s="250" t="s">
        <v>177</v>
      </c>
      <c r="E1397" s="251" t="s">
        <v>21</v>
      </c>
      <c r="F1397" s="252" t="s">
        <v>1110</v>
      </c>
      <c r="G1397" s="249"/>
      <c r="H1397" s="253">
        <v>3.6400000000000001</v>
      </c>
      <c r="I1397" s="254"/>
      <c r="J1397" s="249"/>
      <c r="K1397" s="249"/>
      <c r="L1397" s="255"/>
      <c r="M1397" s="256"/>
      <c r="N1397" s="257"/>
      <c r="O1397" s="257"/>
      <c r="P1397" s="257"/>
      <c r="Q1397" s="257"/>
      <c r="R1397" s="257"/>
      <c r="S1397" s="257"/>
      <c r="T1397" s="258"/>
      <c r="AT1397" s="259" t="s">
        <v>177</v>
      </c>
      <c r="AU1397" s="259" t="s">
        <v>79</v>
      </c>
      <c r="AV1397" s="12" t="s">
        <v>79</v>
      </c>
      <c r="AW1397" s="12" t="s">
        <v>35</v>
      </c>
      <c r="AX1397" s="12" t="s">
        <v>71</v>
      </c>
      <c r="AY1397" s="259" t="s">
        <v>169</v>
      </c>
    </row>
    <row r="1398" s="13" customFormat="1">
      <c r="B1398" s="260"/>
      <c r="C1398" s="261"/>
      <c r="D1398" s="250" t="s">
        <v>177</v>
      </c>
      <c r="E1398" s="262" t="s">
        <v>21</v>
      </c>
      <c r="F1398" s="263" t="s">
        <v>1111</v>
      </c>
      <c r="G1398" s="261"/>
      <c r="H1398" s="262" t="s">
        <v>21</v>
      </c>
      <c r="I1398" s="264"/>
      <c r="J1398" s="261"/>
      <c r="K1398" s="261"/>
      <c r="L1398" s="265"/>
      <c r="M1398" s="266"/>
      <c r="N1398" s="267"/>
      <c r="O1398" s="267"/>
      <c r="P1398" s="267"/>
      <c r="Q1398" s="267"/>
      <c r="R1398" s="267"/>
      <c r="S1398" s="267"/>
      <c r="T1398" s="268"/>
      <c r="AT1398" s="269" t="s">
        <v>177</v>
      </c>
      <c r="AU1398" s="269" t="s">
        <v>79</v>
      </c>
      <c r="AV1398" s="13" t="s">
        <v>75</v>
      </c>
      <c r="AW1398" s="13" t="s">
        <v>35</v>
      </c>
      <c r="AX1398" s="13" t="s">
        <v>71</v>
      </c>
      <c r="AY1398" s="269" t="s">
        <v>169</v>
      </c>
    </row>
    <row r="1399" s="14" customFormat="1">
      <c r="B1399" s="270"/>
      <c r="C1399" s="271"/>
      <c r="D1399" s="250" t="s">
        <v>177</v>
      </c>
      <c r="E1399" s="272" t="s">
        <v>21</v>
      </c>
      <c r="F1399" s="273" t="s">
        <v>182</v>
      </c>
      <c r="G1399" s="271"/>
      <c r="H1399" s="274">
        <v>41.170000000000002</v>
      </c>
      <c r="I1399" s="275"/>
      <c r="J1399" s="271"/>
      <c r="K1399" s="271"/>
      <c r="L1399" s="276"/>
      <c r="M1399" s="277"/>
      <c r="N1399" s="278"/>
      <c r="O1399" s="278"/>
      <c r="P1399" s="278"/>
      <c r="Q1399" s="278"/>
      <c r="R1399" s="278"/>
      <c r="S1399" s="278"/>
      <c r="T1399" s="279"/>
      <c r="AT1399" s="280" t="s">
        <v>177</v>
      </c>
      <c r="AU1399" s="280" t="s">
        <v>79</v>
      </c>
      <c r="AV1399" s="14" t="s">
        <v>89</v>
      </c>
      <c r="AW1399" s="14" t="s">
        <v>35</v>
      </c>
      <c r="AX1399" s="14" t="s">
        <v>75</v>
      </c>
      <c r="AY1399" s="280" t="s">
        <v>169</v>
      </c>
    </row>
    <row r="1400" s="1" customFormat="1" ht="25.5" customHeight="1">
      <c r="B1400" s="47"/>
      <c r="C1400" s="236" t="s">
        <v>1202</v>
      </c>
      <c r="D1400" s="236" t="s">
        <v>172</v>
      </c>
      <c r="E1400" s="237" t="s">
        <v>1203</v>
      </c>
      <c r="F1400" s="238" t="s">
        <v>1204</v>
      </c>
      <c r="G1400" s="239" t="s">
        <v>175</v>
      </c>
      <c r="H1400" s="240">
        <v>280.89999999999998</v>
      </c>
      <c r="I1400" s="241"/>
      <c r="J1400" s="242">
        <f>ROUND(I1400*H1400,2)</f>
        <v>0</v>
      </c>
      <c r="K1400" s="238" t="s">
        <v>21</v>
      </c>
      <c r="L1400" s="73"/>
      <c r="M1400" s="243" t="s">
        <v>21</v>
      </c>
      <c r="N1400" s="244" t="s">
        <v>42</v>
      </c>
      <c r="O1400" s="48"/>
      <c r="P1400" s="245">
        <f>O1400*H1400</f>
        <v>0</v>
      </c>
      <c r="Q1400" s="245">
        <v>0</v>
      </c>
      <c r="R1400" s="245">
        <f>Q1400*H1400</f>
        <v>0</v>
      </c>
      <c r="S1400" s="245">
        <v>0.19</v>
      </c>
      <c r="T1400" s="246">
        <f>S1400*H1400</f>
        <v>53.370999999999995</v>
      </c>
      <c r="AR1400" s="25" t="s">
        <v>89</v>
      </c>
      <c r="AT1400" s="25" t="s">
        <v>172</v>
      </c>
      <c r="AU1400" s="25" t="s">
        <v>79</v>
      </c>
      <c r="AY1400" s="25" t="s">
        <v>169</v>
      </c>
      <c r="BE1400" s="247">
        <f>IF(N1400="základní",J1400,0)</f>
        <v>0</v>
      </c>
      <c r="BF1400" s="247">
        <f>IF(N1400="snížená",J1400,0)</f>
        <v>0</v>
      </c>
      <c r="BG1400" s="247">
        <f>IF(N1400="zákl. přenesená",J1400,0)</f>
        <v>0</v>
      </c>
      <c r="BH1400" s="247">
        <f>IF(N1400="sníž. přenesená",J1400,0)</f>
        <v>0</v>
      </c>
      <c r="BI1400" s="247">
        <f>IF(N1400="nulová",J1400,0)</f>
        <v>0</v>
      </c>
      <c r="BJ1400" s="25" t="s">
        <v>75</v>
      </c>
      <c r="BK1400" s="247">
        <f>ROUND(I1400*H1400,2)</f>
        <v>0</v>
      </c>
      <c r="BL1400" s="25" t="s">
        <v>89</v>
      </c>
      <c r="BM1400" s="25" t="s">
        <v>1205</v>
      </c>
    </row>
    <row r="1401" s="12" customFormat="1">
      <c r="B1401" s="248"/>
      <c r="C1401" s="249"/>
      <c r="D1401" s="250" t="s">
        <v>177</v>
      </c>
      <c r="E1401" s="251" t="s">
        <v>21</v>
      </c>
      <c r="F1401" s="252" t="s">
        <v>180</v>
      </c>
      <c r="G1401" s="249"/>
      <c r="H1401" s="253">
        <v>280.89999999999998</v>
      </c>
      <c r="I1401" s="254"/>
      <c r="J1401" s="249"/>
      <c r="K1401" s="249"/>
      <c r="L1401" s="255"/>
      <c r="M1401" s="256"/>
      <c r="N1401" s="257"/>
      <c r="O1401" s="257"/>
      <c r="P1401" s="257"/>
      <c r="Q1401" s="257"/>
      <c r="R1401" s="257"/>
      <c r="S1401" s="257"/>
      <c r="T1401" s="258"/>
      <c r="AT1401" s="259" t="s">
        <v>177</v>
      </c>
      <c r="AU1401" s="259" t="s">
        <v>79</v>
      </c>
      <c r="AV1401" s="12" t="s">
        <v>79</v>
      </c>
      <c r="AW1401" s="12" t="s">
        <v>35</v>
      </c>
      <c r="AX1401" s="12" t="s">
        <v>71</v>
      </c>
      <c r="AY1401" s="259" t="s">
        <v>169</v>
      </c>
    </row>
    <row r="1402" s="13" customFormat="1">
      <c r="B1402" s="260"/>
      <c r="C1402" s="261"/>
      <c r="D1402" s="250" t="s">
        <v>177</v>
      </c>
      <c r="E1402" s="262" t="s">
        <v>21</v>
      </c>
      <c r="F1402" s="263" t="s">
        <v>488</v>
      </c>
      <c r="G1402" s="261"/>
      <c r="H1402" s="262" t="s">
        <v>21</v>
      </c>
      <c r="I1402" s="264"/>
      <c r="J1402" s="261"/>
      <c r="K1402" s="261"/>
      <c r="L1402" s="265"/>
      <c r="M1402" s="266"/>
      <c r="N1402" s="267"/>
      <c r="O1402" s="267"/>
      <c r="P1402" s="267"/>
      <c r="Q1402" s="267"/>
      <c r="R1402" s="267"/>
      <c r="S1402" s="267"/>
      <c r="T1402" s="268"/>
      <c r="AT1402" s="269" t="s">
        <v>177</v>
      </c>
      <c r="AU1402" s="269" t="s">
        <v>79</v>
      </c>
      <c r="AV1402" s="13" t="s">
        <v>75</v>
      </c>
      <c r="AW1402" s="13" t="s">
        <v>35</v>
      </c>
      <c r="AX1402" s="13" t="s">
        <v>71</v>
      </c>
      <c r="AY1402" s="269" t="s">
        <v>169</v>
      </c>
    </row>
    <row r="1403" s="14" customFormat="1">
      <c r="B1403" s="270"/>
      <c r="C1403" s="271"/>
      <c r="D1403" s="250" t="s">
        <v>177</v>
      </c>
      <c r="E1403" s="272" t="s">
        <v>21</v>
      </c>
      <c r="F1403" s="273" t="s">
        <v>182</v>
      </c>
      <c r="G1403" s="271"/>
      <c r="H1403" s="274">
        <v>280.89999999999998</v>
      </c>
      <c r="I1403" s="275"/>
      <c r="J1403" s="271"/>
      <c r="K1403" s="271"/>
      <c r="L1403" s="276"/>
      <c r="M1403" s="277"/>
      <c r="N1403" s="278"/>
      <c r="O1403" s="278"/>
      <c r="P1403" s="278"/>
      <c r="Q1403" s="278"/>
      <c r="R1403" s="278"/>
      <c r="S1403" s="278"/>
      <c r="T1403" s="279"/>
      <c r="AT1403" s="280" t="s">
        <v>177</v>
      </c>
      <c r="AU1403" s="280" t="s">
        <v>79</v>
      </c>
      <c r="AV1403" s="14" t="s">
        <v>89</v>
      </c>
      <c r="AW1403" s="14" t="s">
        <v>35</v>
      </c>
      <c r="AX1403" s="14" t="s">
        <v>75</v>
      </c>
      <c r="AY1403" s="280" t="s">
        <v>169</v>
      </c>
    </row>
    <row r="1404" s="1" customFormat="1" ht="16.5" customHeight="1">
      <c r="B1404" s="47"/>
      <c r="C1404" s="236" t="s">
        <v>1206</v>
      </c>
      <c r="D1404" s="236" t="s">
        <v>172</v>
      </c>
      <c r="E1404" s="237" t="s">
        <v>1207</v>
      </c>
      <c r="F1404" s="238" t="s">
        <v>1208</v>
      </c>
      <c r="G1404" s="239" t="s">
        <v>479</v>
      </c>
      <c r="H1404" s="240">
        <v>93.540000000000006</v>
      </c>
      <c r="I1404" s="241"/>
      <c r="J1404" s="242">
        <f>ROUND(I1404*H1404,2)</f>
        <v>0</v>
      </c>
      <c r="K1404" s="238" t="s">
        <v>185</v>
      </c>
      <c r="L1404" s="73"/>
      <c r="M1404" s="243" t="s">
        <v>21</v>
      </c>
      <c r="N1404" s="244" t="s">
        <v>42</v>
      </c>
      <c r="O1404" s="48"/>
      <c r="P1404" s="245">
        <f>O1404*H1404</f>
        <v>0</v>
      </c>
      <c r="Q1404" s="245">
        <v>8.0000000000000007E-05</v>
      </c>
      <c r="R1404" s="245">
        <f>Q1404*H1404</f>
        <v>0.0074832000000000015</v>
      </c>
      <c r="S1404" s="245">
        <v>0</v>
      </c>
      <c r="T1404" s="246">
        <f>S1404*H1404</f>
        <v>0</v>
      </c>
      <c r="AR1404" s="25" t="s">
        <v>89</v>
      </c>
      <c r="AT1404" s="25" t="s">
        <v>172</v>
      </c>
      <c r="AU1404" s="25" t="s">
        <v>79</v>
      </c>
      <c r="AY1404" s="25" t="s">
        <v>169</v>
      </c>
      <c r="BE1404" s="247">
        <f>IF(N1404="základní",J1404,0)</f>
        <v>0</v>
      </c>
      <c r="BF1404" s="247">
        <f>IF(N1404="snížená",J1404,0)</f>
        <v>0</v>
      </c>
      <c r="BG1404" s="247">
        <f>IF(N1404="zákl. přenesená",J1404,0)</f>
        <v>0</v>
      </c>
      <c r="BH1404" s="247">
        <f>IF(N1404="sníž. přenesená",J1404,0)</f>
        <v>0</v>
      </c>
      <c r="BI1404" s="247">
        <f>IF(N1404="nulová",J1404,0)</f>
        <v>0</v>
      </c>
      <c r="BJ1404" s="25" t="s">
        <v>75</v>
      </c>
      <c r="BK1404" s="247">
        <f>ROUND(I1404*H1404,2)</f>
        <v>0</v>
      </c>
      <c r="BL1404" s="25" t="s">
        <v>89</v>
      </c>
      <c r="BM1404" s="25" t="s">
        <v>1209</v>
      </c>
    </row>
    <row r="1405" s="13" customFormat="1">
      <c r="B1405" s="260"/>
      <c r="C1405" s="261"/>
      <c r="D1405" s="250" t="s">
        <v>177</v>
      </c>
      <c r="E1405" s="262" t="s">
        <v>21</v>
      </c>
      <c r="F1405" s="263" t="s">
        <v>967</v>
      </c>
      <c r="G1405" s="261"/>
      <c r="H1405" s="262" t="s">
        <v>21</v>
      </c>
      <c r="I1405" s="264"/>
      <c r="J1405" s="261"/>
      <c r="K1405" s="261"/>
      <c r="L1405" s="265"/>
      <c r="M1405" s="266"/>
      <c r="N1405" s="267"/>
      <c r="O1405" s="267"/>
      <c r="P1405" s="267"/>
      <c r="Q1405" s="267"/>
      <c r="R1405" s="267"/>
      <c r="S1405" s="267"/>
      <c r="T1405" s="268"/>
      <c r="AT1405" s="269" t="s">
        <v>177</v>
      </c>
      <c r="AU1405" s="269" t="s">
        <v>79</v>
      </c>
      <c r="AV1405" s="13" t="s">
        <v>75</v>
      </c>
      <c r="AW1405" s="13" t="s">
        <v>35</v>
      </c>
      <c r="AX1405" s="13" t="s">
        <v>71</v>
      </c>
      <c r="AY1405" s="269" t="s">
        <v>169</v>
      </c>
    </row>
    <row r="1406" s="12" customFormat="1">
      <c r="B1406" s="248"/>
      <c r="C1406" s="249"/>
      <c r="D1406" s="250" t="s">
        <v>177</v>
      </c>
      <c r="E1406" s="251" t="s">
        <v>21</v>
      </c>
      <c r="F1406" s="252" t="s">
        <v>968</v>
      </c>
      <c r="G1406" s="249"/>
      <c r="H1406" s="253">
        <v>93.540000000000006</v>
      </c>
      <c r="I1406" s="254"/>
      <c r="J1406" s="249"/>
      <c r="K1406" s="249"/>
      <c r="L1406" s="255"/>
      <c r="M1406" s="256"/>
      <c r="N1406" s="257"/>
      <c r="O1406" s="257"/>
      <c r="P1406" s="257"/>
      <c r="Q1406" s="257"/>
      <c r="R1406" s="257"/>
      <c r="S1406" s="257"/>
      <c r="T1406" s="258"/>
      <c r="AT1406" s="259" t="s">
        <v>177</v>
      </c>
      <c r="AU1406" s="259" t="s">
        <v>79</v>
      </c>
      <c r="AV1406" s="12" t="s">
        <v>79</v>
      </c>
      <c r="AW1406" s="12" t="s">
        <v>35</v>
      </c>
      <c r="AX1406" s="12" t="s">
        <v>71</v>
      </c>
      <c r="AY1406" s="259" t="s">
        <v>169</v>
      </c>
    </row>
    <row r="1407" s="14" customFormat="1">
      <c r="B1407" s="270"/>
      <c r="C1407" s="271"/>
      <c r="D1407" s="250" t="s">
        <v>177</v>
      </c>
      <c r="E1407" s="272" t="s">
        <v>21</v>
      </c>
      <c r="F1407" s="273" t="s">
        <v>182</v>
      </c>
      <c r="G1407" s="271"/>
      <c r="H1407" s="274">
        <v>93.540000000000006</v>
      </c>
      <c r="I1407" s="275"/>
      <c r="J1407" s="271"/>
      <c r="K1407" s="271"/>
      <c r="L1407" s="276"/>
      <c r="M1407" s="277"/>
      <c r="N1407" s="278"/>
      <c r="O1407" s="278"/>
      <c r="P1407" s="278"/>
      <c r="Q1407" s="278"/>
      <c r="R1407" s="278"/>
      <c r="S1407" s="278"/>
      <c r="T1407" s="279"/>
      <c r="AT1407" s="280" t="s">
        <v>177</v>
      </c>
      <c r="AU1407" s="280" t="s">
        <v>79</v>
      </c>
      <c r="AV1407" s="14" t="s">
        <v>89</v>
      </c>
      <c r="AW1407" s="14" t="s">
        <v>35</v>
      </c>
      <c r="AX1407" s="14" t="s">
        <v>75</v>
      </c>
      <c r="AY1407" s="280" t="s">
        <v>169</v>
      </c>
    </row>
    <row r="1408" s="1" customFormat="1" ht="25.5" customHeight="1">
      <c r="B1408" s="47"/>
      <c r="C1408" s="236" t="s">
        <v>1210</v>
      </c>
      <c r="D1408" s="236" t="s">
        <v>172</v>
      </c>
      <c r="E1408" s="237" t="s">
        <v>1211</v>
      </c>
      <c r="F1408" s="238" t="s">
        <v>1212</v>
      </c>
      <c r="G1408" s="239" t="s">
        <v>190</v>
      </c>
      <c r="H1408" s="240">
        <v>6.6059999999999999</v>
      </c>
      <c r="I1408" s="241"/>
      <c r="J1408" s="242">
        <f>ROUND(I1408*H1408,2)</f>
        <v>0</v>
      </c>
      <c r="K1408" s="238" t="s">
        <v>185</v>
      </c>
      <c r="L1408" s="73"/>
      <c r="M1408" s="243" t="s">
        <v>21</v>
      </c>
      <c r="N1408" s="244" t="s">
        <v>42</v>
      </c>
      <c r="O1408" s="48"/>
      <c r="P1408" s="245">
        <f>O1408*H1408</f>
        <v>0</v>
      </c>
      <c r="Q1408" s="245">
        <v>0</v>
      </c>
      <c r="R1408" s="245">
        <f>Q1408*H1408</f>
        <v>0</v>
      </c>
      <c r="S1408" s="245">
        <v>2.2000000000000002</v>
      </c>
      <c r="T1408" s="246">
        <f>S1408*H1408</f>
        <v>14.533200000000001</v>
      </c>
      <c r="AR1408" s="25" t="s">
        <v>89</v>
      </c>
      <c r="AT1408" s="25" t="s">
        <v>172</v>
      </c>
      <c r="AU1408" s="25" t="s">
        <v>79</v>
      </c>
      <c r="AY1408" s="25" t="s">
        <v>169</v>
      </c>
      <c r="BE1408" s="247">
        <f>IF(N1408="základní",J1408,0)</f>
        <v>0</v>
      </c>
      <c r="BF1408" s="247">
        <f>IF(N1408="snížená",J1408,0)</f>
        <v>0</v>
      </c>
      <c r="BG1408" s="247">
        <f>IF(N1408="zákl. přenesená",J1408,0)</f>
        <v>0</v>
      </c>
      <c r="BH1408" s="247">
        <f>IF(N1408="sníž. přenesená",J1408,0)</f>
        <v>0</v>
      </c>
      <c r="BI1408" s="247">
        <f>IF(N1408="nulová",J1408,0)</f>
        <v>0</v>
      </c>
      <c r="BJ1408" s="25" t="s">
        <v>75</v>
      </c>
      <c r="BK1408" s="247">
        <f>ROUND(I1408*H1408,2)</f>
        <v>0</v>
      </c>
      <c r="BL1408" s="25" t="s">
        <v>89</v>
      </c>
      <c r="BM1408" s="25" t="s">
        <v>1213</v>
      </c>
    </row>
    <row r="1409" s="13" customFormat="1">
      <c r="B1409" s="260"/>
      <c r="C1409" s="261"/>
      <c r="D1409" s="250" t="s">
        <v>177</v>
      </c>
      <c r="E1409" s="262" t="s">
        <v>21</v>
      </c>
      <c r="F1409" s="263" t="s">
        <v>967</v>
      </c>
      <c r="G1409" s="261"/>
      <c r="H1409" s="262" t="s">
        <v>21</v>
      </c>
      <c r="I1409" s="264"/>
      <c r="J1409" s="261"/>
      <c r="K1409" s="261"/>
      <c r="L1409" s="265"/>
      <c r="M1409" s="266"/>
      <c r="N1409" s="267"/>
      <c r="O1409" s="267"/>
      <c r="P1409" s="267"/>
      <c r="Q1409" s="267"/>
      <c r="R1409" s="267"/>
      <c r="S1409" s="267"/>
      <c r="T1409" s="268"/>
      <c r="AT1409" s="269" t="s">
        <v>177</v>
      </c>
      <c r="AU1409" s="269" t="s">
        <v>79</v>
      </c>
      <c r="AV1409" s="13" t="s">
        <v>75</v>
      </c>
      <c r="AW1409" s="13" t="s">
        <v>35</v>
      </c>
      <c r="AX1409" s="13" t="s">
        <v>71</v>
      </c>
      <c r="AY1409" s="269" t="s">
        <v>169</v>
      </c>
    </row>
    <row r="1410" s="12" customFormat="1">
      <c r="B1410" s="248"/>
      <c r="C1410" s="249"/>
      <c r="D1410" s="250" t="s">
        <v>177</v>
      </c>
      <c r="E1410" s="251" t="s">
        <v>21</v>
      </c>
      <c r="F1410" s="252" t="s">
        <v>1214</v>
      </c>
      <c r="G1410" s="249"/>
      <c r="H1410" s="253">
        <v>6.6059999999999999</v>
      </c>
      <c r="I1410" s="254"/>
      <c r="J1410" s="249"/>
      <c r="K1410" s="249"/>
      <c r="L1410" s="255"/>
      <c r="M1410" s="256"/>
      <c r="N1410" s="257"/>
      <c r="O1410" s="257"/>
      <c r="P1410" s="257"/>
      <c r="Q1410" s="257"/>
      <c r="R1410" s="257"/>
      <c r="S1410" s="257"/>
      <c r="T1410" s="258"/>
      <c r="AT1410" s="259" t="s">
        <v>177</v>
      </c>
      <c r="AU1410" s="259" t="s">
        <v>79</v>
      </c>
      <c r="AV1410" s="12" t="s">
        <v>79</v>
      </c>
      <c r="AW1410" s="12" t="s">
        <v>35</v>
      </c>
      <c r="AX1410" s="12" t="s">
        <v>71</v>
      </c>
      <c r="AY1410" s="259" t="s">
        <v>169</v>
      </c>
    </row>
    <row r="1411" s="14" customFormat="1">
      <c r="B1411" s="270"/>
      <c r="C1411" s="271"/>
      <c r="D1411" s="250" t="s">
        <v>177</v>
      </c>
      <c r="E1411" s="272" t="s">
        <v>21</v>
      </c>
      <c r="F1411" s="273" t="s">
        <v>182</v>
      </c>
      <c r="G1411" s="271"/>
      <c r="H1411" s="274">
        <v>6.6059999999999999</v>
      </c>
      <c r="I1411" s="275"/>
      <c r="J1411" s="271"/>
      <c r="K1411" s="271"/>
      <c r="L1411" s="276"/>
      <c r="M1411" s="277"/>
      <c r="N1411" s="278"/>
      <c r="O1411" s="278"/>
      <c r="P1411" s="278"/>
      <c r="Q1411" s="278"/>
      <c r="R1411" s="278"/>
      <c r="S1411" s="278"/>
      <c r="T1411" s="279"/>
      <c r="AT1411" s="280" t="s">
        <v>177</v>
      </c>
      <c r="AU1411" s="280" t="s">
        <v>79</v>
      </c>
      <c r="AV1411" s="14" t="s">
        <v>89</v>
      </c>
      <c r="AW1411" s="14" t="s">
        <v>35</v>
      </c>
      <c r="AX1411" s="14" t="s">
        <v>75</v>
      </c>
      <c r="AY1411" s="280" t="s">
        <v>169</v>
      </c>
    </row>
    <row r="1412" s="1" customFormat="1" ht="16.5" customHeight="1">
      <c r="B1412" s="47"/>
      <c r="C1412" s="236" t="s">
        <v>1215</v>
      </c>
      <c r="D1412" s="236" t="s">
        <v>172</v>
      </c>
      <c r="E1412" s="237" t="s">
        <v>1216</v>
      </c>
      <c r="F1412" s="238" t="s">
        <v>1217</v>
      </c>
      <c r="G1412" s="239" t="s">
        <v>175</v>
      </c>
      <c r="H1412" s="240">
        <v>36</v>
      </c>
      <c r="I1412" s="241"/>
      <c r="J1412" s="242">
        <f>ROUND(I1412*H1412,2)</f>
        <v>0</v>
      </c>
      <c r="K1412" s="238" t="s">
        <v>185</v>
      </c>
      <c r="L1412" s="73"/>
      <c r="M1412" s="243" t="s">
        <v>21</v>
      </c>
      <c r="N1412" s="244" t="s">
        <v>42</v>
      </c>
      <c r="O1412" s="48"/>
      <c r="P1412" s="245">
        <f>O1412*H1412</f>
        <v>0</v>
      </c>
      <c r="Q1412" s="245">
        <v>0</v>
      </c>
      <c r="R1412" s="245">
        <f>Q1412*H1412</f>
        <v>0</v>
      </c>
      <c r="S1412" s="245">
        <v>0.066000000000000003</v>
      </c>
      <c r="T1412" s="246">
        <f>S1412*H1412</f>
        <v>2.3760000000000003</v>
      </c>
      <c r="AR1412" s="25" t="s">
        <v>89</v>
      </c>
      <c r="AT1412" s="25" t="s">
        <v>172</v>
      </c>
      <c r="AU1412" s="25" t="s">
        <v>79</v>
      </c>
      <c r="AY1412" s="25" t="s">
        <v>169</v>
      </c>
      <c r="BE1412" s="247">
        <f>IF(N1412="základní",J1412,0)</f>
        <v>0</v>
      </c>
      <c r="BF1412" s="247">
        <f>IF(N1412="snížená",J1412,0)</f>
        <v>0</v>
      </c>
      <c r="BG1412" s="247">
        <f>IF(N1412="zákl. přenesená",J1412,0)</f>
        <v>0</v>
      </c>
      <c r="BH1412" s="247">
        <f>IF(N1412="sníž. přenesená",J1412,0)</f>
        <v>0</v>
      </c>
      <c r="BI1412" s="247">
        <f>IF(N1412="nulová",J1412,0)</f>
        <v>0</v>
      </c>
      <c r="BJ1412" s="25" t="s">
        <v>75</v>
      </c>
      <c r="BK1412" s="247">
        <f>ROUND(I1412*H1412,2)</f>
        <v>0</v>
      </c>
      <c r="BL1412" s="25" t="s">
        <v>89</v>
      </c>
      <c r="BM1412" s="25" t="s">
        <v>1218</v>
      </c>
    </row>
    <row r="1413" s="12" customFormat="1">
      <c r="B1413" s="248"/>
      <c r="C1413" s="249"/>
      <c r="D1413" s="250" t="s">
        <v>177</v>
      </c>
      <c r="E1413" s="251" t="s">
        <v>21</v>
      </c>
      <c r="F1413" s="252" t="s">
        <v>1219</v>
      </c>
      <c r="G1413" s="249"/>
      <c r="H1413" s="253">
        <v>36</v>
      </c>
      <c r="I1413" s="254"/>
      <c r="J1413" s="249"/>
      <c r="K1413" s="249"/>
      <c r="L1413" s="255"/>
      <c r="M1413" s="256"/>
      <c r="N1413" s="257"/>
      <c r="O1413" s="257"/>
      <c r="P1413" s="257"/>
      <c r="Q1413" s="257"/>
      <c r="R1413" s="257"/>
      <c r="S1413" s="257"/>
      <c r="T1413" s="258"/>
      <c r="AT1413" s="259" t="s">
        <v>177</v>
      </c>
      <c r="AU1413" s="259" t="s">
        <v>79</v>
      </c>
      <c r="AV1413" s="12" t="s">
        <v>79</v>
      </c>
      <c r="AW1413" s="12" t="s">
        <v>35</v>
      </c>
      <c r="AX1413" s="12" t="s">
        <v>71</v>
      </c>
      <c r="AY1413" s="259" t="s">
        <v>169</v>
      </c>
    </row>
    <row r="1414" s="13" customFormat="1">
      <c r="B1414" s="260"/>
      <c r="C1414" s="261"/>
      <c r="D1414" s="250" t="s">
        <v>177</v>
      </c>
      <c r="E1414" s="262" t="s">
        <v>21</v>
      </c>
      <c r="F1414" s="263" t="s">
        <v>1220</v>
      </c>
      <c r="G1414" s="261"/>
      <c r="H1414" s="262" t="s">
        <v>21</v>
      </c>
      <c r="I1414" s="264"/>
      <c r="J1414" s="261"/>
      <c r="K1414" s="261"/>
      <c r="L1414" s="265"/>
      <c r="M1414" s="266"/>
      <c r="N1414" s="267"/>
      <c r="O1414" s="267"/>
      <c r="P1414" s="267"/>
      <c r="Q1414" s="267"/>
      <c r="R1414" s="267"/>
      <c r="S1414" s="267"/>
      <c r="T1414" s="268"/>
      <c r="AT1414" s="269" t="s">
        <v>177</v>
      </c>
      <c r="AU1414" s="269" t="s">
        <v>79</v>
      </c>
      <c r="AV1414" s="13" t="s">
        <v>75</v>
      </c>
      <c r="AW1414" s="13" t="s">
        <v>35</v>
      </c>
      <c r="AX1414" s="13" t="s">
        <v>71</v>
      </c>
      <c r="AY1414" s="269" t="s">
        <v>169</v>
      </c>
    </row>
    <row r="1415" s="14" customFormat="1">
      <c r="B1415" s="270"/>
      <c r="C1415" s="271"/>
      <c r="D1415" s="250" t="s">
        <v>177</v>
      </c>
      <c r="E1415" s="272" t="s">
        <v>21</v>
      </c>
      <c r="F1415" s="273" t="s">
        <v>182</v>
      </c>
      <c r="G1415" s="271"/>
      <c r="H1415" s="274">
        <v>36</v>
      </c>
      <c r="I1415" s="275"/>
      <c r="J1415" s="271"/>
      <c r="K1415" s="271"/>
      <c r="L1415" s="276"/>
      <c r="M1415" s="277"/>
      <c r="N1415" s="278"/>
      <c r="O1415" s="278"/>
      <c r="P1415" s="278"/>
      <c r="Q1415" s="278"/>
      <c r="R1415" s="278"/>
      <c r="S1415" s="278"/>
      <c r="T1415" s="279"/>
      <c r="AT1415" s="280" t="s">
        <v>177</v>
      </c>
      <c r="AU1415" s="280" t="s">
        <v>79</v>
      </c>
      <c r="AV1415" s="14" t="s">
        <v>89</v>
      </c>
      <c r="AW1415" s="14" t="s">
        <v>35</v>
      </c>
      <c r="AX1415" s="14" t="s">
        <v>75</v>
      </c>
      <c r="AY1415" s="280" t="s">
        <v>169</v>
      </c>
    </row>
    <row r="1416" s="1" customFormat="1" ht="25.5" customHeight="1">
      <c r="B1416" s="47"/>
      <c r="C1416" s="236" t="s">
        <v>1221</v>
      </c>
      <c r="D1416" s="236" t="s">
        <v>172</v>
      </c>
      <c r="E1416" s="237" t="s">
        <v>1222</v>
      </c>
      <c r="F1416" s="238" t="s">
        <v>1223</v>
      </c>
      <c r="G1416" s="239" t="s">
        <v>175</v>
      </c>
      <c r="H1416" s="240">
        <v>1.8899999999999999</v>
      </c>
      <c r="I1416" s="241"/>
      <c r="J1416" s="242">
        <f>ROUND(I1416*H1416,2)</f>
        <v>0</v>
      </c>
      <c r="K1416" s="238" t="s">
        <v>185</v>
      </c>
      <c r="L1416" s="73"/>
      <c r="M1416" s="243" t="s">
        <v>21</v>
      </c>
      <c r="N1416" s="244" t="s">
        <v>42</v>
      </c>
      <c r="O1416" s="48"/>
      <c r="P1416" s="245">
        <f>O1416*H1416</f>
        <v>0</v>
      </c>
      <c r="Q1416" s="245">
        <v>0</v>
      </c>
      <c r="R1416" s="245">
        <f>Q1416*H1416</f>
        <v>0</v>
      </c>
      <c r="S1416" s="245">
        <v>0.27000000000000002</v>
      </c>
      <c r="T1416" s="246">
        <f>S1416*H1416</f>
        <v>0.51029999999999998</v>
      </c>
      <c r="AR1416" s="25" t="s">
        <v>89</v>
      </c>
      <c r="AT1416" s="25" t="s">
        <v>172</v>
      </c>
      <c r="AU1416" s="25" t="s">
        <v>79</v>
      </c>
      <c r="AY1416" s="25" t="s">
        <v>169</v>
      </c>
      <c r="BE1416" s="247">
        <f>IF(N1416="základní",J1416,0)</f>
        <v>0</v>
      </c>
      <c r="BF1416" s="247">
        <f>IF(N1416="snížená",J1416,0)</f>
        <v>0</v>
      </c>
      <c r="BG1416" s="247">
        <f>IF(N1416="zákl. přenesená",J1416,0)</f>
        <v>0</v>
      </c>
      <c r="BH1416" s="247">
        <f>IF(N1416="sníž. přenesená",J1416,0)</f>
        <v>0</v>
      </c>
      <c r="BI1416" s="247">
        <f>IF(N1416="nulová",J1416,0)</f>
        <v>0</v>
      </c>
      <c r="BJ1416" s="25" t="s">
        <v>75</v>
      </c>
      <c r="BK1416" s="247">
        <f>ROUND(I1416*H1416,2)</f>
        <v>0</v>
      </c>
      <c r="BL1416" s="25" t="s">
        <v>89</v>
      </c>
      <c r="BM1416" s="25" t="s">
        <v>1224</v>
      </c>
    </row>
    <row r="1417" s="13" customFormat="1">
      <c r="B1417" s="260"/>
      <c r="C1417" s="261"/>
      <c r="D1417" s="250" t="s">
        <v>177</v>
      </c>
      <c r="E1417" s="262" t="s">
        <v>21</v>
      </c>
      <c r="F1417" s="263" t="s">
        <v>1225</v>
      </c>
      <c r="G1417" s="261"/>
      <c r="H1417" s="262" t="s">
        <v>21</v>
      </c>
      <c r="I1417" s="264"/>
      <c r="J1417" s="261"/>
      <c r="K1417" s="261"/>
      <c r="L1417" s="265"/>
      <c r="M1417" s="266"/>
      <c r="N1417" s="267"/>
      <c r="O1417" s="267"/>
      <c r="P1417" s="267"/>
      <c r="Q1417" s="267"/>
      <c r="R1417" s="267"/>
      <c r="S1417" s="267"/>
      <c r="T1417" s="268"/>
      <c r="AT1417" s="269" t="s">
        <v>177</v>
      </c>
      <c r="AU1417" s="269" t="s">
        <v>79</v>
      </c>
      <c r="AV1417" s="13" t="s">
        <v>75</v>
      </c>
      <c r="AW1417" s="13" t="s">
        <v>35</v>
      </c>
      <c r="AX1417" s="13" t="s">
        <v>71</v>
      </c>
      <c r="AY1417" s="269" t="s">
        <v>169</v>
      </c>
    </row>
    <row r="1418" s="12" customFormat="1">
      <c r="B1418" s="248"/>
      <c r="C1418" s="249"/>
      <c r="D1418" s="250" t="s">
        <v>177</v>
      </c>
      <c r="E1418" s="251" t="s">
        <v>21</v>
      </c>
      <c r="F1418" s="252" t="s">
        <v>1226</v>
      </c>
      <c r="G1418" s="249"/>
      <c r="H1418" s="253">
        <v>1.8899999999999999</v>
      </c>
      <c r="I1418" s="254"/>
      <c r="J1418" s="249"/>
      <c r="K1418" s="249"/>
      <c r="L1418" s="255"/>
      <c r="M1418" s="256"/>
      <c r="N1418" s="257"/>
      <c r="O1418" s="257"/>
      <c r="P1418" s="257"/>
      <c r="Q1418" s="257"/>
      <c r="R1418" s="257"/>
      <c r="S1418" s="257"/>
      <c r="T1418" s="258"/>
      <c r="AT1418" s="259" t="s">
        <v>177</v>
      </c>
      <c r="AU1418" s="259" t="s">
        <v>79</v>
      </c>
      <c r="AV1418" s="12" t="s">
        <v>79</v>
      </c>
      <c r="AW1418" s="12" t="s">
        <v>35</v>
      </c>
      <c r="AX1418" s="12" t="s">
        <v>71</v>
      </c>
      <c r="AY1418" s="259" t="s">
        <v>169</v>
      </c>
    </row>
    <row r="1419" s="14" customFormat="1">
      <c r="B1419" s="270"/>
      <c r="C1419" s="271"/>
      <c r="D1419" s="250" t="s">
        <v>177</v>
      </c>
      <c r="E1419" s="272" t="s">
        <v>21</v>
      </c>
      <c r="F1419" s="273" t="s">
        <v>182</v>
      </c>
      <c r="G1419" s="271"/>
      <c r="H1419" s="274">
        <v>1.8899999999999999</v>
      </c>
      <c r="I1419" s="275"/>
      <c r="J1419" s="271"/>
      <c r="K1419" s="271"/>
      <c r="L1419" s="276"/>
      <c r="M1419" s="277"/>
      <c r="N1419" s="278"/>
      <c r="O1419" s="278"/>
      <c r="P1419" s="278"/>
      <c r="Q1419" s="278"/>
      <c r="R1419" s="278"/>
      <c r="S1419" s="278"/>
      <c r="T1419" s="279"/>
      <c r="AT1419" s="280" t="s">
        <v>177</v>
      </c>
      <c r="AU1419" s="280" t="s">
        <v>79</v>
      </c>
      <c r="AV1419" s="14" t="s">
        <v>89</v>
      </c>
      <c r="AW1419" s="14" t="s">
        <v>35</v>
      </c>
      <c r="AX1419" s="14" t="s">
        <v>75</v>
      </c>
      <c r="AY1419" s="280" t="s">
        <v>169</v>
      </c>
    </row>
    <row r="1420" s="1" customFormat="1" ht="25.5" customHeight="1">
      <c r="B1420" s="47"/>
      <c r="C1420" s="236" t="s">
        <v>1227</v>
      </c>
      <c r="D1420" s="236" t="s">
        <v>172</v>
      </c>
      <c r="E1420" s="237" t="s">
        <v>1228</v>
      </c>
      <c r="F1420" s="238" t="s">
        <v>1229</v>
      </c>
      <c r="G1420" s="239" t="s">
        <v>479</v>
      </c>
      <c r="H1420" s="240">
        <v>0.90000000000000002</v>
      </c>
      <c r="I1420" s="241"/>
      <c r="J1420" s="242">
        <f>ROUND(I1420*H1420,2)</f>
        <v>0</v>
      </c>
      <c r="K1420" s="238" t="s">
        <v>185</v>
      </c>
      <c r="L1420" s="73"/>
      <c r="M1420" s="243" t="s">
        <v>21</v>
      </c>
      <c r="N1420" s="244" t="s">
        <v>42</v>
      </c>
      <c r="O1420" s="48"/>
      <c r="P1420" s="245">
        <f>O1420*H1420</f>
        <v>0</v>
      </c>
      <c r="Q1420" s="245">
        <v>0.02283</v>
      </c>
      <c r="R1420" s="245">
        <f>Q1420*H1420</f>
        <v>0.020546999999999999</v>
      </c>
      <c r="S1420" s="245">
        <v>0</v>
      </c>
      <c r="T1420" s="246">
        <f>S1420*H1420</f>
        <v>0</v>
      </c>
      <c r="AR1420" s="25" t="s">
        <v>89</v>
      </c>
      <c r="AT1420" s="25" t="s">
        <v>172</v>
      </c>
      <c r="AU1420" s="25" t="s">
        <v>79</v>
      </c>
      <c r="AY1420" s="25" t="s">
        <v>169</v>
      </c>
      <c r="BE1420" s="247">
        <f>IF(N1420="základní",J1420,0)</f>
        <v>0</v>
      </c>
      <c r="BF1420" s="247">
        <f>IF(N1420="snížená",J1420,0)</f>
        <v>0</v>
      </c>
      <c r="BG1420" s="247">
        <f>IF(N1420="zákl. přenesená",J1420,0)</f>
        <v>0</v>
      </c>
      <c r="BH1420" s="247">
        <f>IF(N1420="sníž. přenesená",J1420,0)</f>
        <v>0</v>
      </c>
      <c r="BI1420" s="247">
        <f>IF(N1420="nulová",J1420,0)</f>
        <v>0</v>
      </c>
      <c r="BJ1420" s="25" t="s">
        <v>75</v>
      </c>
      <c r="BK1420" s="247">
        <f>ROUND(I1420*H1420,2)</f>
        <v>0</v>
      </c>
      <c r="BL1420" s="25" t="s">
        <v>89</v>
      </c>
      <c r="BM1420" s="25" t="s">
        <v>1230</v>
      </c>
    </row>
    <row r="1421" s="13" customFormat="1">
      <c r="B1421" s="260"/>
      <c r="C1421" s="261"/>
      <c r="D1421" s="250" t="s">
        <v>177</v>
      </c>
      <c r="E1421" s="262" t="s">
        <v>21</v>
      </c>
      <c r="F1421" s="263" t="s">
        <v>1231</v>
      </c>
      <c r="G1421" s="261"/>
      <c r="H1421" s="262" t="s">
        <v>21</v>
      </c>
      <c r="I1421" s="264"/>
      <c r="J1421" s="261"/>
      <c r="K1421" s="261"/>
      <c r="L1421" s="265"/>
      <c r="M1421" s="266"/>
      <c r="N1421" s="267"/>
      <c r="O1421" s="267"/>
      <c r="P1421" s="267"/>
      <c r="Q1421" s="267"/>
      <c r="R1421" s="267"/>
      <c r="S1421" s="267"/>
      <c r="T1421" s="268"/>
      <c r="AT1421" s="269" t="s">
        <v>177</v>
      </c>
      <c r="AU1421" s="269" t="s">
        <v>79</v>
      </c>
      <c r="AV1421" s="13" t="s">
        <v>75</v>
      </c>
      <c r="AW1421" s="13" t="s">
        <v>35</v>
      </c>
      <c r="AX1421" s="13" t="s">
        <v>71</v>
      </c>
      <c r="AY1421" s="269" t="s">
        <v>169</v>
      </c>
    </row>
    <row r="1422" s="12" customFormat="1">
      <c r="B1422" s="248"/>
      <c r="C1422" s="249"/>
      <c r="D1422" s="250" t="s">
        <v>177</v>
      </c>
      <c r="E1422" s="251" t="s">
        <v>21</v>
      </c>
      <c r="F1422" s="252" t="s">
        <v>1232</v>
      </c>
      <c r="G1422" s="249"/>
      <c r="H1422" s="253">
        <v>0.90000000000000002</v>
      </c>
      <c r="I1422" s="254"/>
      <c r="J1422" s="249"/>
      <c r="K1422" s="249"/>
      <c r="L1422" s="255"/>
      <c r="M1422" s="256"/>
      <c r="N1422" s="257"/>
      <c r="O1422" s="257"/>
      <c r="P1422" s="257"/>
      <c r="Q1422" s="257"/>
      <c r="R1422" s="257"/>
      <c r="S1422" s="257"/>
      <c r="T1422" s="258"/>
      <c r="AT1422" s="259" t="s">
        <v>177</v>
      </c>
      <c r="AU1422" s="259" t="s">
        <v>79</v>
      </c>
      <c r="AV1422" s="12" t="s">
        <v>79</v>
      </c>
      <c r="AW1422" s="12" t="s">
        <v>35</v>
      </c>
      <c r="AX1422" s="12" t="s">
        <v>71</v>
      </c>
      <c r="AY1422" s="259" t="s">
        <v>169</v>
      </c>
    </row>
    <row r="1423" s="14" customFormat="1">
      <c r="B1423" s="270"/>
      <c r="C1423" s="271"/>
      <c r="D1423" s="250" t="s">
        <v>177</v>
      </c>
      <c r="E1423" s="272" t="s">
        <v>21</v>
      </c>
      <c r="F1423" s="273" t="s">
        <v>182</v>
      </c>
      <c r="G1423" s="271"/>
      <c r="H1423" s="274">
        <v>0.90000000000000002</v>
      </c>
      <c r="I1423" s="275"/>
      <c r="J1423" s="271"/>
      <c r="K1423" s="271"/>
      <c r="L1423" s="276"/>
      <c r="M1423" s="277"/>
      <c r="N1423" s="278"/>
      <c r="O1423" s="278"/>
      <c r="P1423" s="278"/>
      <c r="Q1423" s="278"/>
      <c r="R1423" s="278"/>
      <c r="S1423" s="278"/>
      <c r="T1423" s="279"/>
      <c r="AT1423" s="280" t="s">
        <v>177</v>
      </c>
      <c r="AU1423" s="280" t="s">
        <v>79</v>
      </c>
      <c r="AV1423" s="14" t="s">
        <v>89</v>
      </c>
      <c r="AW1423" s="14" t="s">
        <v>35</v>
      </c>
      <c r="AX1423" s="14" t="s">
        <v>75</v>
      </c>
      <c r="AY1423" s="280" t="s">
        <v>169</v>
      </c>
    </row>
    <row r="1424" s="1" customFormat="1" ht="25.5" customHeight="1">
      <c r="B1424" s="47"/>
      <c r="C1424" s="236" t="s">
        <v>1233</v>
      </c>
      <c r="D1424" s="236" t="s">
        <v>172</v>
      </c>
      <c r="E1424" s="237" t="s">
        <v>1234</v>
      </c>
      <c r="F1424" s="238" t="s">
        <v>1235</v>
      </c>
      <c r="G1424" s="239" t="s">
        <v>289</v>
      </c>
      <c r="H1424" s="240">
        <v>1</v>
      </c>
      <c r="I1424" s="241"/>
      <c r="J1424" s="242">
        <f>ROUND(I1424*H1424,2)</f>
        <v>0</v>
      </c>
      <c r="K1424" s="238" t="s">
        <v>21</v>
      </c>
      <c r="L1424" s="73"/>
      <c r="M1424" s="243" t="s">
        <v>21</v>
      </c>
      <c r="N1424" s="244" t="s">
        <v>42</v>
      </c>
      <c r="O1424" s="48"/>
      <c r="P1424" s="245">
        <f>O1424*H1424</f>
        <v>0</v>
      </c>
      <c r="Q1424" s="245">
        <v>0</v>
      </c>
      <c r="R1424" s="245">
        <f>Q1424*H1424</f>
        <v>0</v>
      </c>
      <c r="S1424" s="245">
        <v>0</v>
      </c>
      <c r="T1424" s="246">
        <f>S1424*H1424</f>
        <v>0</v>
      </c>
      <c r="AR1424" s="25" t="s">
        <v>89</v>
      </c>
      <c r="AT1424" s="25" t="s">
        <v>172</v>
      </c>
      <c r="AU1424" s="25" t="s">
        <v>79</v>
      </c>
      <c r="AY1424" s="25" t="s">
        <v>169</v>
      </c>
      <c r="BE1424" s="247">
        <f>IF(N1424="základní",J1424,0)</f>
        <v>0</v>
      </c>
      <c r="BF1424" s="247">
        <f>IF(N1424="snížená",J1424,0)</f>
        <v>0</v>
      </c>
      <c r="BG1424" s="247">
        <f>IF(N1424="zákl. přenesená",J1424,0)</f>
        <v>0</v>
      </c>
      <c r="BH1424" s="247">
        <f>IF(N1424="sníž. přenesená",J1424,0)</f>
        <v>0</v>
      </c>
      <c r="BI1424" s="247">
        <f>IF(N1424="nulová",J1424,0)</f>
        <v>0</v>
      </c>
      <c r="BJ1424" s="25" t="s">
        <v>75</v>
      </c>
      <c r="BK1424" s="247">
        <f>ROUND(I1424*H1424,2)</f>
        <v>0</v>
      </c>
      <c r="BL1424" s="25" t="s">
        <v>89</v>
      </c>
      <c r="BM1424" s="25" t="s">
        <v>1236</v>
      </c>
    </row>
    <row r="1425" s="1" customFormat="1" ht="16.5" customHeight="1">
      <c r="B1425" s="47"/>
      <c r="C1425" s="236" t="s">
        <v>1237</v>
      </c>
      <c r="D1425" s="236" t="s">
        <v>172</v>
      </c>
      <c r="E1425" s="237" t="s">
        <v>1238</v>
      </c>
      <c r="F1425" s="238" t="s">
        <v>1239</v>
      </c>
      <c r="G1425" s="239" t="s">
        <v>175</v>
      </c>
      <c r="H1425" s="240">
        <v>157.69</v>
      </c>
      <c r="I1425" s="241"/>
      <c r="J1425" s="242">
        <f>ROUND(I1425*H1425,2)</f>
        <v>0</v>
      </c>
      <c r="K1425" s="238" t="s">
        <v>21</v>
      </c>
      <c r="L1425" s="73"/>
      <c r="M1425" s="243" t="s">
        <v>21</v>
      </c>
      <c r="N1425" s="244" t="s">
        <v>42</v>
      </c>
      <c r="O1425" s="48"/>
      <c r="P1425" s="245">
        <f>O1425*H1425</f>
        <v>0</v>
      </c>
      <c r="Q1425" s="245">
        <v>0.0053400000000000001</v>
      </c>
      <c r="R1425" s="245">
        <f>Q1425*H1425</f>
        <v>0.84206460000000005</v>
      </c>
      <c r="S1425" s="245">
        <v>0</v>
      </c>
      <c r="T1425" s="246">
        <f>S1425*H1425</f>
        <v>0</v>
      </c>
      <c r="AR1425" s="25" t="s">
        <v>89</v>
      </c>
      <c r="AT1425" s="25" t="s">
        <v>172</v>
      </c>
      <c r="AU1425" s="25" t="s">
        <v>79</v>
      </c>
      <c r="AY1425" s="25" t="s">
        <v>169</v>
      </c>
      <c r="BE1425" s="247">
        <f>IF(N1425="základní",J1425,0)</f>
        <v>0</v>
      </c>
      <c r="BF1425" s="247">
        <f>IF(N1425="snížená",J1425,0)</f>
        <v>0</v>
      </c>
      <c r="BG1425" s="247">
        <f>IF(N1425="zákl. přenesená",J1425,0)</f>
        <v>0</v>
      </c>
      <c r="BH1425" s="247">
        <f>IF(N1425="sníž. přenesená",J1425,0)</f>
        <v>0</v>
      </c>
      <c r="BI1425" s="247">
        <f>IF(N1425="nulová",J1425,0)</f>
        <v>0</v>
      </c>
      <c r="BJ1425" s="25" t="s">
        <v>75</v>
      </c>
      <c r="BK1425" s="247">
        <f>ROUND(I1425*H1425,2)</f>
        <v>0</v>
      </c>
      <c r="BL1425" s="25" t="s">
        <v>89</v>
      </c>
      <c r="BM1425" s="25" t="s">
        <v>1240</v>
      </c>
    </row>
    <row r="1426" s="13" customFormat="1">
      <c r="B1426" s="260"/>
      <c r="C1426" s="261"/>
      <c r="D1426" s="250" t="s">
        <v>177</v>
      </c>
      <c r="E1426" s="262" t="s">
        <v>21</v>
      </c>
      <c r="F1426" s="263" t="s">
        <v>602</v>
      </c>
      <c r="G1426" s="261"/>
      <c r="H1426" s="262" t="s">
        <v>21</v>
      </c>
      <c r="I1426" s="264"/>
      <c r="J1426" s="261"/>
      <c r="K1426" s="261"/>
      <c r="L1426" s="265"/>
      <c r="M1426" s="266"/>
      <c r="N1426" s="267"/>
      <c r="O1426" s="267"/>
      <c r="P1426" s="267"/>
      <c r="Q1426" s="267"/>
      <c r="R1426" s="267"/>
      <c r="S1426" s="267"/>
      <c r="T1426" s="268"/>
      <c r="AT1426" s="269" t="s">
        <v>177</v>
      </c>
      <c r="AU1426" s="269" t="s">
        <v>79</v>
      </c>
      <c r="AV1426" s="13" t="s">
        <v>75</v>
      </c>
      <c r="AW1426" s="13" t="s">
        <v>35</v>
      </c>
      <c r="AX1426" s="13" t="s">
        <v>71</v>
      </c>
      <c r="AY1426" s="269" t="s">
        <v>169</v>
      </c>
    </row>
    <row r="1427" s="12" customFormat="1">
      <c r="B1427" s="248"/>
      <c r="C1427" s="249"/>
      <c r="D1427" s="250" t="s">
        <v>177</v>
      </c>
      <c r="E1427" s="251" t="s">
        <v>21</v>
      </c>
      <c r="F1427" s="252" t="s">
        <v>1100</v>
      </c>
      <c r="G1427" s="249"/>
      <c r="H1427" s="253">
        <v>52.299999999999997</v>
      </c>
      <c r="I1427" s="254"/>
      <c r="J1427" s="249"/>
      <c r="K1427" s="249"/>
      <c r="L1427" s="255"/>
      <c r="M1427" s="256"/>
      <c r="N1427" s="257"/>
      <c r="O1427" s="257"/>
      <c r="P1427" s="257"/>
      <c r="Q1427" s="257"/>
      <c r="R1427" s="257"/>
      <c r="S1427" s="257"/>
      <c r="T1427" s="258"/>
      <c r="AT1427" s="259" t="s">
        <v>177</v>
      </c>
      <c r="AU1427" s="259" t="s">
        <v>79</v>
      </c>
      <c r="AV1427" s="12" t="s">
        <v>79</v>
      </c>
      <c r="AW1427" s="12" t="s">
        <v>35</v>
      </c>
      <c r="AX1427" s="12" t="s">
        <v>71</v>
      </c>
      <c r="AY1427" s="259" t="s">
        <v>169</v>
      </c>
    </row>
    <row r="1428" s="13" customFormat="1">
      <c r="B1428" s="260"/>
      <c r="C1428" s="261"/>
      <c r="D1428" s="250" t="s">
        <v>177</v>
      </c>
      <c r="E1428" s="262" t="s">
        <v>21</v>
      </c>
      <c r="F1428" s="263" t="s">
        <v>350</v>
      </c>
      <c r="G1428" s="261"/>
      <c r="H1428" s="262" t="s">
        <v>21</v>
      </c>
      <c r="I1428" s="264"/>
      <c r="J1428" s="261"/>
      <c r="K1428" s="261"/>
      <c r="L1428" s="265"/>
      <c r="M1428" s="266"/>
      <c r="N1428" s="267"/>
      <c r="O1428" s="267"/>
      <c r="P1428" s="267"/>
      <c r="Q1428" s="267"/>
      <c r="R1428" s="267"/>
      <c r="S1428" s="267"/>
      <c r="T1428" s="268"/>
      <c r="AT1428" s="269" t="s">
        <v>177</v>
      </c>
      <c r="AU1428" s="269" t="s">
        <v>79</v>
      </c>
      <c r="AV1428" s="13" t="s">
        <v>75</v>
      </c>
      <c r="AW1428" s="13" t="s">
        <v>35</v>
      </c>
      <c r="AX1428" s="13" t="s">
        <v>71</v>
      </c>
      <c r="AY1428" s="269" t="s">
        <v>169</v>
      </c>
    </row>
    <row r="1429" s="12" customFormat="1">
      <c r="B1429" s="248"/>
      <c r="C1429" s="249"/>
      <c r="D1429" s="250" t="s">
        <v>177</v>
      </c>
      <c r="E1429" s="251" t="s">
        <v>21</v>
      </c>
      <c r="F1429" s="252" t="s">
        <v>1101</v>
      </c>
      <c r="G1429" s="249"/>
      <c r="H1429" s="253">
        <v>59.899999999999999</v>
      </c>
      <c r="I1429" s="254"/>
      <c r="J1429" s="249"/>
      <c r="K1429" s="249"/>
      <c r="L1429" s="255"/>
      <c r="M1429" s="256"/>
      <c r="N1429" s="257"/>
      <c r="O1429" s="257"/>
      <c r="P1429" s="257"/>
      <c r="Q1429" s="257"/>
      <c r="R1429" s="257"/>
      <c r="S1429" s="257"/>
      <c r="T1429" s="258"/>
      <c r="AT1429" s="259" t="s">
        <v>177</v>
      </c>
      <c r="AU1429" s="259" t="s">
        <v>79</v>
      </c>
      <c r="AV1429" s="12" t="s">
        <v>79</v>
      </c>
      <c r="AW1429" s="12" t="s">
        <v>35</v>
      </c>
      <c r="AX1429" s="12" t="s">
        <v>71</v>
      </c>
      <c r="AY1429" s="259" t="s">
        <v>169</v>
      </c>
    </row>
    <row r="1430" s="13" customFormat="1">
      <c r="B1430" s="260"/>
      <c r="C1430" s="261"/>
      <c r="D1430" s="250" t="s">
        <v>177</v>
      </c>
      <c r="E1430" s="262" t="s">
        <v>21</v>
      </c>
      <c r="F1430" s="263" t="s">
        <v>436</v>
      </c>
      <c r="G1430" s="261"/>
      <c r="H1430" s="262" t="s">
        <v>21</v>
      </c>
      <c r="I1430" s="264"/>
      <c r="J1430" s="261"/>
      <c r="K1430" s="261"/>
      <c r="L1430" s="265"/>
      <c r="M1430" s="266"/>
      <c r="N1430" s="267"/>
      <c r="O1430" s="267"/>
      <c r="P1430" s="267"/>
      <c r="Q1430" s="267"/>
      <c r="R1430" s="267"/>
      <c r="S1430" s="267"/>
      <c r="T1430" s="268"/>
      <c r="AT1430" s="269" t="s">
        <v>177</v>
      </c>
      <c r="AU1430" s="269" t="s">
        <v>79</v>
      </c>
      <c r="AV1430" s="13" t="s">
        <v>75</v>
      </c>
      <c r="AW1430" s="13" t="s">
        <v>35</v>
      </c>
      <c r="AX1430" s="13" t="s">
        <v>71</v>
      </c>
      <c r="AY1430" s="269" t="s">
        <v>169</v>
      </c>
    </row>
    <row r="1431" s="12" customFormat="1">
      <c r="B1431" s="248"/>
      <c r="C1431" s="249"/>
      <c r="D1431" s="250" t="s">
        <v>177</v>
      </c>
      <c r="E1431" s="251" t="s">
        <v>21</v>
      </c>
      <c r="F1431" s="252" t="s">
        <v>1102</v>
      </c>
      <c r="G1431" s="249"/>
      <c r="H1431" s="253">
        <v>4.3200000000000003</v>
      </c>
      <c r="I1431" s="254"/>
      <c r="J1431" s="249"/>
      <c r="K1431" s="249"/>
      <c r="L1431" s="255"/>
      <c r="M1431" s="256"/>
      <c r="N1431" s="257"/>
      <c r="O1431" s="257"/>
      <c r="P1431" s="257"/>
      <c r="Q1431" s="257"/>
      <c r="R1431" s="257"/>
      <c r="S1431" s="257"/>
      <c r="T1431" s="258"/>
      <c r="AT1431" s="259" t="s">
        <v>177</v>
      </c>
      <c r="AU1431" s="259" t="s">
        <v>79</v>
      </c>
      <c r="AV1431" s="12" t="s">
        <v>79</v>
      </c>
      <c r="AW1431" s="12" t="s">
        <v>35</v>
      </c>
      <c r="AX1431" s="12" t="s">
        <v>71</v>
      </c>
      <c r="AY1431" s="259" t="s">
        <v>169</v>
      </c>
    </row>
    <row r="1432" s="13" customFormat="1">
      <c r="B1432" s="260"/>
      <c r="C1432" s="261"/>
      <c r="D1432" s="250" t="s">
        <v>177</v>
      </c>
      <c r="E1432" s="262" t="s">
        <v>21</v>
      </c>
      <c r="F1432" s="263" t="s">
        <v>1103</v>
      </c>
      <c r="G1432" s="261"/>
      <c r="H1432" s="262" t="s">
        <v>21</v>
      </c>
      <c r="I1432" s="264"/>
      <c r="J1432" s="261"/>
      <c r="K1432" s="261"/>
      <c r="L1432" s="265"/>
      <c r="M1432" s="266"/>
      <c r="N1432" s="267"/>
      <c r="O1432" s="267"/>
      <c r="P1432" s="267"/>
      <c r="Q1432" s="267"/>
      <c r="R1432" s="267"/>
      <c r="S1432" s="267"/>
      <c r="T1432" s="268"/>
      <c r="AT1432" s="269" t="s">
        <v>177</v>
      </c>
      <c r="AU1432" s="269" t="s">
        <v>79</v>
      </c>
      <c r="AV1432" s="13" t="s">
        <v>75</v>
      </c>
      <c r="AW1432" s="13" t="s">
        <v>35</v>
      </c>
      <c r="AX1432" s="13" t="s">
        <v>71</v>
      </c>
      <c r="AY1432" s="269" t="s">
        <v>169</v>
      </c>
    </row>
    <row r="1433" s="12" customFormat="1">
      <c r="B1433" s="248"/>
      <c r="C1433" s="249"/>
      <c r="D1433" s="250" t="s">
        <v>177</v>
      </c>
      <c r="E1433" s="251" t="s">
        <v>21</v>
      </c>
      <c r="F1433" s="252" t="s">
        <v>1104</v>
      </c>
      <c r="G1433" s="249"/>
      <c r="H1433" s="253">
        <v>17.600000000000001</v>
      </c>
      <c r="I1433" s="254"/>
      <c r="J1433" s="249"/>
      <c r="K1433" s="249"/>
      <c r="L1433" s="255"/>
      <c r="M1433" s="256"/>
      <c r="N1433" s="257"/>
      <c r="O1433" s="257"/>
      <c r="P1433" s="257"/>
      <c r="Q1433" s="257"/>
      <c r="R1433" s="257"/>
      <c r="S1433" s="257"/>
      <c r="T1433" s="258"/>
      <c r="AT1433" s="259" t="s">
        <v>177</v>
      </c>
      <c r="AU1433" s="259" t="s">
        <v>79</v>
      </c>
      <c r="AV1433" s="12" t="s">
        <v>79</v>
      </c>
      <c r="AW1433" s="12" t="s">
        <v>35</v>
      </c>
      <c r="AX1433" s="12" t="s">
        <v>71</v>
      </c>
      <c r="AY1433" s="259" t="s">
        <v>169</v>
      </c>
    </row>
    <row r="1434" s="13" customFormat="1">
      <c r="B1434" s="260"/>
      <c r="C1434" s="261"/>
      <c r="D1434" s="250" t="s">
        <v>177</v>
      </c>
      <c r="E1434" s="262" t="s">
        <v>21</v>
      </c>
      <c r="F1434" s="263" t="s">
        <v>1105</v>
      </c>
      <c r="G1434" s="261"/>
      <c r="H1434" s="262" t="s">
        <v>21</v>
      </c>
      <c r="I1434" s="264"/>
      <c r="J1434" s="261"/>
      <c r="K1434" s="261"/>
      <c r="L1434" s="265"/>
      <c r="M1434" s="266"/>
      <c r="N1434" s="267"/>
      <c r="O1434" s="267"/>
      <c r="P1434" s="267"/>
      <c r="Q1434" s="267"/>
      <c r="R1434" s="267"/>
      <c r="S1434" s="267"/>
      <c r="T1434" s="268"/>
      <c r="AT1434" s="269" t="s">
        <v>177</v>
      </c>
      <c r="AU1434" s="269" t="s">
        <v>79</v>
      </c>
      <c r="AV1434" s="13" t="s">
        <v>75</v>
      </c>
      <c r="AW1434" s="13" t="s">
        <v>35</v>
      </c>
      <c r="AX1434" s="13" t="s">
        <v>71</v>
      </c>
      <c r="AY1434" s="269" t="s">
        <v>169</v>
      </c>
    </row>
    <row r="1435" s="12" customFormat="1">
      <c r="B1435" s="248"/>
      <c r="C1435" s="249"/>
      <c r="D1435" s="250" t="s">
        <v>177</v>
      </c>
      <c r="E1435" s="251" t="s">
        <v>21</v>
      </c>
      <c r="F1435" s="252" t="s">
        <v>1106</v>
      </c>
      <c r="G1435" s="249"/>
      <c r="H1435" s="253">
        <v>11.76</v>
      </c>
      <c r="I1435" s="254"/>
      <c r="J1435" s="249"/>
      <c r="K1435" s="249"/>
      <c r="L1435" s="255"/>
      <c r="M1435" s="256"/>
      <c r="N1435" s="257"/>
      <c r="O1435" s="257"/>
      <c r="P1435" s="257"/>
      <c r="Q1435" s="257"/>
      <c r="R1435" s="257"/>
      <c r="S1435" s="257"/>
      <c r="T1435" s="258"/>
      <c r="AT1435" s="259" t="s">
        <v>177</v>
      </c>
      <c r="AU1435" s="259" t="s">
        <v>79</v>
      </c>
      <c r="AV1435" s="12" t="s">
        <v>79</v>
      </c>
      <c r="AW1435" s="12" t="s">
        <v>35</v>
      </c>
      <c r="AX1435" s="12" t="s">
        <v>71</v>
      </c>
      <c r="AY1435" s="259" t="s">
        <v>169</v>
      </c>
    </row>
    <row r="1436" s="13" customFormat="1">
      <c r="B1436" s="260"/>
      <c r="C1436" s="261"/>
      <c r="D1436" s="250" t="s">
        <v>177</v>
      </c>
      <c r="E1436" s="262" t="s">
        <v>21</v>
      </c>
      <c r="F1436" s="263" t="s">
        <v>439</v>
      </c>
      <c r="G1436" s="261"/>
      <c r="H1436" s="262" t="s">
        <v>21</v>
      </c>
      <c r="I1436" s="264"/>
      <c r="J1436" s="261"/>
      <c r="K1436" s="261"/>
      <c r="L1436" s="265"/>
      <c r="M1436" s="266"/>
      <c r="N1436" s="267"/>
      <c r="O1436" s="267"/>
      <c r="P1436" s="267"/>
      <c r="Q1436" s="267"/>
      <c r="R1436" s="267"/>
      <c r="S1436" s="267"/>
      <c r="T1436" s="268"/>
      <c r="AT1436" s="269" t="s">
        <v>177</v>
      </c>
      <c r="AU1436" s="269" t="s">
        <v>79</v>
      </c>
      <c r="AV1436" s="13" t="s">
        <v>75</v>
      </c>
      <c r="AW1436" s="13" t="s">
        <v>35</v>
      </c>
      <c r="AX1436" s="13" t="s">
        <v>71</v>
      </c>
      <c r="AY1436" s="269" t="s">
        <v>169</v>
      </c>
    </row>
    <row r="1437" s="12" customFormat="1">
      <c r="B1437" s="248"/>
      <c r="C1437" s="249"/>
      <c r="D1437" s="250" t="s">
        <v>177</v>
      </c>
      <c r="E1437" s="251" t="s">
        <v>21</v>
      </c>
      <c r="F1437" s="252" t="s">
        <v>1107</v>
      </c>
      <c r="G1437" s="249"/>
      <c r="H1437" s="253">
        <v>3.8900000000000001</v>
      </c>
      <c r="I1437" s="254"/>
      <c r="J1437" s="249"/>
      <c r="K1437" s="249"/>
      <c r="L1437" s="255"/>
      <c r="M1437" s="256"/>
      <c r="N1437" s="257"/>
      <c r="O1437" s="257"/>
      <c r="P1437" s="257"/>
      <c r="Q1437" s="257"/>
      <c r="R1437" s="257"/>
      <c r="S1437" s="257"/>
      <c r="T1437" s="258"/>
      <c r="AT1437" s="259" t="s">
        <v>177</v>
      </c>
      <c r="AU1437" s="259" t="s">
        <v>79</v>
      </c>
      <c r="AV1437" s="12" t="s">
        <v>79</v>
      </c>
      <c r="AW1437" s="12" t="s">
        <v>35</v>
      </c>
      <c r="AX1437" s="12" t="s">
        <v>71</v>
      </c>
      <c r="AY1437" s="259" t="s">
        <v>169</v>
      </c>
    </row>
    <row r="1438" s="13" customFormat="1">
      <c r="B1438" s="260"/>
      <c r="C1438" s="261"/>
      <c r="D1438" s="250" t="s">
        <v>177</v>
      </c>
      <c r="E1438" s="262" t="s">
        <v>21</v>
      </c>
      <c r="F1438" s="263" t="s">
        <v>874</v>
      </c>
      <c r="G1438" s="261"/>
      <c r="H1438" s="262" t="s">
        <v>21</v>
      </c>
      <c r="I1438" s="264"/>
      <c r="J1438" s="261"/>
      <c r="K1438" s="261"/>
      <c r="L1438" s="265"/>
      <c r="M1438" s="266"/>
      <c r="N1438" s="267"/>
      <c r="O1438" s="267"/>
      <c r="P1438" s="267"/>
      <c r="Q1438" s="267"/>
      <c r="R1438" s="267"/>
      <c r="S1438" s="267"/>
      <c r="T1438" s="268"/>
      <c r="AT1438" s="269" t="s">
        <v>177</v>
      </c>
      <c r="AU1438" s="269" t="s">
        <v>79</v>
      </c>
      <c r="AV1438" s="13" t="s">
        <v>75</v>
      </c>
      <c r="AW1438" s="13" t="s">
        <v>35</v>
      </c>
      <c r="AX1438" s="13" t="s">
        <v>71</v>
      </c>
      <c r="AY1438" s="269" t="s">
        <v>169</v>
      </c>
    </row>
    <row r="1439" s="12" customFormat="1">
      <c r="B1439" s="248"/>
      <c r="C1439" s="249"/>
      <c r="D1439" s="250" t="s">
        <v>177</v>
      </c>
      <c r="E1439" s="251" t="s">
        <v>21</v>
      </c>
      <c r="F1439" s="252" t="s">
        <v>1108</v>
      </c>
      <c r="G1439" s="249"/>
      <c r="H1439" s="253">
        <v>4.2800000000000002</v>
      </c>
      <c r="I1439" s="254"/>
      <c r="J1439" s="249"/>
      <c r="K1439" s="249"/>
      <c r="L1439" s="255"/>
      <c r="M1439" s="256"/>
      <c r="N1439" s="257"/>
      <c r="O1439" s="257"/>
      <c r="P1439" s="257"/>
      <c r="Q1439" s="257"/>
      <c r="R1439" s="257"/>
      <c r="S1439" s="257"/>
      <c r="T1439" s="258"/>
      <c r="AT1439" s="259" t="s">
        <v>177</v>
      </c>
      <c r="AU1439" s="259" t="s">
        <v>79</v>
      </c>
      <c r="AV1439" s="12" t="s">
        <v>79</v>
      </c>
      <c r="AW1439" s="12" t="s">
        <v>35</v>
      </c>
      <c r="AX1439" s="12" t="s">
        <v>71</v>
      </c>
      <c r="AY1439" s="259" t="s">
        <v>169</v>
      </c>
    </row>
    <row r="1440" s="13" customFormat="1">
      <c r="B1440" s="260"/>
      <c r="C1440" s="261"/>
      <c r="D1440" s="250" t="s">
        <v>177</v>
      </c>
      <c r="E1440" s="262" t="s">
        <v>21</v>
      </c>
      <c r="F1440" s="263" t="s">
        <v>1109</v>
      </c>
      <c r="G1440" s="261"/>
      <c r="H1440" s="262" t="s">
        <v>21</v>
      </c>
      <c r="I1440" s="264"/>
      <c r="J1440" s="261"/>
      <c r="K1440" s="261"/>
      <c r="L1440" s="265"/>
      <c r="M1440" s="266"/>
      <c r="N1440" s="267"/>
      <c r="O1440" s="267"/>
      <c r="P1440" s="267"/>
      <c r="Q1440" s="267"/>
      <c r="R1440" s="267"/>
      <c r="S1440" s="267"/>
      <c r="T1440" s="268"/>
      <c r="AT1440" s="269" t="s">
        <v>177</v>
      </c>
      <c r="AU1440" s="269" t="s">
        <v>79</v>
      </c>
      <c r="AV1440" s="13" t="s">
        <v>75</v>
      </c>
      <c r="AW1440" s="13" t="s">
        <v>35</v>
      </c>
      <c r="AX1440" s="13" t="s">
        <v>71</v>
      </c>
      <c r="AY1440" s="269" t="s">
        <v>169</v>
      </c>
    </row>
    <row r="1441" s="12" customFormat="1">
      <c r="B1441" s="248"/>
      <c r="C1441" s="249"/>
      <c r="D1441" s="250" t="s">
        <v>177</v>
      </c>
      <c r="E1441" s="251" t="s">
        <v>21</v>
      </c>
      <c r="F1441" s="252" t="s">
        <v>1110</v>
      </c>
      <c r="G1441" s="249"/>
      <c r="H1441" s="253">
        <v>3.6400000000000001</v>
      </c>
      <c r="I1441" s="254"/>
      <c r="J1441" s="249"/>
      <c r="K1441" s="249"/>
      <c r="L1441" s="255"/>
      <c r="M1441" s="256"/>
      <c r="N1441" s="257"/>
      <c r="O1441" s="257"/>
      <c r="P1441" s="257"/>
      <c r="Q1441" s="257"/>
      <c r="R1441" s="257"/>
      <c r="S1441" s="257"/>
      <c r="T1441" s="258"/>
      <c r="AT1441" s="259" t="s">
        <v>177</v>
      </c>
      <c r="AU1441" s="259" t="s">
        <v>79</v>
      </c>
      <c r="AV1441" s="12" t="s">
        <v>79</v>
      </c>
      <c r="AW1441" s="12" t="s">
        <v>35</v>
      </c>
      <c r="AX1441" s="12" t="s">
        <v>71</v>
      </c>
      <c r="AY1441" s="259" t="s">
        <v>169</v>
      </c>
    </row>
    <row r="1442" s="13" customFormat="1">
      <c r="B1442" s="260"/>
      <c r="C1442" s="261"/>
      <c r="D1442" s="250" t="s">
        <v>177</v>
      </c>
      <c r="E1442" s="262" t="s">
        <v>21</v>
      </c>
      <c r="F1442" s="263" t="s">
        <v>1111</v>
      </c>
      <c r="G1442" s="261"/>
      <c r="H1442" s="262" t="s">
        <v>21</v>
      </c>
      <c r="I1442" s="264"/>
      <c r="J1442" s="261"/>
      <c r="K1442" s="261"/>
      <c r="L1442" s="265"/>
      <c r="M1442" s="266"/>
      <c r="N1442" s="267"/>
      <c r="O1442" s="267"/>
      <c r="P1442" s="267"/>
      <c r="Q1442" s="267"/>
      <c r="R1442" s="267"/>
      <c r="S1442" s="267"/>
      <c r="T1442" s="268"/>
      <c r="AT1442" s="269" t="s">
        <v>177</v>
      </c>
      <c r="AU1442" s="269" t="s">
        <v>79</v>
      </c>
      <c r="AV1442" s="13" t="s">
        <v>75</v>
      </c>
      <c r="AW1442" s="13" t="s">
        <v>35</v>
      </c>
      <c r="AX1442" s="13" t="s">
        <v>71</v>
      </c>
      <c r="AY1442" s="269" t="s">
        <v>169</v>
      </c>
    </row>
    <row r="1443" s="14" customFormat="1">
      <c r="B1443" s="270"/>
      <c r="C1443" s="271"/>
      <c r="D1443" s="250" t="s">
        <v>177</v>
      </c>
      <c r="E1443" s="272" t="s">
        <v>21</v>
      </c>
      <c r="F1443" s="273" t="s">
        <v>182</v>
      </c>
      <c r="G1443" s="271"/>
      <c r="H1443" s="274">
        <v>157.69</v>
      </c>
      <c r="I1443" s="275"/>
      <c r="J1443" s="271"/>
      <c r="K1443" s="271"/>
      <c r="L1443" s="276"/>
      <c r="M1443" s="277"/>
      <c r="N1443" s="278"/>
      <c r="O1443" s="278"/>
      <c r="P1443" s="278"/>
      <c r="Q1443" s="278"/>
      <c r="R1443" s="278"/>
      <c r="S1443" s="278"/>
      <c r="T1443" s="279"/>
      <c r="AT1443" s="280" t="s">
        <v>177</v>
      </c>
      <c r="AU1443" s="280" t="s">
        <v>79</v>
      </c>
      <c r="AV1443" s="14" t="s">
        <v>89</v>
      </c>
      <c r="AW1443" s="14" t="s">
        <v>35</v>
      </c>
      <c r="AX1443" s="14" t="s">
        <v>75</v>
      </c>
      <c r="AY1443" s="280" t="s">
        <v>169</v>
      </c>
    </row>
    <row r="1444" s="1" customFormat="1" ht="16.5" customHeight="1">
      <c r="B1444" s="47"/>
      <c r="C1444" s="236" t="s">
        <v>1241</v>
      </c>
      <c r="D1444" s="236" t="s">
        <v>172</v>
      </c>
      <c r="E1444" s="237" t="s">
        <v>1242</v>
      </c>
      <c r="F1444" s="238" t="s">
        <v>1243</v>
      </c>
      <c r="G1444" s="239" t="s">
        <v>479</v>
      </c>
      <c r="H1444" s="240">
        <v>0.14999999999999999</v>
      </c>
      <c r="I1444" s="241"/>
      <c r="J1444" s="242">
        <f>ROUND(I1444*H1444,2)</f>
        <v>0</v>
      </c>
      <c r="K1444" s="238" t="s">
        <v>185</v>
      </c>
      <c r="L1444" s="73"/>
      <c r="M1444" s="243" t="s">
        <v>21</v>
      </c>
      <c r="N1444" s="244" t="s">
        <v>42</v>
      </c>
      <c r="O1444" s="48"/>
      <c r="P1444" s="245">
        <f>O1444*H1444</f>
        <v>0</v>
      </c>
      <c r="Q1444" s="245">
        <v>0.00096000000000000002</v>
      </c>
      <c r="R1444" s="245">
        <f>Q1444*H1444</f>
        <v>0.000144</v>
      </c>
      <c r="S1444" s="245">
        <v>0.031</v>
      </c>
      <c r="T1444" s="246">
        <f>S1444*H1444</f>
        <v>0.0046499999999999996</v>
      </c>
      <c r="AR1444" s="25" t="s">
        <v>89</v>
      </c>
      <c r="AT1444" s="25" t="s">
        <v>172</v>
      </c>
      <c r="AU1444" s="25" t="s">
        <v>79</v>
      </c>
      <c r="AY1444" s="25" t="s">
        <v>169</v>
      </c>
      <c r="BE1444" s="247">
        <f>IF(N1444="základní",J1444,0)</f>
        <v>0</v>
      </c>
      <c r="BF1444" s="247">
        <f>IF(N1444="snížená",J1444,0)</f>
        <v>0</v>
      </c>
      <c r="BG1444" s="247">
        <f>IF(N1444="zákl. přenesená",J1444,0)</f>
        <v>0</v>
      </c>
      <c r="BH1444" s="247">
        <f>IF(N1444="sníž. přenesená",J1444,0)</f>
        <v>0</v>
      </c>
      <c r="BI1444" s="247">
        <f>IF(N1444="nulová",J1444,0)</f>
        <v>0</v>
      </c>
      <c r="BJ1444" s="25" t="s">
        <v>75</v>
      </c>
      <c r="BK1444" s="247">
        <f>ROUND(I1444*H1444,2)</f>
        <v>0</v>
      </c>
      <c r="BL1444" s="25" t="s">
        <v>89</v>
      </c>
      <c r="BM1444" s="25" t="s">
        <v>1244</v>
      </c>
    </row>
    <row r="1445" s="13" customFormat="1">
      <c r="B1445" s="260"/>
      <c r="C1445" s="261"/>
      <c r="D1445" s="250" t="s">
        <v>177</v>
      </c>
      <c r="E1445" s="262" t="s">
        <v>21</v>
      </c>
      <c r="F1445" s="263" t="s">
        <v>1245</v>
      </c>
      <c r="G1445" s="261"/>
      <c r="H1445" s="262" t="s">
        <v>21</v>
      </c>
      <c r="I1445" s="264"/>
      <c r="J1445" s="261"/>
      <c r="K1445" s="261"/>
      <c r="L1445" s="265"/>
      <c r="M1445" s="266"/>
      <c r="N1445" s="267"/>
      <c r="O1445" s="267"/>
      <c r="P1445" s="267"/>
      <c r="Q1445" s="267"/>
      <c r="R1445" s="267"/>
      <c r="S1445" s="267"/>
      <c r="T1445" s="268"/>
      <c r="AT1445" s="269" t="s">
        <v>177</v>
      </c>
      <c r="AU1445" s="269" t="s">
        <v>79</v>
      </c>
      <c r="AV1445" s="13" t="s">
        <v>75</v>
      </c>
      <c r="AW1445" s="13" t="s">
        <v>35</v>
      </c>
      <c r="AX1445" s="13" t="s">
        <v>71</v>
      </c>
      <c r="AY1445" s="269" t="s">
        <v>169</v>
      </c>
    </row>
    <row r="1446" s="12" customFormat="1">
      <c r="B1446" s="248"/>
      <c r="C1446" s="249"/>
      <c r="D1446" s="250" t="s">
        <v>177</v>
      </c>
      <c r="E1446" s="251" t="s">
        <v>21</v>
      </c>
      <c r="F1446" s="252" t="s">
        <v>1246</v>
      </c>
      <c r="G1446" s="249"/>
      <c r="H1446" s="253">
        <v>0.14999999999999999</v>
      </c>
      <c r="I1446" s="254"/>
      <c r="J1446" s="249"/>
      <c r="K1446" s="249"/>
      <c r="L1446" s="255"/>
      <c r="M1446" s="256"/>
      <c r="N1446" s="257"/>
      <c r="O1446" s="257"/>
      <c r="P1446" s="257"/>
      <c r="Q1446" s="257"/>
      <c r="R1446" s="257"/>
      <c r="S1446" s="257"/>
      <c r="T1446" s="258"/>
      <c r="AT1446" s="259" t="s">
        <v>177</v>
      </c>
      <c r="AU1446" s="259" t="s">
        <v>79</v>
      </c>
      <c r="AV1446" s="12" t="s">
        <v>79</v>
      </c>
      <c r="AW1446" s="12" t="s">
        <v>35</v>
      </c>
      <c r="AX1446" s="12" t="s">
        <v>71</v>
      </c>
      <c r="AY1446" s="259" t="s">
        <v>169</v>
      </c>
    </row>
    <row r="1447" s="14" customFormat="1">
      <c r="B1447" s="270"/>
      <c r="C1447" s="271"/>
      <c r="D1447" s="250" t="s">
        <v>177</v>
      </c>
      <c r="E1447" s="272" t="s">
        <v>21</v>
      </c>
      <c r="F1447" s="273" t="s">
        <v>182</v>
      </c>
      <c r="G1447" s="271"/>
      <c r="H1447" s="274">
        <v>0.14999999999999999</v>
      </c>
      <c r="I1447" s="275"/>
      <c r="J1447" s="271"/>
      <c r="K1447" s="271"/>
      <c r="L1447" s="276"/>
      <c r="M1447" s="277"/>
      <c r="N1447" s="278"/>
      <c r="O1447" s="278"/>
      <c r="P1447" s="278"/>
      <c r="Q1447" s="278"/>
      <c r="R1447" s="278"/>
      <c r="S1447" s="278"/>
      <c r="T1447" s="279"/>
      <c r="AT1447" s="280" t="s">
        <v>177</v>
      </c>
      <c r="AU1447" s="280" t="s">
        <v>79</v>
      </c>
      <c r="AV1447" s="14" t="s">
        <v>89</v>
      </c>
      <c r="AW1447" s="14" t="s">
        <v>35</v>
      </c>
      <c r="AX1447" s="14" t="s">
        <v>75</v>
      </c>
      <c r="AY1447" s="280" t="s">
        <v>169</v>
      </c>
    </row>
    <row r="1448" s="1" customFormat="1" ht="16.5" customHeight="1">
      <c r="B1448" s="47"/>
      <c r="C1448" s="236" t="s">
        <v>1247</v>
      </c>
      <c r="D1448" s="236" t="s">
        <v>172</v>
      </c>
      <c r="E1448" s="237" t="s">
        <v>1248</v>
      </c>
      <c r="F1448" s="238" t="s">
        <v>1249</v>
      </c>
      <c r="G1448" s="239" t="s">
        <v>479</v>
      </c>
      <c r="H1448" s="240">
        <v>13.75</v>
      </c>
      <c r="I1448" s="241"/>
      <c r="J1448" s="242">
        <f>ROUND(I1448*H1448,2)</f>
        <v>0</v>
      </c>
      <c r="K1448" s="238" t="s">
        <v>185</v>
      </c>
      <c r="L1448" s="73"/>
      <c r="M1448" s="243" t="s">
        <v>21</v>
      </c>
      <c r="N1448" s="244" t="s">
        <v>42</v>
      </c>
      <c r="O1448" s="48"/>
      <c r="P1448" s="245">
        <f>O1448*H1448</f>
        <v>0</v>
      </c>
      <c r="Q1448" s="245">
        <v>0.00107</v>
      </c>
      <c r="R1448" s="245">
        <f>Q1448*H1448</f>
        <v>0.0147125</v>
      </c>
      <c r="S1448" s="245">
        <v>0.037999999999999999</v>
      </c>
      <c r="T1448" s="246">
        <f>S1448*H1448</f>
        <v>0.52249999999999996</v>
      </c>
      <c r="AR1448" s="25" t="s">
        <v>89</v>
      </c>
      <c r="AT1448" s="25" t="s">
        <v>172</v>
      </c>
      <c r="AU1448" s="25" t="s">
        <v>79</v>
      </c>
      <c r="AY1448" s="25" t="s">
        <v>169</v>
      </c>
      <c r="BE1448" s="247">
        <f>IF(N1448="základní",J1448,0)</f>
        <v>0</v>
      </c>
      <c r="BF1448" s="247">
        <f>IF(N1448="snížená",J1448,0)</f>
        <v>0</v>
      </c>
      <c r="BG1448" s="247">
        <f>IF(N1448="zákl. přenesená",J1448,0)</f>
        <v>0</v>
      </c>
      <c r="BH1448" s="247">
        <f>IF(N1448="sníž. přenesená",J1448,0)</f>
        <v>0</v>
      </c>
      <c r="BI1448" s="247">
        <f>IF(N1448="nulová",J1448,0)</f>
        <v>0</v>
      </c>
      <c r="BJ1448" s="25" t="s">
        <v>75</v>
      </c>
      <c r="BK1448" s="247">
        <f>ROUND(I1448*H1448,2)</f>
        <v>0</v>
      </c>
      <c r="BL1448" s="25" t="s">
        <v>89</v>
      </c>
      <c r="BM1448" s="25" t="s">
        <v>1250</v>
      </c>
    </row>
    <row r="1449" s="13" customFormat="1">
      <c r="B1449" s="260"/>
      <c r="C1449" s="261"/>
      <c r="D1449" s="250" t="s">
        <v>177</v>
      </c>
      <c r="E1449" s="262" t="s">
        <v>21</v>
      </c>
      <c r="F1449" s="263" t="s">
        <v>1251</v>
      </c>
      <c r="G1449" s="261"/>
      <c r="H1449" s="262" t="s">
        <v>21</v>
      </c>
      <c r="I1449" s="264"/>
      <c r="J1449" s="261"/>
      <c r="K1449" s="261"/>
      <c r="L1449" s="265"/>
      <c r="M1449" s="266"/>
      <c r="N1449" s="267"/>
      <c r="O1449" s="267"/>
      <c r="P1449" s="267"/>
      <c r="Q1449" s="267"/>
      <c r="R1449" s="267"/>
      <c r="S1449" s="267"/>
      <c r="T1449" s="268"/>
      <c r="AT1449" s="269" t="s">
        <v>177</v>
      </c>
      <c r="AU1449" s="269" t="s">
        <v>79</v>
      </c>
      <c r="AV1449" s="13" t="s">
        <v>75</v>
      </c>
      <c r="AW1449" s="13" t="s">
        <v>35</v>
      </c>
      <c r="AX1449" s="13" t="s">
        <v>71</v>
      </c>
      <c r="AY1449" s="269" t="s">
        <v>169</v>
      </c>
    </row>
    <row r="1450" s="12" customFormat="1">
      <c r="B1450" s="248"/>
      <c r="C1450" s="249"/>
      <c r="D1450" s="250" t="s">
        <v>177</v>
      </c>
      <c r="E1450" s="251" t="s">
        <v>21</v>
      </c>
      <c r="F1450" s="252" t="s">
        <v>1252</v>
      </c>
      <c r="G1450" s="249"/>
      <c r="H1450" s="253">
        <v>13.75</v>
      </c>
      <c r="I1450" s="254"/>
      <c r="J1450" s="249"/>
      <c r="K1450" s="249"/>
      <c r="L1450" s="255"/>
      <c r="M1450" s="256"/>
      <c r="N1450" s="257"/>
      <c r="O1450" s="257"/>
      <c r="P1450" s="257"/>
      <c r="Q1450" s="257"/>
      <c r="R1450" s="257"/>
      <c r="S1450" s="257"/>
      <c r="T1450" s="258"/>
      <c r="AT1450" s="259" t="s">
        <v>177</v>
      </c>
      <c r="AU1450" s="259" t="s">
        <v>79</v>
      </c>
      <c r="AV1450" s="12" t="s">
        <v>79</v>
      </c>
      <c r="AW1450" s="12" t="s">
        <v>35</v>
      </c>
      <c r="AX1450" s="12" t="s">
        <v>71</v>
      </c>
      <c r="AY1450" s="259" t="s">
        <v>169</v>
      </c>
    </row>
    <row r="1451" s="14" customFormat="1">
      <c r="B1451" s="270"/>
      <c r="C1451" s="271"/>
      <c r="D1451" s="250" t="s">
        <v>177</v>
      </c>
      <c r="E1451" s="272" t="s">
        <v>21</v>
      </c>
      <c r="F1451" s="273" t="s">
        <v>182</v>
      </c>
      <c r="G1451" s="271"/>
      <c r="H1451" s="274">
        <v>13.75</v>
      </c>
      <c r="I1451" s="275"/>
      <c r="J1451" s="271"/>
      <c r="K1451" s="271"/>
      <c r="L1451" s="276"/>
      <c r="M1451" s="277"/>
      <c r="N1451" s="278"/>
      <c r="O1451" s="278"/>
      <c r="P1451" s="278"/>
      <c r="Q1451" s="278"/>
      <c r="R1451" s="278"/>
      <c r="S1451" s="278"/>
      <c r="T1451" s="279"/>
      <c r="AT1451" s="280" t="s">
        <v>177</v>
      </c>
      <c r="AU1451" s="280" t="s">
        <v>79</v>
      </c>
      <c r="AV1451" s="14" t="s">
        <v>89</v>
      </c>
      <c r="AW1451" s="14" t="s">
        <v>35</v>
      </c>
      <c r="AX1451" s="14" t="s">
        <v>75</v>
      </c>
      <c r="AY1451" s="280" t="s">
        <v>169</v>
      </c>
    </row>
    <row r="1452" s="1" customFormat="1" ht="16.5" customHeight="1">
      <c r="B1452" s="47"/>
      <c r="C1452" s="236" t="s">
        <v>1253</v>
      </c>
      <c r="D1452" s="236" t="s">
        <v>172</v>
      </c>
      <c r="E1452" s="237" t="s">
        <v>1254</v>
      </c>
      <c r="F1452" s="238" t="s">
        <v>1255</v>
      </c>
      <c r="G1452" s="239" t="s">
        <v>479</v>
      </c>
      <c r="H1452" s="240">
        <v>1.1000000000000001</v>
      </c>
      <c r="I1452" s="241"/>
      <c r="J1452" s="242">
        <f>ROUND(I1452*H1452,2)</f>
        <v>0</v>
      </c>
      <c r="K1452" s="238" t="s">
        <v>185</v>
      </c>
      <c r="L1452" s="73"/>
      <c r="M1452" s="243" t="s">
        <v>21</v>
      </c>
      <c r="N1452" s="244" t="s">
        <v>42</v>
      </c>
      <c r="O1452" s="48"/>
      <c r="P1452" s="245">
        <f>O1452*H1452</f>
        <v>0</v>
      </c>
      <c r="Q1452" s="245">
        <v>0.00122</v>
      </c>
      <c r="R1452" s="245">
        <f>Q1452*H1452</f>
        <v>0.0013420000000000001</v>
      </c>
      <c r="S1452" s="245">
        <v>0.070000000000000007</v>
      </c>
      <c r="T1452" s="246">
        <f>S1452*H1452</f>
        <v>0.077000000000000013</v>
      </c>
      <c r="AR1452" s="25" t="s">
        <v>89</v>
      </c>
      <c r="AT1452" s="25" t="s">
        <v>172</v>
      </c>
      <c r="AU1452" s="25" t="s">
        <v>79</v>
      </c>
      <c r="AY1452" s="25" t="s">
        <v>169</v>
      </c>
      <c r="BE1452" s="247">
        <f>IF(N1452="základní",J1452,0)</f>
        <v>0</v>
      </c>
      <c r="BF1452" s="247">
        <f>IF(N1452="snížená",J1452,0)</f>
        <v>0</v>
      </c>
      <c r="BG1452" s="247">
        <f>IF(N1452="zákl. přenesená",J1452,0)</f>
        <v>0</v>
      </c>
      <c r="BH1452" s="247">
        <f>IF(N1452="sníž. přenesená",J1452,0)</f>
        <v>0</v>
      </c>
      <c r="BI1452" s="247">
        <f>IF(N1452="nulová",J1452,0)</f>
        <v>0</v>
      </c>
      <c r="BJ1452" s="25" t="s">
        <v>75</v>
      </c>
      <c r="BK1452" s="247">
        <f>ROUND(I1452*H1452,2)</f>
        <v>0</v>
      </c>
      <c r="BL1452" s="25" t="s">
        <v>89</v>
      </c>
      <c r="BM1452" s="25" t="s">
        <v>1256</v>
      </c>
    </row>
    <row r="1453" s="13" customFormat="1">
      <c r="B1453" s="260"/>
      <c r="C1453" s="261"/>
      <c r="D1453" s="250" t="s">
        <v>177</v>
      </c>
      <c r="E1453" s="262" t="s">
        <v>21</v>
      </c>
      <c r="F1453" s="263" t="s">
        <v>1245</v>
      </c>
      <c r="G1453" s="261"/>
      <c r="H1453" s="262" t="s">
        <v>21</v>
      </c>
      <c r="I1453" s="264"/>
      <c r="J1453" s="261"/>
      <c r="K1453" s="261"/>
      <c r="L1453" s="265"/>
      <c r="M1453" s="266"/>
      <c r="N1453" s="267"/>
      <c r="O1453" s="267"/>
      <c r="P1453" s="267"/>
      <c r="Q1453" s="267"/>
      <c r="R1453" s="267"/>
      <c r="S1453" s="267"/>
      <c r="T1453" s="268"/>
      <c r="AT1453" s="269" t="s">
        <v>177</v>
      </c>
      <c r="AU1453" s="269" t="s">
        <v>79</v>
      </c>
      <c r="AV1453" s="13" t="s">
        <v>75</v>
      </c>
      <c r="AW1453" s="13" t="s">
        <v>35</v>
      </c>
      <c r="AX1453" s="13" t="s">
        <v>71</v>
      </c>
      <c r="AY1453" s="269" t="s">
        <v>169</v>
      </c>
    </row>
    <row r="1454" s="12" customFormat="1">
      <c r="B1454" s="248"/>
      <c r="C1454" s="249"/>
      <c r="D1454" s="250" t="s">
        <v>177</v>
      </c>
      <c r="E1454" s="251" t="s">
        <v>21</v>
      </c>
      <c r="F1454" s="252" t="s">
        <v>1257</v>
      </c>
      <c r="G1454" s="249"/>
      <c r="H1454" s="253">
        <v>0.90000000000000002</v>
      </c>
      <c r="I1454" s="254"/>
      <c r="J1454" s="249"/>
      <c r="K1454" s="249"/>
      <c r="L1454" s="255"/>
      <c r="M1454" s="256"/>
      <c r="N1454" s="257"/>
      <c r="O1454" s="257"/>
      <c r="P1454" s="257"/>
      <c r="Q1454" s="257"/>
      <c r="R1454" s="257"/>
      <c r="S1454" s="257"/>
      <c r="T1454" s="258"/>
      <c r="AT1454" s="259" t="s">
        <v>177</v>
      </c>
      <c r="AU1454" s="259" t="s">
        <v>79</v>
      </c>
      <c r="AV1454" s="12" t="s">
        <v>79</v>
      </c>
      <c r="AW1454" s="12" t="s">
        <v>35</v>
      </c>
      <c r="AX1454" s="12" t="s">
        <v>71</v>
      </c>
      <c r="AY1454" s="259" t="s">
        <v>169</v>
      </c>
    </row>
    <row r="1455" s="12" customFormat="1">
      <c r="B1455" s="248"/>
      <c r="C1455" s="249"/>
      <c r="D1455" s="250" t="s">
        <v>177</v>
      </c>
      <c r="E1455" s="251" t="s">
        <v>21</v>
      </c>
      <c r="F1455" s="252" t="s">
        <v>1258</v>
      </c>
      <c r="G1455" s="249"/>
      <c r="H1455" s="253">
        <v>0.20000000000000001</v>
      </c>
      <c r="I1455" s="254"/>
      <c r="J1455" s="249"/>
      <c r="K1455" s="249"/>
      <c r="L1455" s="255"/>
      <c r="M1455" s="256"/>
      <c r="N1455" s="257"/>
      <c r="O1455" s="257"/>
      <c r="P1455" s="257"/>
      <c r="Q1455" s="257"/>
      <c r="R1455" s="257"/>
      <c r="S1455" s="257"/>
      <c r="T1455" s="258"/>
      <c r="AT1455" s="259" t="s">
        <v>177</v>
      </c>
      <c r="AU1455" s="259" t="s">
        <v>79</v>
      </c>
      <c r="AV1455" s="12" t="s">
        <v>79</v>
      </c>
      <c r="AW1455" s="12" t="s">
        <v>35</v>
      </c>
      <c r="AX1455" s="12" t="s">
        <v>71</v>
      </c>
      <c r="AY1455" s="259" t="s">
        <v>169</v>
      </c>
    </row>
    <row r="1456" s="14" customFormat="1">
      <c r="B1456" s="270"/>
      <c r="C1456" s="271"/>
      <c r="D1456" s="250" t="s">
        <v>177</v>
      </c>
      <c r="E1456" s="272" t="s">
        <v>21</v>
      </c>
      <c r="F1456" s="273" t="s">
        <v>182</v>
      </c>
      <c r="G1456" s="271"/>
      <c r="H1456" s="274">
        <v>1.1000000000000001</v>
      </c>
      <c r="I1456" s="275"/>
      <c r="J1456" s="271"/>
      <c r="K1456" s="271"/>
      <c r="L1456" s="276"/>
      <c r="M1456" s="277"/>
      <c r="N1456" s="278"/>
      <c r="O1456" s="278"/>
      <c r="P1456" s="278"/>
      <c r="Q1456" s="278"/>
      <c r="R1456" s="278"/>
      <c r="S1456" s="278"/>
      <c r="T1456" s="279"/>
      <c r="AT1456" s="280" t="s">
        <v>177</v>
      </c>
      <c r="AU1456" s="280" t="s">
        <v>79</v>
      </c>
      <c r="AV1456" s="14" t="s">
        <v>89</v>
      </c>
      <c r="AW1456" s="14" t="s">
        <v>35</v>
      </c>
      <c r="AX1456" s="14" t="s">
        <v>75</v>
      </c>
      <c r="AY1456" s="280" t="s">
        <v>169</v>
      </c>
    </row>
    <row r="1457" s="1" customFormat="1" ht="16.5" customHeight="1">
      <c r="B1457" s="47"/>
      <c r="C1457" s="236" t="s">
        <v>1259</v>
      </c>
      <c r="D1457" s="236" t="s">
        <v>172</v>
      </c>
      <c r="E1457" s="237" t="s">
        <v>1260</v>
      </c>
      <c r="F1457" s="238" t="s">
        <v>1261</v>
      </c>
      <c r="G1457" s="239" t="s">
        <v>479</v>
      </c>
      <c r="H1457" s="240">
        <v>0.90000000000000002</v>
      </c>
      <c r="I1457" s="241"/>
      <c r="J1457" s="242">
        <f>ROUND(I1457*H1457,2)</f>
        <v>0</v>
      </c>
      <c r="K1457" s="238" t="s">
        <v>185</v>
      </c>
      <c r="L1457" s="73"/>
      <c r="M1457" s="243" t="s">
        <v>21</v>
      </c>
      <c r="N1457" s="244" t="s">
        <v>42</v>
      </c>
      <c r="O1457" s="48"/>
      <c r="P1457" s="245">
        <f>O1457*H1457</f>
        <v>0</v>
      </c>
      <c r="Q1457" s="245">
        <v>0.0030899999999999999</v>
      </c>
      <c r="R1457" s="245">
        <f>Q1457*H1457</f>
        <v>0.0027810000000000001</v>
      </c>
      <c r="S1457" s="245">
        <v>0.126</v>
      </c>
      <c r="T1457" s="246">
        <f>S1457*H1457</f>
        <v>0.1134</v>
      </c>
      <c r="AR1457" s="25" t="s">
        <v>89</v>
      </c>
      <c r="AT1457" s="25" t="s">
        <v>172</v>
      </c>
      <c r="AU1457" s="25" t="s">
        <v>79</v>
      </c>
      <c r="AY1457" s="25" t="s">
        <v>169</v>
      </c>
      <c r="BE1457" s="247">
        <f>IF(N1457="základní",J1457,0)</f>
        <v>0</v>
      </c>
      <c r="BF1457" s="247">
        <f>IF(N1457="snížená",J1457,0)</f>
        <v>0</v>
      </c>
      <c r="BG1457" s="247">
        <f>IF(N1457="zákl. přenesená",J1457,0)</f>
        <v>0</v>
      </c>
      <c r="BH1457" s="247">
        <f>IF(N1457="sníž. přenesená",J1457,0)</f>
        <v>0</v>
      </c>
      <c r="BI1457" s="247">
        <f>IF(N1457="nulová",J1457,0)</f>
        <v>0</v>
      </c>
      <c r="BJ1457" s="25" t="s">
        <v>75</v>
      </c>
      <c r="BK1457" s="247">
        <f>ROUND(I1457*H1457,2)</f>
        <v>0</v>
      </c>
      <c r="BL1457" s="25" t="s">
        <v>89</v>
      </c>
      <c r="BM1457" s="25" t="s">
        <v>1262</v>
      </c>
    </row>
    <row r="1458" s="13" customFormat="1">
      <c r="B1458" s="260"/>
      <c r="C1458" s="261"/>
      <c r="D1458" s="250" t="s">
        <v>177</v>
      </c>
      <c r="E1458" s="262" t="s">
        <v>21</v>
      </c>
      <c r="F1458" s="263" t="s">
        <v>1245</v>
      </c>
      <c r="G1458" s="261"/>
      <c r="H1458" s="262" t="s">
        <v>21</v>
      </c>
      <c r="I1458" s="264"/>
      <c r="J1458" s="261"/>
      <c r="K1458" s="261"/>
      <c r="L1458" s="265"/>
      <c r="M1458" s="266"/>
      <c r="N1458" s="267"/>
      <c r="O1458" s="267"/>
      <c r="P1458" s="267"/>
      <c r="Q1458" s="267"/>
      <c r="R1458" s="267"/>
      <c r="S1458" s="267"/>
      <c r="T1458" s="268"/>
      <c r="AT1458" s="269" t="s">
        <v>177</v>
      </c>
      <c r="AU1458" s="269" t="s">
        <v>79</v>
      </c>
      <c r="AV1458" s="13" t="s">
        <v>75</v>
      </c>
      <c r="AW1458" s="13" t="s">
        <v>35</v>
      </c>
      <c r="AX1458" s="13" t="s">
        <v>71</v>
      </c>
      <c r="AY1458" s="269" t="s">
        <v>169</v>
      </c>
    </row>
    <row r="1459" s="12" customFormat="1">
      <c r="B1459" s="248"/>
      <c r="C1459" s="249"/>
      <c r="D1459" s="250" t="s">
        <v>177</v>
      </c>
      <c r="E1459" s="251" t="s">
        <v>21</v>
      </c>
      <c r="F1459" s="252" t="s">
        <v>1257</v>
      </c>
      <c r="G1459" s="249"/>
      <c r="H1459" s="253">
        <v>0.90000000000000002</v>
      </c>
      <c r="I1459" s="254"/>
      <c r="J1459" s="249"/>
      <c r="K1459" s="249"/>
      <c r="L1459" s="255"/>
      <c r="M1459" s="256"/>
      <c r="N1459" s="257"/>
      <c r="O1459" s="257"/>
      <c r="P1459" s="257"/>
      <c r="Q1459" s="257"/>
      <c r="R1459" s="257"/>
      <c r="S1459" s="257"/>
      <c r="T1459" s="258"/>
      <c r="AT1459" s="259" t="s">
        <v>177</v>
      </c>
      <c r="AU1459" s="259" t="s">
        <v>79</v>
      </c>
      <c r="AV1459" s="12" t="s">
        <v>79</v>
      </c>
      <c r="AW1459" s="12" t="s">
        <v>35</v>
      </c>
      <c r="AX1459" s="12" t="s">
        <v>71</v>
      </c>
      <c r="AY1459" s="259" t="s">
        <v>169</v>
      </c>
    </row>
    <row r="1460" s="14" customFormat="1">
      <c r="B1460" s="270"/>
      <c r="C1460" s="271"/>
      <c r="D1460" s="250" t="s">
        <v>177</v>
      </c>
      <c r="E1460" s="272" t="s">
        <v>21</v>
      </c>
      <c r="F1460" s="273" t="s">
        <v>182</v>
      </c>
      <c r="G1460" s="271"/>
      <c r="H1460" s="274">
        <v>0.90000000000000002</v>
      </c>
      <c r="I1460" s="275"/>
      <c r="J1460" s="271"/>
      <c r="K1460" s="271"/>
      <c r="L1460" s="276"/>
      <c r="M1460" s="277"/>
      <c r="N1460" s="278"/>
      <c r="O1460" s="278"/>
      <c r="P1460" s="278"/>
      <c r="Q1460" s="278"/>
      <c r="R1460" s="278"/>
      <c r="S1460" s="278"/>
      <c r="T1460" s="279"/>
      <c r="AT1460" s="280" t="s">
        <v>177</v>
      </c>
      <c r="AU1460" s="280" t="s">
        <v>79</v>
      </c>
      <c r="AV1460" s="14" t="s">
        <v>89</v>
      </c>
      <c r="AW1460" s="14" t="s">
        <v>35</v>
      </c>
      <c r="AX1460" s="14" t="s">
        <v>75</v>
      </c>
      <c r="AY1460" s="280" t="s">
        <v>169</v>
      </c>
    </row>
    <row r="1461" s="1" customFormat="1" ht="25.5" customHeight="1">
      <c r="B1461" s="47"/>
      <c r="C1461" s="236" t="s">
        <v>1263</v>
      </c>
      <c r="D1461" s="236" t="s">
        <v>172</v>
      </c>
      <c r="E1461" s="237" t="s">
        <v>1264</v>
      </c>
      <c r="F1461" s="238" t="s">
        <v>1265</v>
      </c>
      <c r="G1461" s="239" t="s">
        <v>479</v>
      </c>
      <c r="H1461" s="240">
        <v>150</v>
      </c>
      <c r="I1461" s="241"/>
      <c r="J1461" s="242">
        <f>ROUND(I1461*H1461,2)</f>
        <v>0</v>
      </c>
      <c r="K1461" s="238" t="s">
        <v>21</v>
      </c>
      <c r="L1461" s="73"/>
      <c r="M1461" s="243" t="s">
        <v>21</v>
      </c>
      <c r="N1461" s="244" t="s">
        <v>42</v>
      </c>
      <c r="O1461" s="48"/>
      <c r="P1461" s="245">
        <f>O1461*H1461</f>
        <v>0</v>
      </c>
      <c r="Q1461" s="245">
        <v>0</v>
      </c>
      <c r="R1461" s="245">
        <f>Q1461*H1461</f>
        <v>0</v>
      </c>
      <c r="S1461" s="245">
        <v>0</v>
      </c>
      <c r="T1461" s="246">
        <f>S1461*H1461</f>
        <v>0</v>
      </c>
      <c r="AR1461" s="25" t="s">
        <v>89</v>
      </c>
      <c r="AT1461" s="25" t="s">
        <v>172</v>
      </c>
      <c r="AU1461" s="25" t="s">
        <v>79</v>
      </c>
      <c r="AY1461" s="25" t="s">
        <v>169</v>
      </c>
      <c r="BE1461" s="247">
        <f>IF(N1461="základní",J1461,0)</f>
        <v>0</v>
      </c>
      <c r="BF1461" s="247">
        <f>IF(N1461="snížená",J1461,0)</f>
        <v>0</v>
      </c>
      <c r="BG1461" s="247">
        <f>IF(N1461="zákl. přenesená",J1461,0)</f>
        <v>0</v>
      </c>
      <c r="BH1461" s="247">
        <f>IF(N1461="sníž. přenesená",J1461,0)</f>
        <v>0</v>
      </c>
      <c r="BI1461" s="247">
        <f>IF(N1461="nulová",J1461,0)</f>
        <v>0</v>
      </c>
      <c r="BJ1461" s="25" t="s">
        <v>75</v>
      </c>
      <c r="BK1461" s="247">
        <f>ROUND(I1461*H1461,2)</f>
        <v>0</v>
      </c>
      <c r="BL1461" s="25" t="s">
        <v>89</v>
      </c>
      <c r="BM1461" s="25" t="s">
        <v>1266</v>
      </c>
    </row>
    <row r="1462" s="13" customFormat="1">
      <c r="B1462" s="260"/>
      <c r="C1462" s="261"/>
      <c r="D1462" s="250" t="s">
        <v>177</v>
      </c>
      <c r="E1462" s="262" t="s">
        <v>21</v>
      </c>
      <c r="F1462" s="263" t="s">
        <v>1267</v>
      </c>
      <c r="G1462" s="261"/>
      <c r="H1462" s="262" t="s">
        <v>21</v>
      </c>
      <c r="I1462" s="264"/>
      <c r="J1462" s="261"/>
      <c r="K1462" s="261"/>
      <c r="L1462" s="265"/>
      <c r="M1462" s="266"/>
      <c r="N1462" s="267"/>
      <c r="O1462" s="267"/>
      <c r="P1462" s="267"/>
      <c r="Q1462" s="267"/>
      <c r="R1462" s="267"/>
      <c r="S1462" s="267"/>
      <c r="T1462" s="268"/>
      <c r="AT1462" s="269" t="s">
        <v>177</v>
      </c>
      <c r="AU1462" s="269" t="s">
        <v>79</v>
      </c>
      <c r="AV1462" s="13" t="s">
        <v>75</v>
      </c>
      <c r="AW1462" s="13" t="s">
        <v>35</v>
      </c>
      <c r="AX1462" s="13" t="s">
        <v>71</v>
      </c>
      <c r="AY1462" s="269" t="s">
        <v>169</v>
      </c>
    </row>
    <row r="1463" s="12" customFormat="1">
      <c r="B1463" s="248"/>
      <c r="C1463" s="249"/>
      <c r="D1463" s="250" t="s">
        <v>177</v>
      </c>
      <c r="E1463" s="251" t="s">
        <v>21</v>
      </c>
      <c r="F1463" s="252" t="s">
        <v>1259</v>
      </c>
      <c r="G1463" s="249"/>
      <c r="H1463" s="253">
        <v>150</v>
      </c>
      <c r="I1463" s="254"/>
      <c r="J1463" s="249"/>
      <c r="K1463" s="249"/>
      <c r="L1463" s="255"/>
      <c r="M1463" s="256"/>
      <c r="N1463" s="257"/>
      <c r="O1463" s="257"/>
      <c r="P1463" s="257"/>
      <c r="Q1463" s="257"/>
      <c r="R1463" s="257"/>
      <c r="S1463" s="257"/>
      <c r="T1463" s="258"/>
      <c r="AT1463" s="259" t="s">
        <v>177</v>
      </c>
      <c r="AU1463" s="259" t="s">
        <v>79</v>
      </c>
      <c r="AV1463" s="12" t="s">
        <v>79</v>
      </c>
      <c r="AW1463" s="12" t="s">
        <v>35</v>
      </c>
      <c r="AX1463" s="12" t="s">
        <v>71</v>
      </c>
      <c r="AY1463" s="259" t="s">
        <v>169</v>
      </c>
    </row>
    <row r="1464" s="14" customFormat="1">
      <c r="B1464" s="270"/>
      <c r="C1464" s="271"/>
      <c r="D1464" s="250" t="s">
        <v>177</v>
      </c>
      <c r="E1464" s="272" t="s">
        <v>21</v>
      </c>
      <c r="F1464" s="273" t="s">
        <v>182</v>
      </c>
      <c r="G1464" s="271"/>
      <c r="H1464" s="274">
        <v>150</v>
      </c>
      <c r="I1464" s="275"/>
      <c r="J1464" s="271"/>
      <c r="K1464" s="271"/>
      <c r="L1464" s="276"/>
      <c r="M1464" s="277"/>
      <c r="N1464" s="278"/>
      <c r="O1464" s="278"/>
      <c r="P1464" s="278"/>
      <c r="Q1464" s="278"/>
      <c r="R1464" s="278"/>
      <c r="S1464" s="278"/>
      <c r="T1464" s="279"/>
      <c r="AT1464" s="280" t="s">
        <v>177</v>
      </c>
      <c r="AU1464" s="280" t="s">
        <v>79</v>
      </c>
      <c r="AV1464" s="14" t="s">
        <v>89</v>
      </c>
      <c r="AW1464" s="14" t="s">
        <v>35</v>
      </c>
      <c r="AX1464" s="14" t="s">
        <v>75</v>
      </c>
      <c r="AY1464" s="280" t="s">
        <v>169</v>
      </c>
    </row>
    <row r="1465" s="1" customFormat="1" ht="16.5" customHeight="1">
      <c r="B1465" s="47"/>
      <c r="C1465" s="236" t="s">
        <v>1268</v>
      </c>
      <c r="D1465" s="236" t="s">
        <v>172</v>
      </c>
      <c r="E1465" s="237" t="s">
        <v>1269</v>
      </c>
      <c r="F1465" s="238" t="s">
        <v>1270</v>
      </c>
      <c r="G1465" s="239" t="s">
        <v>289</v>
      </c>
      <c r="H1465" s="240">
        <v>1</v>
      </c>
      <c r="I1465" s="241"/>
      <c r="J1465" s="242">
        <f>ROUND(I1465*H1465,2)</f>
        <v>0</v>
      </c>
      <c r="K1465" s="238" t="s">
        <v>21</v>
      </c>
      <c r="L1465" s="73"/>
      <c r="M1465" s="243" t="s">
        <v>21</v>
      </c>
      <c r="N1465" s="244" t="s">
        <v>42</v>
      </c>
      <c r="O1465" s="48"/>
      <c r="P1465" s="245">
        <f>O1465*H1465</f>
        <v>0</v>
      </c>
      <c r="Q1465" s="245">
        <v>0</v>
      </c>
      <c r="R1465" s="245">
        <f>Q1465*H1465</f>
        <v>0</v>
      </c>
      <c r="S1465" s="245">
        <v>0</v>
      </c>
      <c r="T1465" s="246">
        <f>S1465*H1465</f>
        <v>0</v>
      </c>
      <c r="AR1465" s="25" t="s">
        <v>89</v>
      </c>
      <c r="AT1465" s="25" t="s">
        <v>172</v>
      </c>
      <c r="AU1465" s="25" t="s">
        <v>79</v>
      </c>
      <c r="AY1465" s="25" t="s">
        <v>169</v>
      </c>
      <c r="BE1465" s="247">
        <f>IF(N1465="základní",J1465,0)</f>
        <v>0</v>
      </c>
      <c r="BF1465" s="247">
        <f>IF(N1465="snížená",J1465,0)</f>
        <v>0</v>
      </c>
      <c r="BG1465" s="247">
        <f>IF(N1465="zákl. přenesená",J1465,0)</f>
        <v>0</v>
      </c>
      <c r="BH1465" s="247">
        <f>IF(N1465="sníž. přenesená",J1465,0)</f>
        <v>0</v>
      </c>
      <c r="BI1465" s="247">
        <f>IF(N1465="nulová",J1465,0)</f>
        <v>0</v>
      </c>
      <c r="BJ1465" s="25" t="s">
        <v>75</v>
      </c>
      <c r="BK1465" s="247">
        <f>ROUND(I1465*H1465,2)</f>
        <v>0</v>
      </c>
      <c r="BL1465" s="25" t="s">
        <v>89</v>
      </c>
      <c r="BM1465" s="25" t="s">
        <v>1271</v>
      </c>
    </row>
    <row r="1466" s="1" customFormat="1" ht="25.5" customHeight="1">
      <c r="B1466" s="47"/>
      <c r="C1466" s="236" t="s">
        <v>1272</v>
      </c>
      <c r="D1466" s="236" t="s">
        <v>172</v>
      </c>
      <c r="E1466" s="237" t="s">
        <v>1273</v>
      </c>
      <c r="F1466" s="238" t="s">
        <v>1274</v>
      </c>
      <c r="G1466" s="239" t="s">
        <v>354</v>
      </c>
      <c r="H1466" s="240">
        <v>2</v>
      </c>
      <c r="I1466" s="241"/>
      <c r="J1466" s="242">
        <f>ROUND(I1466*H1466,2)</f>
        <v>0</v>
      </c>
      <c r="K1466" s="238" t="s">
        <v>21</v>
      </c>
      <c r="L1466" s="73"/>
      <c r="M1466" s="243" t="s">
        <v>21</v>
      </c>
      <c r="N1466" s="244" t="s">
        <v>42</v>
      </c>
      <c r="O1466" s="48"/>
      <c r="P1466" s="245">
        <f>O1466*H1466</f>
        <v>0</v>
      </c>
      <c r="Q1466" s="245">
        <v>0</v>
      </c>
      <c r="R1466" s="245">
        <f>Q1466*H1466</f>
        <v>0</v>
      </c>
      <c r="S1466" s="245">
        <v>0</v>
      </c>
      <c r="T1466" s="246">
        <f>S1466*H1466</f>
        <v>0</v>
      </c>
      <c r="AR1466" s="25" t="s">
        <v>89</v>
      </c>
      <c r="AT1466" s="25" t="s">
        <v>172</v>
      </c>
      <c r="AU1466" s="25" t="s">
        <v>79</v>
      </c>
      <c r="AY1466" s="25" t="s">
        <v>169</v>
      </c>
      <c r="BE1466" s="247">
        <f>IF(N1466="základní",J1466,0)</f>
        <v>0</v>
      </c>
      <c r="BF1466" s="247">
        <f>IF(N1466="snížená",J1466,0)</f>
        <v>0</v>
      </c>
      <c r="BG1466" s="247">
        <f>IF(N1466="zákl. přenesená",J1466,0)</f>
        <v>0</v>
      </c>
      <c r="BH1466" s="247">
        <f>IF(N1466="sníž. přenesená",J1466,0)</f>
        <v>0</v>
      </c>
      <c r="BI1466" s="247">
        <f>IF(N1466="nulová",J1466,0)</f>
        <v>0</v>
      </c>
      <c r="BJ1466" s="25" t="s">
        <v>75</v>
      </c>
      <c r="BK1466" s="247">
        <f>ROUND(I1466*H1466,2)</f>
        <v>0</v>
      </c>
      <c r="BL1466" s="25" t="s">
        <v>89</v>
      </c>
      <c r="BM1466" s="25" t="s">
        <v>1275</v>
      </c>
    </row>
    <row r="1467" s="1" customFormat="1" ht="16.5" customHeight="1">
      <c r="B1467" s="47"/>
      <c r="C1467" s="236" t="s">
        <v>1276</v>
      </c>
      <c r="D1467" s="236" t="s">
        <v>172</v>
      </c>
      <c r="E1467" s="237" t="s">
        <v>1277</v>
      </c>
      <c r="F1467" s="238" t="s">
        <v>1278</v>
      </c>
      <c r="G1467" s="239" t="s">
        <v>1279</v>
      </c>
      <c r="H1467" s="240">
        <v>1</v>
      </c>
      <c r="I1467" s="241"/>
      <c r="J1467" s="242">
        <f>ROUND(I1467*H1467,2)</f>
        <v>0</v>
      </c>
      <c r="K1467" s="238" t="s">
        <v>21</v>
      </c>
      <c r="L1467" s="73"/>
      <c r="M1467" s="243" t="s">
        <v>21</v>
      </c>
      <c r="N1467" s="244" t="s">
        <v>42</v>
      </c>
      <c r="O1467" s="48"/>
      <c r="P1467" s="245">
        <f>O1467*H1467</f>
        <v>0</v>
      </c>
      <c r="Q1467" s="245">
        <v>0</v>
      </c>
      <c r="R1467" s="245">
        <f>Q1467*H1467</f>
        <v>0</v>
      </c>
      <c r="S1467" s="245">
        <v>0</v>
      </c>
      <c r="T1467" s="246">
        <f>S1467*H1467</f>
        <v>0</v>
      </c>
      <c r="AR1467" s="25" t="s">
        <v>89</v>
      </c>
      <c r="AT1467" s="25" t="s">
        <v>172</v>
      </c>
      <c r="AU1467" s="25" t="s">
        <v>79</v>
      </c>
      <c r="AY1467" s="25" t="s">
        <v>169</v>
      </c>
      <c r="BE1467" s="247">
        <f>IF(N1467="základní",J1467,0)</f>
        <v>0</v>
      </c>
      <c r="BF1467" s="247">
        <f>IF(N1467="snížená",J1467,0)</f>
        <v>0</v>
      </c>
      <c r="BG1467" s="247">
        <f>IF(N1467="zákl. přenesená",J1467,0)</f>
        <v>0</v>
      </c>
      <c r="BH1467" s="247">
        <f>IF(N1467="sníž. přenesená",J1467,0)</f>
        <v>0</v>
      </c>
      <c r="BI1467" s="247">
        <f>IF(N1467="nulová",J1467,0)</f>
        <v>0</v>
      </c>
      <c r="BJ1467" s="25" t="s">
        <v>75</v>
      </c>
      <c r="BK1467" s="247">
        <f>ROUND(I1467*H1467,2)</f>
        <v>0</v>
      </c>
      <c r="BL1467" s="25" t="s">
        <v>89</v>
      </c>
      <c r="BM1467" s="25" t="s">
        <v>1280</v>
      </c>
    </row>
    <row r="1468" s="1" customFormat="1" ht="16.5" customHeight="1">
      <c r="B1468" s="47"/>
      <c r="C1468" s="236" t="s">
        <v>1281</v>
      </c>
      <c r="D1468" s="236" t="s">
        <v>172</v>
      </c>
      <c r="E1468" s="237" t="s">
        <v>1282</v>
      </c>
      <c r="F1468" s="238" t="s">
        <v>1283</v>
      </c>
      <c r="G1468" s="239" t="s">
        <v>1279</v>
      </c>
      <c r="H1468" s="240">
        <v>1</v>
      </c>
      <c r="I1468" s="241"/>
      <c r="J1468" s="242">
        <f>ROUND(I1468*H1468,2)</f>
        <v>0</v>
      </c>
      <c r="K1468" s="238" t="s">
        <v>21</v>
      </c>
      <c r="L1468" s="73"/>
      <c r="M1468" s="243" t="s">
        <v>21</v>
      </c>
      <c r="N1468" s="244" t="s">
        <v>42</v>
      </c>
      <c r="O1468" s="48"/>
      <c r="P1468" s="245">
        <f>O1468*H1468</f>
        <v>0</v>
      </c>
      <c r="Q1468" s="245">
        <v>0</v>
      </c>
      <c r="R1468" s="245">
        <f>Q1468*H1468</f>
        <v>0</v>
      </c>
      <c r="S1468" s="245">
        <v>0</v>
      </c>
      <c r="T1468" s="246">
        <f>S1468*H1468</f>
        <v>0</v>
      </c>
      <c r="AR1468" s="25" t="s">
        <v>89</v>
      </c>
      <c r="AT1468" s="25" t="s">
        <v>172</v>
      </c>
      <c r="AU1468" s="25" t="s">
        <v>79</v>
      </c>
      <c r="AY1468" s="25" t="s">
        <v>169</v>
      </c>
      <c r="BE1468" s="247">
        <f>IF(N1468="základní",J1468,0)</f>
        <v>0</v>
      </c>
      <c r="BF1468" s="247">
        <f>IF(N1468="snížená",J1468,0)</f>
        <v>0</v>
      </c>
      <c r="BG1468" s="247">
        <f>IF(N1468="zákl. přenesená",J1468,0)</f>
        <v>0</v>
      </c>
      <c r="BH1468" s="247">
        <f>IF(N1468="sníž. přenesená",J1468,0)</f>
        <v>0</v>
      </c>
      <c r="BI1468" s="247">
        <f>IF(N1468="nulová",J1468,0)</f>
        <v>0</v>
      </c>
      <c r="BJ1468" s="25" t="s">
        <v>75</v>
      </c>
      <c r="BK1468" s="247">
        <f>ROUND(I1468*H1468,2)</f>
        <v>0</v>
      </c>
      <c r="BL1468" s="25" t="s">
        <v>89</v>
      </c>
      <c r="BM1468" s="25" t="s">
        <v>1284</v>
      </c>
    </row>
    <row r="1469" s="1" customFormat="1" ht="16.5" customHeight="1">
      <c r="B1469" s="47"/>
      <c r="C1469" s="236" t="s">
        <v>1285</v>
      </c>
      <c r="D1469" s="236" t="s">
        <v>172</v>
      </c>
      <c r="E1469" s="237" t="s">
        <v>1286</v>
      </c>
      <c r="F1469" s="238" t="s">
        <v>1287</v>
      </c>
      <c r="G1469" s="239" t="s">
        <v>354</v>
      </c>
      <c r="H1469" s="240">
        <v>3</v>
      </c>
      <c r="I1469" s="241"/>
      <c r="J1469" s="242">
        <f>ROUND(I1469*H1469,2)</f>
        <v>0</v>
      </c>
      <c r="K1469" s="238" t="s">
        <v>21</v>
      </c>
      <c r="L1469" s="73"/>
      <c r="M1469" s="243" t="s">
        <v>21</v>
      </c>
      <c r="N1469" s="244" t="s">
        <v>42</v>
      </c>
      <c r="O1469" s="48"/>
      <c r="P1469" s="245">
        <f>O1469*H1469</f>
        <v>0</v>
      </c>
      <c r="Q1469" s="245">
        <v>0</v>
      </c>
      <c r="R1469" s="245">
        <f>Q1469*H1469</f>
        <v>0</v>
      </c>
      <c r="S1469" s="245">
        <v>0</v>
      </c>
      <c r="T1469" s="246">
        <f>S1469*H1469</f>
        <v>0</v>
      </c>
      <c r="AR1469" s="25" t="s">
        <v>89</v>
      </c>
      <c r="AT1469" s="25" t="s">
        <v>172</v>
      </c>
      <c r="AU1469" s="25" t="s">
        <v>79</v>
      </c>
      <c r="AY1469" s="25" t="s">
        <v>169</v>
      </c>
      <c r="BE1469" s="247">
        <f>IF(N1469="základní",J1469,0)</f>
        <v>0</v>
      </c>
      <c r="BF1469" s="247">
        <f>IF(N1469="snížená",J1469,0)</f>
        <v>0</v>
      </c>
      <c r="BG1469" s="247">
        <f>IF(N1469="zákl. přenesená",J1469,0)</f>
        <v>0</v>
      </c>
      <c r="BH1469" s="247">
        <f>IF(N1469="sníž. přenesená",J1469,0)</f>
        <v>0</v>
      </c>
      <c r="BI1469" s="247">
        <f>IF(N1469="nulová",J1469,0)</f>
        <v>0</v>
      </c>
      <c r="BJ1469" s="25" t="s">
        <v>75</v>
      </c>
      <c r="BK1469" s="247">
        <f>ROUND(I1469*H1469,2)</f>
        <v>0</v>
      </c>
      <c r="BL1469" s="25" t="s">
        <v>89</v>
      </c>
      <c r="BM1469" s="25" t="s">
        <v>1288</v>
      </c>
    </row>
    <row r="1470" s="1" customFormat="1" ht="16.5" customHeight="1">
      <c r="B1470" s="47"/>
      <c r="C1470" s="236" t="s">
        <v>1289</v>
      </c>
      <c r="D1470" s="236" t="s">
        <v>172</v>
      </c>
      <c r="E1470" s="237" t="s">
        <v>1290</v>
      </c>
      <c r="F1470" s="238" t="s">
        <v>1291</v>
      </c>
      <c r="G1470" s="239" t="s">
        <v>354</v>
      </c>
      <c r="H1470" s="240">
        <v>1</v>
      </c>
      <c r="I1470" s="241"/>
      <c r="J1470" s="242">
        <f>ROUND(I1470*H1470,2)</f>
        <v>0</v>
      </c>
      <c r="K1470" s="238" t="s">
        <v>21</v>
      </c>
      <c r="L1470" s="73"/>
      <c r="M1470" s="243" t="s">
        <v>21</v>
      </c>
      <c r="N1470" s="244" t="s">
        <v>42</v>
      </c>
      <c r="O1470" s="48"/>
      <c r="P1470" s="245">
        <f>O1470*H1470</f>
        <v>0</v>
      </c>
      <c r="Q1470" s="245">
        <v>0</v>
      </c>
      <c r="R1470" s="245">
        <f>Q1470*H1470</f>
        <v>0</v>
      </c>
      <c r="S1470" s="245">
        <v>0</v>
      </c>
      <c r="T1470" s="246">
        <f>S1470*H1470</f>
        <v>0</v>
      </c>
      <c r="AR1470" s="25" t="s">
        <v>89</v>
      </c>
      <c r="AT1470" s="25" t="s">
        <v>172</v>
      </c>
      <c r="AU1470" s="25" t="s">
        <v>79</v>
      </c>
      <c r="AY1470" s="25" t="s">
        <v>169</v>
      </c>
      <c r="BE1470" s="247">
        <f>IF(N1470="základní",J1470,0)</f>
        <v>0</v>
      </c>
      <c r="BF1470" s="247">
        <f>IF(N1470="snížená",J1470,0)</f>
        <v>0</v>
      </c>
      <c r="BG1470" s="247">
        <f>IF(N1470="zákl. přenesená",J1470,0)</f>
        <v>0</v>
      </c>
      <c r="BH1470" s="247">
        <f>IF(N1470="sníž. přenesená",J1470,0)</f>
        <v>0</v>
      </c>
      <c r="BI1470" s="247">
        <f>IF(N1470="nulová",J1470,0)</f>
        <v>0</v>
      </c>
      <c r="BJ1470" s="25" t="s">
        <v>75</v>
      </c>
      <c r="BK1470" s="247">
        <f>ROUND(I1470*H1470,2)</f>
        <v>0</v>
      </c>
      <c r="BL1470" s="25" t="s">
        <v>89</v>
      </c>
      <c r="BM1470" s="25" t="s">
        <v>1292</v>
      </c>
    </row>
    <row r="1471" s="1" customFormat="1" ht="16.5" customHeight="1">
      <c r="B1471" s="47"/>
      <c r="C1471" s="236" t="s">
        <v>1293</v>
      </c>
      <c r="D1471" s="236" t="s">
        <v>172</v>
      </c>
      <c r="E1471" s="237" t="s">
        <v>1294</v>
      </c>
      <c r="F1471" s="238" t="s">
        <v>1295</v>
      </c>
      <c r="G1471" s="239" t="s">
        <v>1279</v>
      </c>
      <c r="H1471" s="240">
        <v>1</v>
      </c>
      <c r="I1471" s="241"/>
      <c r="J1471" s="242">
        <f>ROUND(I1471*H1471,2)</f>
        <v>0</v>
      </c>
      <c r="K1471" s="238" t="s">
        <v>21</v>
      </c>
      <c r="L1471" s="73"/>
      <c r="M1471" s="243" t="s">
        <v>21</v>
      </c>
      <c r="N1471" s="244" t="s">
        <v>42</v>
      </c>
      <c r="O1471" s="48"/>
      <c r="P1471" s="245">
        <f>O1471*H1471</f>
        <v>0</v>
      </c>
      <c r="Q1471" s="245">
        <v>0</v>
      </c>
      <c r="R1471" s="245">
        <f>Q1471*H1471</f>
        <v>0</v>
      </c>
      <c r="S1471" s="245">
        <v>0</v>
      </c>
      <c r="T1471" s="246">
        <f>S1471*H1471</f>
        <v>0</v>
      </c>
      <c r="AR1471" s="25" t="s">
        <v>89</v>
      </c>
      <c r="AT1471" s="25" t="s">
        <v>172</v>
      </c>
      <c r="AU1471" s="25" t="s">
        <v>79</v>
      </c>
      <c r="AY1471" s="25" t="s">
        <v>169</v>
      </c>
      <c r="BE1471" s="247">
        <f>IF(N1471="základní",J1471,0)</f>
        <v>0</v>
      </c>
      <c r="BF1471" s="247">
        <f>IF(N1471="snížená",J1471,0)</f>
        <v>0</v>
      </c>
      <c r="BG1471" s="247">
        <f>IF(N1471="zákl. přenesená",J1471,0)</f>
        <v>0</v>
      </c>
      <c r="BH1471" s="247">
        <f>IF(N1471="sníž. přenesená",J1471,0)</f>
        <v>0</v>
      </c>
      <c r="BI1471" s="247">
        <f>IF(N1471="nulová",J1471,0)</f>
        <v>0</v>
      </c>
      <c r="BJ1471" s="25" t="s">
        <v>75</v>
      </c>
      <c r="BK1471" s="247">
        <f>ROUND(I1471*H1471,2)</f>
        <v>0</v>
      </c>
      <c r="BL1471" s="25" t="s">
        <v>89</v>
      </c>
      <c r="BM1471" s="25" t="s">
        <v>1296</v>
      </c>
    </row>
    <row r="1472" s="1" customFormat="1" ht="16.5" customHeight="1">
      <c r="B1472" s="47"/>
      <c r="C1472" s="236" t="s">
        <v>1297</v>
      </c>
      <c r="D1472" s="236" t="s">
        <v>172</v>
      </c>
      <c r="E1472" s="237" t="s">
        <v>1298</v>
      </c>
      <c r="F1472" s="238" t="s">
        <v>1299</v>
      </c>
      <c r="G1472" s="239" t="s">
        <v>1279</v>
      </c>
      <c r="H1472" s="240">
        <v>1</v>
      </c>
      <c r="I1472" s="241"/>
      <c r="J1472" s="242">
        <f>ROUND(I1472*H1472,2)</f>
        <v>0</v>
      </c>
      <c r="K1472" s="238" t="s">
        <v>21</v>
      </c>
      <c r="L1472" s="73"/>
      <c r="M1472" s="243" t="s">
        <v>21</v>
      </c>
      <c r="N1472" s="244" t="s">
        <v>42</v>
      </c>
      <c r="O1472" s="48"/>
      <c r="P1472" s="245">
        <f>O1472*H1472</f>
        <v>0</v>
      </c>
      <c r="Q1472" s="245">
        <v>0</v>
      </c>
      <c r="R1472" s="245">
        <f>Q1472*H1472</f>
        <v>0</v>
      </c>
      <c r="S1472" s="245">
        <v>0</v>
      </c>
      <c r="T1472" s="246">
        <f>S1472*H1472</f>
        <v>0</v>
      </c>
      <c r="AR1472" s="25" t="s">
        <v>89</v>
      </c>
      <c r="AT1472" s="25" t="s">
        <v>172</v>
      </c>
      <c r="AU1472" s="25" t="s">
        <v>79</v>
      </c>
      <c r="AY1472" s="25" t="s">
        <v>169</v>
      </c>
      <c r="BE1472" s="247">
        <f>IF(N1472="základní",J1472,0)</f>
        <v>0</v>
      </c>
      <c r="BF1472" s="247">
        <f>IF(N1472="snížená",J1472,0)</f>
        <v>0</v>
      </c>
      <c r="BG1472" s="247">
        <f>IF(N1472="zákl. přenesená",J1472,0)</f>
        <v>0</v>
      </c>
      <c r="BH1472" s="247">
        <f>IF(N1472="sníž. přenesená",J1472,0)</f>
        <v>0</v>
      </c>
      <c r="BI1472" s="247">
        <f>IF(N1472="nulová",J1472,0)</f>
        <v>0</v>
      </c>
      <c r="BJ1472" s="25" t="s">
        <v>75</v>
      </c>
      <c r="BK1472" s="247">
        <f>ROUND(I1472*H1472,2)</f>
        <v>0</v>
      </c>
      <c r="BL1472" s="25" t="s">
        <v>89</v>
      </c>
      <c r="BM1472" s="25" t="s">
        <v>1300</v>
      </c>
    </row>
    <row r="1473" s="1" customFormat="1" ht="16.5" customHeight="1">
      <c r="B1473" s="47"/>
      <c r="C1473" s="236" t="s">
        <v>1301</v>
      </c>
      <c r="D1473" s="236" t="s">
        <v>172</v>
      </c>
      <c r="E1473" s="237" t="s">
        <v>1302</v>
      </c>
      <c r="F1473" s="238" t="s">
        <v>1303</v>
      </c>
      <c r="G1473" s="239" t="s">
        <v>1279</v>
      </c>
      <c r="H1473" s="240">
        <v>1</v>
      </c>
      <c r="I1473" s="241"/>
      <c r="J1473" s="242">
        <f>ROUND(I1473*H1473,2)</f>
        <v>0</v>
      </c>
      <c r="K1473" s="238" t="s">
        <v>21</v>
      </c>
      <c r="L1473" s="73"/>
      <c r="M1473" s="243" t="s">
        <v>21</v>
      </c>
      <c r="N1473" s="244" t="s">
        <v>42</v>
      </c>
      <c r="O1473" s="48"/>
      <c r="P1473" s="245">
        <f>O1473*H1473</f>
        <v>0</v>
      </c>
      <c r="Q1473" s="245">
        <v>0</v>
      </c>
      <c r="R1473" s="245">
        <f>Q1473*H1473</f>
        <v>0</v>
      </c>
      <c r="S1473" s="245">
        <v>0</v>
      </c>
      <c r="T1473" s="246">
        <f>S1473*H1473</f>
        <v>0</v>
      </c>
      <c r="AR1473" s="25" t="s">
        <v>89</v>
      </c>
      <c r="AT1473" s="25" t="s">
        <v>172</v>
      </c>
      <c r="AU1473" s="25" t="s">
        <v>79</v>
      </c>
      <c r="AY1473" s="25" t="s">
        <v>169</v>
      </c>
      <c r="BE1473" s="247">
        <f>IF(N1473="základní",J1473,0)</f>
        <v>0</v>
      </c>
      <c r="BF1473" s="247">
        <f>IF(N1473="snížená",J1473,0)</f>
        <v>0</v>
      </c>
      <c r="BG1473" s="247">
        <f>IF(N1473="zákl. přenesená",J1473,0)</f>
        <v>0</v>
      </c>
      <c r="BH1473" s="247">
        <f>IF(N1473="sníž. přenesená",J1473,0)</f>
        <v>0</v>
      </c>
      <c r="BI1473" s="247">
        <f>IF(N1473="nulová",J1473,0)</f>
        <v>0</v>
      </c>
      <c r="BJ1473" s="25" t="s">
        <v>75</v>
      </c>
      <c r="BK1473" s="247">
        <f>ROUND(I1473*H1473,2)</f>
        <v>0</v>
      </c>
      <c r="BL1473" s="25" t="s">
        <v>89</v>
      </c>
      <c r="BM1473" s="25" t="s">
        <v>1304</v>
      </c>
    </row>
    <row r="1474" s="1" customFormat="1" ht="16.5" customHeight="1">
      <c r="B1474" s="47"/>
      <c r="C1474" s="236" t="s">
        <v>1305</v>
      </c>
      <c r="D1474" s="236" t="s">
        <v>172</v>
      </c>
      <c r="E1474" s="237" t="s">
        <v>1306</v>
      </c>
      <c r="F1474" s="238" t="s">
        <v>1307</v>
      </c>
      <c r="G1474" s="239" t="s">
        <v>1279</v>
      </c>
      <c r="H1474" s="240">
        <v>1</v>
      </c>
      <c r="I1474" s="241"/>
      <c r="J1474" s="242">
        <f>ROUND(I1474*H1474,2)</f>
        <v>0</v>
      </c>
      <c r="K1474" s="238" t="s">
        <v>21</v>
      </c>
      <c r="L1474" s="73"/>
      <c r="M1474" s="243" t="s">
        <v>21</v>
      </c>
      <c r="N1474" s="244" t="s">
        <v>42</v>
      </c>
      <c r="O1474" s="48"/>
      <c r="P1474" s="245">
        <f>O1474*H1474</f>
        <v>0</v>
      </c>
      <c r="Q1474" s="245">
        <v>0</v>
      </c>
      <c r="R1474" s="245">
        <f>Q1474*H1474</f>
        <v>0</v>
      </c>
      <c r="S1474" s="245">
        <v>0</v>
      </c>
      <c r="T1474" s="246">
        <f>S1474*H1474</f>
        <v>0</v>
      </c>
      <c r="AR1474" s="25" t="s">
        <v>89</v>
      </c>
      <c r="AT1474" s="25" t="s">
        <v>172</v>
      </c>
      <c r="AU1474" s="25" t="s">
        <v>79</v>
      </c>
      <c r="AY1474" s="25" t="s">
        <v>169</v>
      </c>
      <c r="BE1474" s="247">
        <f>IF(N1474="základní",J1474,0)</f>
        <v>0</v>
      </c>
      <c r="BF1474" s="247">
        <f>IF(N1474="snížená",J1474,0)</f>
        <v>0</v>
      </c>
      <c r="BG1474" s="247">
        <f>IF(N1474="zákl. přenesená",J1474,0)</f>
        <v>0</v>
      </c>
      <c r="BH1474" s="247">
        <f>IF(N1474="sníž. přenesená",J1474,0)</f>
        <v>0</v>
      </c>
      <c r="BI1474" s="247">
        <f>IF(N1474="nulová",J1474,0)</f>
        <v>0</v>
      </c>
      <c r="BJ1474" s="25" t="s">
        <v>75</v>
      </c>
      <c r="BK1474" s="247">
        <f>ROUND(I1474*H1474,2)</f>
        <v>0</v>
      </c>
      <c r="BL1474" s="25" t="s">
        <v>89</v>
      </c>
      <c r="BM1474" s="25" t="s">
        <v>1308</v>
      </c>
    </row>
    <row r="1475" s="1" customFormat="1" ht="16.5" customHeight="1">
      <c r="B1475" s="47"/>
      <c r="C1475" s="236" t="s">
        <v>1309</v>
      </c>
      <c r="D1475" s="236" t="s">
        <v>172</v>
      </c>
      <c r="E1475" s="237" t="s">
        <v>1310</v>
      </c>
      <c r="F1475" s="238" t="s">
        <v>1311</v>
      </c>
      <c r="G1475" s="239" t="s">
        <v>1279</v>
      </c>
      <c r="H1475" s="240">
        <v>1</v>
      </c>
      <c r="I1475" s="241"/>
      <c r="J1475" s="242">
        <f>ROUND(I1475*H1475,2)</f>
        <v>0</v>
      </c>
      <c r="K1475" s="238" t="s">
        <v>21</v>
      </c>
      <c r="L1475" s="73"/>
      <c r="M1475" s="243" t="s">
        <v>21</v>
      </c>
      <c r="N1475" s="244" t="s">
        <v>42</v>
      </c>
      <c r="O1475" s="48"/>
      <c r="P1475" s="245">
        <f>O1475*H1475</f>
        <v>0</v>
      </c>
      <c r="Q1475" s="245">
        <v>0</v>
      </c>
      <c r="R1475" s="245">
        <f>Q1475*H1475</f>
        <v>0</v>
      </c>
      <c r="S1475" s="245">
        <v>0</v>
      </c>
      <c r="T1475" s="246">
        <f>S1475*H1475</f>
        <v>0</v>
      </c>
      <c r="AR1475" s="25" t="s">
        <v>89</v>
      </c>
      <c r="AT1475" s="25" t="s">
        <v>172</v>
      </c>
      <c r="AU1475" s="25" t="s">
        <v>79</v>
      </c>
      <c r="AY1475" s="25" t="s">
        <v>169</v>
      </c>
      <c r="BE1475" s="247">
        <f>IF(N1475="základní",J1475,0)</f>
        <v>0</v>
      </c>
      <c r="BF1475" s="247">
        <f>IF(N1475="snížená",J1475,0)</f>
        <v>0</v>
      </c>
      <c r="BG1475" s="247">
        <f>IF(N1475="zákl. přenesená",J1475,0)</f>
        <v>0</v>
      </c>
      <c r="BH1475" s="247">
        <f>IF(N1475="sníž. přenesená",J1475,0)</f>
        <v>0</v>
      </c>
      <c r="BI1475" s="247">
        <f>IF(N1475="nulová",J1475,0)</f>
        <v>0</v>
      </c>
      <c r="BJ1475" s="25" t="s">
        <v>75</v>
      </c>
      <c r="BK1475" s="247">
        <f>ROUND(I1475*H1475,2)</f>
        <v>0</v>
      </c>
      <c r="BL1475" s="25" t="s">
        <v>89</v>
      </c>
      <c r="BM1475" s="25" t="s">
        <v>1312</v>
      </c>
    </row>
    <row r="1476" s="1" customFormat="1" ht="16.5" customHeight="1">
      <c r="B1476" s="47"/>
      <c r="C1476" s="236" t="s">
        <v>1313</v>
      </c>
      <c r="D1476" s="236" t="s">
        <v>172</v>
      </c>
      <c r="E1476" s="237" t="s">
        <v>1314</v>
      </c>
      <c r="F1476" s="238" t="s">
        <v>1315</v>
      </c>
      <c r="G1476" s="239" t="s">
        <v>175</v>
      </c>
      <c r="H1476" s="240">
        <v>13.222</v>
      </c>
      <c r="I1476" s="241"/>
      <c r="J1476" s="242">
        <f>ROUND(I1476*H1476,2)</f>
        <v>0</v>
      </c>
      <c r="K1476" s="238" t="s">
        <v>21</v>
      </c>
      <c r="L1476" s="73"/>
      <c r="M1476" s="243" t="s">
        <v>21</v>
      </c>
      <c r="N1476" s="244" t="s">
        <v>42</v>
      </c>
      <c r="O1476" s="48"/>
      <c r="P1476" s="245">
        <f>O1476*H1476</f>
        <v>0</v>
      </c>
      <c r="Q1476" s="245">
        <v>0</v>
      </c>
      <c r="R1476" s="245">
        <f>Q1476*H1476</f>
        <v>0</v>
      </c>
      <c r="S1476" s="245">
        <v>0</v>
      </c>
      <c r="T1476" s="246">
        <f>S1476*H1476</f>
        <v>0</v>
      </c>
      <c r="AR1476" s="25" t="s">
        <v>89</v>
      </c>
      <c r="AT1476" s="25" t="s">
        <v>172</v>
      </c>
      <c r="AU1476" s="25" t="s">
        <v>79</v>
      </c>
      <c r="AY1476" s="25" t="s">
        <v>169</v>
      </c>
      <c r="BE1476" s="247">
        <f>IF(N1476="základní",J1476,0)</f>
        <v>0</v>
      </c>
      <c r="BF1476" s="247">
        <f>IF(N1476="snížená",J1476,0)</f>
        <v>0</v>
      </c>
      <c r="BG1476" s="247">
        <f>IF(N1476="zákl. přenesená",J1476,0)</f>
        <v>0</v>
      </c>
      <c r="BH1476" s="247">
        <f>IF(N1476="sníž. přenesená",J1476,0)</f>
        <v>0</v>
      </c>
      <c r="BI1476" s="247">
        <f>IF(N1476="nulová",J1476,0)</f>
        <v>0</v>
      </c>
      <c r="BJ1476" s="25" t="s">
        <v>75</v>
      </c>
      <c r="BK1476" s="247">
        <f>ROUND(I1476*H1476,2)</f>
        <v>0</v>
      </c>
      <c r="BL1476" s="25" t="s">
        <v>89</v>
      </c>
      <c r="BM1476" s="25" t="s">
        <v>1316</v>
      </c>
    </row>
    <row r="1477" s="12" customFormat="1">
      <c r="B1477" s="248"/>
      <c r="C1477" s="249"/>
      <c r="D1477" s="250" t="s">
        <v>177</v>
      </c>
      <c r="E1477" s="251" t="s">
        <v>21</v>
      </c>
      <c r="F1477" s="252" t="s">
        <v>1317</v>
      </c>
      <c r="G1477" s="249"/>
      <c r="H1477" s="253">
        <v>13.222</v>
      </c>
      <c r="I1477" s="254"/>
      <c r="J1477" s="249"/>
      <c r="K1477" s="249"/>
      <c r="L1477" s="255"/>
      <c r="M1477" s="256"/>
      <c r="N1477" s="257"/>
      <c r="O1477" s="257"/>
      <c r="P1477" s="257"/>
      <c r="Q1477" s="257"/>
      <c r="R1477" s="257"/>
      <c r="S1477" s="257"/>
      <c r="T1477" s="258"/>
      <c r="AT1477" s="259" t="s">
        <v>177</v>
      </c>
      <c r="AU1477" s="259" t="s">
        <v>79</v>
      </c>
      <c r="AV1477" s="12" t="s">
        <v>79</v>
      </c>
      <c r="AW1477" s="12" t="s">
        <v>35</v>
      </c>
      <c r="AX1477" s="12" t="s">
        <v>71</v>
      </c>
      <c r="AY1477" s="259" t="s">
        <v>169</v>
      </c>
    </row>
    <row r="1478" s="14" customFormat="1">
      <c r="B1478" s="270"/>
      <c r="C1478" s="271"/>
      <c r="D1478" s="250" t="s">
        <v>177</v>
      </c>
      <c r="E1478" s="272" t="s">
        <v>21</v>
      </c>
      <c r="F1478" s="273" t="s">
        <v>182</v>
      </c>
      <c r="G1478" s="271"/>
      <c r="H1478" s="274">
        <v>13.222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AT1478" s="280" t="s">
        <v>177</v>
      </c>
      <c r="AU1478" s="280" t="s">
        <v>79</v>
      </c>
      <c r="AV1478" s="14" t="s">
        <v>89</v>
      </c>
      <c r="AW1478" s="14" t="s">
        <v>35</v>
      </c>
      <c r="AX1478" s="14" t="s">
        <v>75</v>
      </c>
      <c r="AY1478" s="280" t="s">
        <v>169</v>
      </c>
    </row>
    <row r="1479" s="1" customFormat="1" ht="16.5" customHeight="1">
      <c r="B1479" s="47"/>
      <c r="C1479" s="236" t="s">
        <v>1318</v>
      </c>
      <c r="D1479" s="236" t="s">
        <v>172</v>
      </c>
      <c r="E1479" s="237" t="s">
        <v>1319</v>
      </c>
      <c r="F1479" s="238" t="s">
        <v>1320</v>
      </c>
      <c r="G1479" s="239" t="s">
        <v>1279</v>
      </c>
      <c r="H1479" s="240">
        <v>1</v>
      </c>
      <c r="I1479" s="241"/>
      <c r="J1479" s="242">
        <f>ROUND(I1479*H1479,2)</f>
        <v>0</v>
      </c>
      <c r="K1479" s="238" t="s">
        <v>21</v>
      </c>
      <c r="L1479" s="73"/>
      <c r="M1479" s="243" t="s">
        <v>21</v>
      </c>
      <c r="N1479" s="244" t="s">
        <v>42</v>
      </c>
      <c r="O1479" s="48"/>
      <c r="P1479" s="245">
        <f>O1479*H1479</f>
        <v>0</v>
      </c>
      <c r="Q1479" s="245">
        <v>0</v>
      </c>
      <c r="R1479" s="245">
        <f>Q1479*H1479</f>
        <v>0</v>
      </c>
      <c r="S1479" s="245">
        <v>0</v>
      </c>
      <c r="T1479" s="246">
        <f>S1479*H1479</f>
        <v>0</v>
      </c>
      <c r="AR1479" s="25" t="s">
        <v>89</v>
      </c>
      <c r="AT1479" s="25" t="s">
        <v>172</v>
      </c>
      <c r="AU1479" s="25" t="s">
        <v>79</v>
      </c>
      <c r="AY1479" s="25" t="s">
        <v>169</v>
      </c>
      <c r="BE1479" s="247">
        <f>IF(N1479="základní",J1479,0)</f>
        <v>0</v>
      </c>
      <c r="BF1479" s="247">
        <f>IF(N1479="snížená",J1479,0)</f>
        <v>0</v>
      </c>
      <c r="BG1479" s="247">
        <f>IF(N1479="zákl. přenesená",J1479,0)</f>
        <v>0</v>
      </c>
      <c r="BH1479" s="247">
        <f>IF(N1479="sníž. přenesená",J1479,0)</f>
        <v>0</v>
      </c>
      <c r="BI1479" s="247">
        <f>IF(N1479="nulová",J1479,0)</f>
        <v>0</v>
      </c>
      <c r="BJ1479" s="25" t="s">
        <v>75</v>
      </c>
      <c r="BK1479" s="247">
        <f>ROUND(I1479*H1479,2)</f>
        <v>0</v>
      </c>
      <c r="BL1479" s="25" t="s">
        <v>89</v>
      </c>
      <c r="BM1479" s="25" t="s">
        <v>1321</v>
      </c>
    </row>
    <row r="1480" s="1" customFormat="1" ht="16.5" customHeight="1">
      <c r="B1480" s="47"/>
      <c r="C1480" s="236" t="s">
        <v>1322</v>
      </c>
      <c r="D1480" s="236" t="s">
        <v>172</v>
      </c>
      <c r="E1480" s="237" t="s">
        <v>1323</v>
      </c>
      <c r="F1480" s="238" t="s">
        <v>1324</v>
      </c>
      <c r="G1480" s="239" t="s">
        <v>1279</v>
      </c>
      <c r="H1480" s="240">
        <v>1</v>
      </c>
      <c r="I1480" s="241"/>
      <c r="J1480" s="242">
        <f>ROUND(I1480*H1480,2)</f>
        <v>0</v>
      </c>
      <c r="K1480" s="238" t="s">
        <v>21</v>
      </c>
      <c r="L1480" s="73"/>
      <c r="M1480" s="243" t="s">
        <v>21</v>
      </c>
      <c r="N1480" s="244" t="s">
        <v>42</v>
      </c>
      <c r="O1480" s="48"/>
      <c r="P1480" s="245">
        <f>O1480*H1480</f>
        <v>0</v>
      </c>
      <c r="Q1480" s="245">
        <v>0</v>
      </c>
      <c r="R1480" s="245">
        <f>Q1480*H1480</f>
        <v>0</v>
      </c>
      <c r="S1480" s="245">
        <v>0</v>
      </c>
      <c r="T1480" s="246">
        <f>S1480*H1480</f>
        <v>0</v>
      </c>
      <c r="AR1480" s="25" t="s">
        <v>89</v>
      </c>
      <c r="AT1480" s="25" t="s">
        <v>172</v>
      </c>
      <c r="AU1480" s="25" t="s">
        <v>79</v>
      </c>
      <c r="AY1480" s="25" t="s">
        <v>169</v>
      </c>
      <c r="BE1480" s="247">
        <f>IF(N1480="základní",J1480,0)</f>
        <v>0</v>
      </c>
      <c r="BF1480" s="247">
        <f>IF(N1480="snížená",J1480,0)</f>
        <v>0</v>
      </c>
      <c r="BG1480" s="247">
        <f>IF(N1480="zákl. přenesená",J1480,0)</f>
        <v>0</v>
      </c>
      <c r="BH1480" s="247">
        <f>IF(N1480="sníž. přenesená",J1480,0)</f>
        <v>0</v>
      </c>
      <c r="BI1480" s="247">
        <f>IF(N1480="nulová",J1480,0)</f>
        <v>0</v>
      </c>
      <c r="BJ1480" s="25" t="s">
        <v>75</v>
      </c>
      <c r="BK1480" s="247">
        <f>ROUND(I1480*H1480,2)</f>
        <v>0</v>
      </c>
      <c r="BL1480" s="25" t="s">
        <v>89</v>
      </c>
      <c r="BM1480" s="25" t="s">
        <v>1325</v>
      </c>
    </row>
    <row r="1481" s="1" customFormat="1" ht="16.5" customHeight="1">
      <c r="B1481" s="47"/>
      <c r="C1481" s="236" t="s">
        <v>1326</v>
      </c>
      <c r="D1481" s="236" t="s">
        <v>172</v>
      </c>
      <c r="E1481" s="237" t="s">
        <v>1327</v>
      </c>
      <c r="F1481" s="238" t="s">
        <v>1328</v>
      </c>
      <c r="G1481" s="239" t="s">
        <v>175</v>
      </c>
      <c r="H1481" s="240">
        <v>75</v>
      </c>
      <c r="I1481" s="241"/>
      <c r="J1481" s="242">
        <f>ROUND(I1481*H1481,2)</f>
        <v>0</v>
      </c>
      <c r="K1481" s="238" t="s">
        <v>21</v>
      </c>
      <c r="L1481" s="73"/>
      <c r="M1481" s="243" t="s">
        <v>21</v>
      </c>
      <c r="N1481" s="244" t="s">
        <v>42</v>
      </c>
      <c r="O1481" s="48"/>
      <c r="P1481" s="245">
        <f>O1481*H1481</f>
        <v>0</v>
      </c>
      <c r="Q1481" s="245">
        <v>0</v>
      </c>
      <c r="R1481" s="245">
        <f>Q1481*H1481</f>
        <v>0</v>
      </c>
      <c r="S1481" s="245">
        <v>0</v>
      </c>
      <c r="T1481" s="246">
        <f>S1481*H1481</f>
        <v>0</v>
      </c>
      <c r="AR1481" s="25" t="s">
        <v>89</v>
      </c>
      <c r="AT1481" s="25" t="s">
        <v>172</v>
      </c>
      <c r="AU1481" s="25" t="s">
        <v>79</v>
      </c>
      <c r="AY1481" s="25" t="s">
        <v>169</v>
      </c>
      <c r="BE1481" s="247">
        <f>IF(N1481="základní",J1481,0)</f>
        <v>0</v>
      </c>
      <c r="BF1481" s="247">
        <f>IF(N1481="snížená",J1481,0)</f>
        <v>0</v>
      </c>
      <c r="BG1481" s="247">
        <f>IF(N1481="zákl. přenesená",J1481,0)</f>
        <v>0</v>
      </c>
      <c r="BH1481" s="247">
        <f>IF(N1481="sníž. přenesená",J1481,0)</f>
        <v>0</v>
      </c>
      <c r="BI1481" s="247">
        <f>IF(N1481="nulová",J1481,0)</f>
        <v>0</v>
      </c>
      <c r="BJ1481" s="25" t="s">
        <v>75</v>
      </c>
      <c r="BK1481" s="247">
        <f>ROUND(I1481*H1481,2)</f>
        <v>0</v>
      </c>
      <c r="BL1481" s="25" t="s">
        <v>89</v>
      </c>
      <c r="BM1481" s="25" t="s">
        <v>1329</v>
      </c>
    </row>
    <row r="1482" s="12" customFormat="1">
      <c r="B1482" s="248"/>
      <c r="C1482" s="249"/>
      <c r="D1482" s="250" t="s">
        <v>177</v>
      </c>
      <c r="E1482" s="251" t="s">
        <v>21</v>
      </c>
      <c r="F1482" s="252" t="s">
        <v>753</v>
      </c>
      <c r="G1482" s="249"/>
      <c r="H1482" s="253">
        <v>75</v>
      </c>
      <c r="I1482" s="254"/>
      <c r="J1482" s="249"/>
      <c r="K1482" s="249"/>
      <c r="L1482" s="255"/>
      <c r="M1482" s="256"/>
      <c r="N1482" s="257"/>
      <c r="O1482" s="257"/>
      <c r="P1482" s="257"/>
      <c r="Q1482" s="257"/>
      <c r="R1482" s="257"/>
      <c r="S1482" s="257"/>
      <c r="T1482" s="258"/>
      <c r="AT1482" s="259" t="s">
        <v>177</v>
      </c>
      <c r="AU1482" s="259" t="s">
        <v>79</v>
      </c>
      <c r="AV1482" s="12" t="s">
        <v>79</v>
      </c>
      <c r="AW1482" s="12" t="s">
        <v>35</v>
      </c>
      <c r="AX1482" s="12" t="s">
        <v>71</v>
      </c>
      <c r="AY1482" s="259" t="s">
        <v>169</v>
      </c>
    </row>
    <row r="1483" s="14" customFormat="1">
      <c r="B1483" s="270"/>
      <c r="C1483" s="271"/>
      <c r="D1483" s="250" t="s">
        <v>177</v>
      </c>
      <c r="E1483" s="272" t="s">
        <v>21</v>
      </c>
      <c r="F1483" s="273" t="s">
        <v>182</v>
      </c>
      <c r="G1483" s="271"/>
      <c r="H1483" s="274">
        <v>75</v>
      </c>
      <c r="I1483" s="275"/>
      <c r="J1483" s="271"/>
      <c r="K1483" s="271"/>
      <c r="L1483" s="276"/>
      <c r="M1483" s="277"/>
      <c r="N1483" s="278"/>
      <c r="O1483" s="278"/>
      <c r="P1483" s="278"/>
      <c r="Q1483" s="278"/>
      <c r="R1483" s="278"/>
      <c r="S1483" s="278"/>
      <c r="T1483" s="279"/>
      <c r="AT1483" s="280" t="s">
        <v>177</v>
      </c>
      <c r="AU1483" s="280" t="s">
        <v>79</v>
      </c>
      <c r="AV1483" s="14" t="s">
        <v>89</v>
      </c>
      <c r="AW1483" s="14" t="s">
        <v>35</v>
      </c>
      <c r="AX1483" s="14" t="s">
        <v>75</v>
      </c>
      <c r="AY1483" s="280" t="s">
        <v>169</v>
      </c>
    </row>
    <row r="1484" s="1" customFormat="1" ht="16.5" customHeight="1">
      <c r="B1484" s="47"/>
      <c r="C1484" s="236" t="s">
        <v>1330</v>
      </c>
      <c r="D1484" s="236" t="s">
        <v>172</v>
      </c>
      <c r="E1484" s="237" t="s">
        <v>1331</v>
      </c>
      <c r="F1484" s="238" t="s">
        <v>1332</v>
      </c>
      <c r="G1484" s="239" t="s">
        <v>175</v>
      </c>
      <c r="H1484" s="240">
        <v>51.343000000000004</v>
      </c>
      <c r="I1484" s="241"/>
      <c r="J1484" s="242">
        <f>ROUND(I1484*H1484,2)</f>
        <v>0</v>
      </c>
      <c r="K1484" s="238" t="s">
        <v>21</v>
      </c>
      <c r="L1484" s="73"/>
      <c r="M1484" s="243" t="s">
        <v>21</v>
      </c>
      <c r="N1484" s="244" t="s">
        <v>42</v>
      </c>
      <c r="O1484" s="48"/>
      <c r="P1484" s="245">
        <f>O1484*H1484</f>
        <v>0</v>
      </c>
      <c r="Q1484" s="245">
        <v>0</v>
      </c>
      <c r="R1484" s="245">
        <f>Q1484*H1484</f>
        <v>0</v>
      </c>
      <c r="S1484" s="245">
        <v>0</v>
      </c>
      <c r="T1484" s="246">
        <f>S1484*H1484</f>
        <v>0</v>
      </c>
      <c r="AR1484" s="25" t="s">
        <v>89</v>
      </c>
      <c r="AT1484" s="25" t="s">
        <v>172</v>
      </c>
      <c r="AU1484" s="25" t="s">
        <v>79</v>
      </c>
      <c r="AY1484" s="25" t="s">
        <v>169</v>
      </c>
      <c r="BE1484" s="247">
        <f>IF(N1484="základní",J1484,0)</f>
        <v>0</v>
      </c>
      <c r="BF1484" s="247">
        <f>IF(N1484="snížená",J1484,0)</f>
        <v>0</v>
      </c>
      <c r="BG1484" s="247">
        <f>IF(N1484="zákl. přenesená",J1484,0)</f>
        <v>0</v>
      </c>
      <c r="BH1484" s="247">
        <f>IF(N1484="sníž. přenesená",J1484,0)</f>
        <v>0</v>
      </c>
      <c r="BI1484" s="247">
        <f>IF(N1484="nulová",J1484,0)</f>
        <v>0</v>
      </c>
      <c r="BJ1484" s="25" t="s">
        <v>75</v>
      </c>
      <c r="BK1484" s="247">
        <f>ROUND(I1484*H1484,2)</f>
        <v>0</v>
      </c>
      <c r="BL1484" s="25" t="s">
        <v>89</v>
      </c>
      <c r="BM1484" s="25" t="s">
        <v>1333</v>
      </c>
    </row>
    <row r="1485" s="12" customFormat="1">
      <c r="B1485" s="248"/>
      <c r="C1485" s="249"/>
      <c r="D1485" s="250" t="s">
        <v>177</v>
      </c>
      <c r="E1485" s="251" t="s">
        <v>21</v>
      </c>
      <c r="F1485" s="252" t="s">
        <v>1334</v>
      </c>
      <c r="G1485" s="249"/>
      <c r="H1485" s="253">
        <v>26.547999999999998</v>
      </c>
      <c r="I1485" s="254"/>
      <c r="J1485" s="249"/>
      <c r="K1485" s="249"/>
      <c r="L1485" s="255"/>
      <c r="M1485" s="256"/>
      <c r="N1485" s="257"/>
      <c r="O1485" s="257"/>
      <c r="P1485" s="257"/>
      <c r="Q1485" s="257"/>
      <c r="R1485" s="257"/>
      <c r="S1485" s="257"/>
      <c r="T1485" s="258"/>
      <c r="AT1485" s="259" t="s">
        <v>177</v>
      </c>
      <c r="AU1485" s="259" t="s">
        <v>79</v>
      </c>
      <c r="AV1485" s="12" t="s">
        <v>79</v>
      </c>
      <c r="AW1485" s="12" t="s">
        <v>35</v>
      </c>
      <c r="AX1485" s="12" t="s">
        <v>71</v>
      </c>
      <c r="AY1485" s="259" t="s">
        <v>169</v>
      </c>
    </row>
    <row r="1486" s="12" customFormat="1">
      <c r="B1486" s="248"/>
      <c r="C1486" s="249"/>
      <c r="D1486" s="250" t="s">
        <v>177</v>
      </c>
      <c r="E1486" s="251" t="s">
        <v>21</v>
      </c>
      <c r="F1486" s="252" t="s">
        <v>1335</v>
      </c>
      <c r="G1486" s="249"/>
      <c r="H1486" s="253">
        <v>24.795000000000002</v>
      </c>
      <c r="I1486" s="254"/>
      <c r="J1486" s="249"/>
      <c r="K1486" s="249"/>
      <c r="L1486" s="255"/>
      <c r="M1486" s="256"/>
      <c r="N1486" s="257"/>
      <c r="O1486" s="257"/>
      <c r="P1486" s="257"/>
      <c r="Q1486" s="257"/>
      <c r="R1486" s="257"/>
      <c r="S1486" s="257"/>
      <c r="T1486" s="258"/>
      <c r="AT1486" s="259" t="s">
        <v>177</v>
      </c>
      <c r="AU1486" s="259" t="s">
        <v>79</v>
      </c>
      <c r="AV1486" s="12" t="s">
        <v>79</v>
      </c>
      <c r="AW1486" s="12" t="s">
        <v>35</v>
      </c>
      <c r="AX1486" s="12" t="s">
        <v>71</v>
      </c>
      <c r="AY1486" s="259" t="s">
        <v>169</v>
      </c>
    </row>
    <row r="1487" s="14" customFormat="1">
      <c r="B1487" s="270"/>
      <c r="C1487" s="271"/>
      <c r="D1487" s="250" t="s">
        <v>177</v>
      </c>
      <c r="E1487" s="272" t="s">
        <v>21</v>
      </c>
      <c r="F1487" s="273" t="s">
        <v>182</v>
      </c>
      <c r="G1487" s="271"/>
      <c r="H1487" s="274">
        <v>51.343000000000004</v>
      </c>
      <c r="I1487" s="275"/>
      <c r="J1487" s="271"/>
      <c r="K1487" s="271"/>
      <c r="L1487" s="276"/>
      <c r="M1487" s="277"/>
      <c r="N1487" s="278"/>
      <c r="O1487" s="278"/>
      <c r="P1487" s="278"/>
      <c r="Q1487" s="278"/>
      <c r="R1487" s="278"/>
      <c r="S1487" s="278"/>
      <c r="T1487" s="279"/>
      <c r="AT1487" s="280" t="s">
        <v>177</v>
      </c>
      <c r="AU1487" s="280" t="s">
        <v>79</v>
      </c>
      <c r="AV1487" s="14" t="s">
        <v>89</v>
      </c>
      <c r="AW1487" s="14" t="s">
        <v>35</v>
      </c>
      <c r="AX1487" s="14" t="s">
        <v>75</v>
      </c>
      <c r="AY1487" s="280" t="s">
        <v>169</v>
      </c>
    </row>
    <row r="1488" s="1" customFormat="1" ht="16.5" customHeight="1">
      <c r="B1488" s="47"/>
      <c r="C1488" s="236" t="s">
        <v>1336</v>
      </c>
      <c r="D1488" s="236" t="s">
        <v>172</v>
      </c>
      <c r="E1488" s="237" t="s">
        <v>1337</v>
      </c>
      <c r="F1488" s="238" t="s">
        <v>1338</v>
      </c>
      <c r="G1488" s="239" t="s">
        <v>354</v>
      </c>
      <c r="H1488" s="240">
        <v>6</v>
      </c>
      <c r="I1488" s="241"/>
      <c r="J1488" s="242">
        <f>ROUND(I1488*H1488,2)</f>
        <v>0</v>
      </c>
      <c r="K1488" s="238" t="s">
        <v>21</v>
      </c>
      <c r="L1488" s="73"/>
      <c r="M1488" s="243" t="s">
        <v>21</v>
      </c>
      <c r="N1488" s="244" t="s">
        <v>42</v>
      </c>
      <c r="O1488" s="48"/>
      <c r="P1488" s="245">
        <f>O1488*H1488</f>
        <v>0</v>
      </c>
      <c r="Q1488" s="245">
        <v>0</v>
      </c>
      <c r="R1488" s="245">
        <f>Q1488*H1488</f>
        <v>0</v>
      </c>
      <c r="S1488" s="245">
        <v>0</v>
      </c>
      <c r="T1488" s="246">
        <f>S1488*H1488</f>
        <v>0</v>
      </c>
      <c r="AR1488" s="25" t="s">
        <v>89</v>
      </c>
      <c r="AT1488" s="25" t="s">
        <v>172</v>
      </c>
      <c r="AU1488" s="25" t="s">
        <v>79</v>
      </c>
      <c r="AY1488" s="25" t="s">
        <v>169</v>
      </c>
      <c r="BE1488" s="247">
        <f>IF(N1488="základní",J1488,0)</f>
        <v>0</v>
      </c>
      <c r="BF1488" s="247">
        <f>IF(N1488="snížená",J1488,0)</f>
        <v>0</v>
      </c>
      <c r="BG1488" s="247">
        <f>IF(N1488="zákl. přenesená",J1488,0)</f>
        <v>0</v>
      </c>
      <c r="BH1488" s="247">
        <f>IF(N1488="sníž. přenesená",J1488,0)</f>
        <v>0</v>
      </c>
      <c r="BI1488" s="247">
        <f>IF(N1488="nulová",J1488,0)</f>
        <v>0</v>
      </c>
      <c r="BJ1488" s="25" t="s">
        <v>75</v>
      </c>
      <c r="BK1488" s="247">
        <f>ROUND(I1488*H1488,2)</f>
        <v>0</v>
      </c>
      <c r="BL1488" s="25" t="s">
        <v>89</v>
      </c>
      <c r="BM1488" s="25" t="s">
        <v>1339</v>
      </c>
    </row>
    <row r="1489" s="1" customFormat="1" ht="16.5" customHeight="1">
      <c r="B1489" s="47"/>
      <c r="C1489" s="236" t="s">
        <v>1340</v>
      </c>
      <c r="D1489" s="236" t="s">
        <v>172</v>
      </c>
      <c r="E1489" s="237" t="s">
        <v>1341</v>
      </c>
      <c r="F1489" s="238" t="s">
        <v>1342</v>
      </c>
      <c r="G1489" s="239" t="s">
        <v>354</v>
      </c>
      <c r="H1489" s="240">
        <v>1</v>
      </c>
      <c r="I1489" s="241"/>
      <c r="J1489" s="242">
        <f>ROUND(I1489*H1489,2)</f>
        <v>0</v>
      </c>
      <c r="K1489" s="238" t="s">
        <v>21</v>
      </c>
      <c r="L1489" s="73"/>
      <c r="M1489" s="243" t="s">
        <v>21</v>
      </c>
      <c r="N1489" s="244" t="s">
        <v>42</v>
      </c>
      <c r="O1489" s="48"/>
      <c r="P1489" s="245">
        <f>O1489*H1489</f>
        <v>0</v>
      </c>
      <c r="Q1489" s="245">
        <v>0</v>
      </c>
      <c r="R1489" s="245">
        <f>Q1489*H1489</f>
        <v>0</v>
      </c>
      <c r="S1489" s="245">
        <v>0</v>
      </c>
      <c r="T1489" s="246">
        <f>S1489*H1489</f>
        <v>0</v>
      </c>
      <c r="AR1489" s="25" t="s">
        <v>89</v>
      </c>
      <c r="AT1489" s="25" t="s">
        <v>172</v>
      </c>
      <c r="AU1489" s="25" t="s">
        <v>79</v>
      </c>
      <c r="AY1489" s="25" t="s">
        <v>169</v>
      </c>
      <c r="BE1489" s="247">
        <f>IF(N1489="základní",J1489,0)</f>
        <v>0</v>
      </c>
      <c r="BF1489" s="247">
        <f>IF(N1489="snížená",J1489,0)</f>
        <v>0</v>
      </c>
      <c r="BG1489" s="247">
        <f>IF(N1489="zákl. přenesená",J1489,0)</f>
        <v>0</v>
      </c>
      <c r="BH1489" s="247">
        <f>IF(N1489="sníž. přenesená",J1489,0)</f>
        <v>0</v>
      </c>
      <c r="BI1489" s="247">
        <f>IF(N1489="nulová",J1489,0)</f>
        <v>0</v>
      </c>
      <c r="BJ1489" s="25" t="s">
        <v>75</v>
      </c>
      <c r="BK1489" s="247">
        <f>ROUND(I1489*H1489,2)</f>
        <v>0</v>
      </c>
      <c r="BL1489" s="25" t="s">
        <v>89</v>
      </c>
      <c r="BM1489" s="25" t="s">
        <v>1343</v>
      </c>
    </row>
    <row r="1490" s="1" customFormat="1" ht="16.5" customHeight="1">
      <c r="B1490" s="47"/>
      <c r="C1490" s="236" t="s">
        <v>1344</v>
      </c>
      <c r="D1490" s="236" t="s">
        <v>172</v>
      </c>
      <c r="E1490" s="237" t="s">
        <v>1345</v>
      </c>
      <c r="F1490" s="238" t="s">
        <v>1346</v>
      </c>
      <c r="G1490" s="239" t="s">
        <v>354</v>
      </c>
      <c r="H1490" s="240">
        <v>7</v>
      </c>
      <c r="I1490" s="241"/>
      <c r="J1490" s="242">
        <f>ROUND(I1490*H1490,2)</f>
        <v>0</v>
      </c>
      <c r="K1490" s="238" t="s">
        <v>21</v>
      </c>
      <c r="L1490" s="73"/>
      <c r="M1490" s="243" t="s">
        <v>21</v>
      </c>
      <c r="N1490" s="244" t="s">
        <v>42</v>
      </c>
      <c r="O1490" s="48"/>
      <c r="P1490" s="245">
        <f>O1490*H1490</f>
        <v>0</v>
      </c>
      <c r="Q1490" s="245">
        <v>0</v>
      </c>
      <c r="R1490" s="245">
        <f>Q1490*H1490</f>
        <v>0</v>
      </c>
      <c r="S1490" s="245">
        <v>0</v>
      </c>
      <c r="T1490" s="246">
        <f>S1490*H1490</f>
        <v>0</v>
      </c>
      <c r="AR1490" s="25" t="s">
        <v>89</v>
      </c>
      <c r="AT1490" s="25" t="s">
        <v>172</v>
      </c>
      <c r="AU1490" s="25" t="s">
        <v>79</v>
      </c>
      <c r="AY1490" s="25" t="s">
        <v>169</v>
      </c>
      <c r="BE1490" s="247">
        <f>IF(N1490="základní",J1490,0)</f>
        <v>0</v>
      </c>
      <c r="BF1490" s="247">
        <f>IF(N1490="snížená",J1490,0)</f>
        <v>0</v>
      </c>
      <c r="BG1490" s="247">
        <f>IF(N1490="zákl. přenesená",J1490,0)</f>
        <v>0</v>
      </c>
      <c r="BH1490" s="247">
        <f>IF(N1490="sníž. přenesená",J1490,0)</f>
        <v>0</v>
      </c>
      <c r="BI1490" s="247">
        <f>IF(N1490="nulová",J1490,0)</f>
        <v>0</v>
      </c>
      <c r="BJ1490" s="25" t="s">
        <v>75</v>
      </c>
      <c r="BK1490" s="247">
        <f>ROUND(I1490*H1490,2)</f>
        <v>0</v>
      </c>
      <c r="BL1490" s="25" t="s">
        <v>89</v>
      </c>
      <c r="BM1490" s="25" t="s">
        <v>1347</v>
      </c>
    </row>
    <row r="1491" s="1" customFormat="1" ht="16.5" customHeight="1">
      <c r="B1491" s="47"/>
      <c r="C1491" s="236" t="s">
        <v>1348</v>
      </c>
      <c r="D1491" s="236" t="s">
        <v>172</v>
      </c>
      <c r="E1491" s="237" t="s">
        <v>1349</v>
      </c>
      <c r="F1491" s="238" t="s">
        <v>1350</v>
      </c>
      <c r="G1491" s="239" t="s">
        <v>175</v>
      </c>
      <c r="H1491" s="240">
        <v>11.4</v>
      </c>
      <c r="I1491" s="241"/>
      <c r="J1491" s="242">
        <f>ROUND(I1491*H1491,2)</f>
        <v>0</v>
      </c>
      <c r="K1491" s="238" t="s">
        <v>21</v>
      </c>
      <c r="L1491" s="73"/>
      <c r="M1491" s="243" t="s">
        <v>21</v>
      </c>
      <c r="N1491" s="244" t="s">
        <v>42</v>
      </c>
      <c r="O1491" s="48"/>
      <c r="P1491" s="245">
        <f>O1491*H1491</f>
        <v>0</v>
      </c>
      <c r="Q1491" s="245">
        <v>0</v>
      </c>
      <c r="R1491" s="245">
        <f>Q1491*H1491</f>
        <v>0</v>
      </c>
      <c r="S1491" s="245">
        <v>0</v>
      </c>
      <c r="T1491" s="246">
        <f>S1491*H1491</f>
        <v>0</v>
      </c>
      <c r="AR1491" s="25" t="s">
        <v>89</v>
      </c>
      <c r="AT1491" s="25" t="s">
        <v>172</v>
      </c>
      <c r="AU1491" s="25" t="s">
        <v>79</v>
      </c>
      <c r="AY1491" s="25" t="s">
        <v>169</v>
      </c>
      <c r="BE1491" s="247">
        <f>IF(N1491="základní",J1491,0)</f>
        <v>0</v>
      </c>
      <c r="BF1491" s="247">
        <f>IF(N1491="snížená",J1491,0)</f>
        <v>0</v>
      </c>
      <c r="BG1491" s="247">
        <f>IF(N1491="zákl. přenesená",J1491,0)</f>
        <v>0</v>
      </c>
      <c r="BH1491" s="247">
        <f>IF(N1491="sníž. přenesená",J1491,0)</f>
        <v>0</v>
      </c>
      <c r="BI1491" s="247">
        <f>IF(N1491="nulová",J1491,0)</f>
        <v>0</v>
      </c>
      <c r="BJ1491" s="25" t="s">
        <v>75</v>
      </c>
      <c r="BK1491" s="247">
        <f>ROUND(I1491*H1491,2)</f>
        <v>0</v>
      </c>
      <c r="BL1491" s="25" t="s">
        <v>89</v>
      </c>
      <c r="BM1491" s="25" t="s">
        <v>1351</v>
      </c>
    </row>
    <row r="1492" s="12" customFormat="1">
      <c r="B1492" s="248"/>
      <c r="C1492" s="249"/>
      <c r="D1492" s="250" t="s">
        <v>177</v>
      </c>
      <c r="E1492" s="251" t="s">
        <v>21</v>
      </c>
      <c r="F1492" s="252" t="s">
        <v>1352</v>
      </c>
      <c r="G1492" s="249"/>
      <c r="H1492" s="253">
        <v>9.5999999999999996</v>
      </c>
      <c r="I1492" s="254"/>
      <c r="J1492" s="249"/>
      <c r="K1492" s="249"/>
      <c r="L1492" s="255"/>
      <c r="M1492" s="256"/>
      <c r="N1492" s="257"/>
      <c r="O1492" s="257"/>
      <c r="P1492" s="257"/>
      <c r="Q1492" s="257"/>
      <c r="R1492" s="257"/>
      <c r="S1492" s="257"/>
      <c r="T1492" s="258"/>
      <c r="AT1492" s="259" t="s">
        <v>177</v>
      </c>
      <c r="AU1492" s="259" t="s">
        <v>79</v>
      </c>
      <c r="AV1492" s="12" t="s">
        <v>79</v>
      </c>
      <c r="AW1492" s="12" t="s">
        <v>35</v>
      </c>
      <c r="AX1492" s="12" t="s">
        <v>71</v>
      </c>
      <c r="AY1492" s="259" t="s">
        <v>169</v>
      </c>
    </row>
    <row r="1493" s="12" customFormat="1">
      <c r="B1493" s="248"/>
      <c r="C1493" s="249"/>
      <c r="D1493" s="250" t="s">
        <v>177</v>
      </c>
      <c r="E1493" s="251" t="s">
        <v>21</v>
      </c>
      <c r="F1493" s="252" t="s">
        <v>1353</v>
      </c>
      <c r="G1493" s="249"/>
      <c r="H1493" s="253">
        <v>1.8</v>
      </c>
      <c r="I1493" s="254"/>
      <c r="J1493" s="249"/>
      <c r="K1493" s="249"/>
      <c r="L1493" s="255"/>
      <c r="M1493" s="256"/>
      <c r="N1493" s="257"/>
      <c r="O1493" s="257"/>
      <c r="P1493" s="257"/>
      <c r="Q1493" s="257"/>
      <c r="R1493" s="257"/>
      <c r="S1493" s="257"/>
      <c r="T1493" s="258"/>
      <c r="AT1493" s="259" t="s">
        <v>177</v>
      </c>
      <c r="AU1493" s="259" t="s">
        <v>79</v>
      </c>
      <c r="AV1493" s="12" t="s">
        <v>79</v>
      </c>
      <c r="AW1493" s="12" t="s">
        <v>35</v>
      </c>
      <c r="AX1493" s="12" t="s">
        <v>71</v>
      </c>
      <c r="AY1493" s="259" t="s">
        <v>169</v>
      </c>
    </row>
    <row r="1494" s="13" customFormat="1">
      <c r="B1494" s="260"/>
      <c r="C1494" s="261"/>
      <c r="D1494" s="250" t="s">
        <v>177</v>
      </c>
      <c r="E1494" s="262" t="s">
        <v>21</v>
      </c>
      <c r="F1494" s="263" t="s">
        <v>1354</v>
      </c>
      <c r="G1494" s="261"/>
      <c r="H1494" s="262" t="s">
        <v>21</v>
      </c>
      <c r="I1494" s="264"/>
      <c r="J1494" s="261"/>
      <c r="K1494" s="261"/>
      <c r="L1494" s="265"/>
      <c r="M1494" s="266"/>
      <c r="N1494" s="267"/>
      <c r="O1494" s="267"/>
      <c r="P1494" s="267"/>
      <c r="Q1494" s="267"/>
      <c r="R1494" s="267"/>
      <c r="S1494" s="267"/>
      <c r="T1494" s="268"/>
      <c r="AT1494" s="269" t="s">
        <v>177</v>
      </c>
      <c r="AU1494" s="269" t="s">
        <v>79</v>
      </c>
      <c r="AV1494" s="13" t="s">
        <v>75</v>
      </c>
      <c r="AW1494" s="13" t="s">
        <v>35</v>
      </c>
      <c r="AX1494" s="13" t="s">
        <v>71</v>
      </c>
      <c r="AY1494" s="269" t="s">
        <v>169</v>
      </c>
    </row>
    <row r="1495" s="14" customFormat="1">
      <c r="B1495" s="270"/>
      <c r="C1495" s="271"/>
      <c r="D1495" s="250" t="s">
        <v>177</v>
      </c>
      <c r="E1495" s="272" t="s">
        <v>21</v>
      </c>
      <c r="F1495" s="273" t="s">
        <v>182</v>
      </c>
      <c r="G1495" s="271"/>
      <c r="H1495" s="274">
        <v>11.4</v>
      </c>
      <c r="I1495" s="275"/>
      <c r="J1495" s="271"/>
      <c r="K1495" s="271"/>
      <c r="L1495" s="276"/>
      <c r="M1495" s="277"/>
      <c r="N1495" s="278"/>
      <c r="O1495" s="278"/>
      <c r="P1495" s="278"/>
      <c r="Q1495" s="278"/>
      <c r="R1495" s="278"/>
      <c r="S1495" s="278"/>
      <c r="T1495" s="279"/>
      <c r="AT1495" s="280" t="s">
        <v>177</v>
      </c>
      <c r="AU1495" s="280" t="s">
        <v>79</v>
      </c>
      <c r="AV1495" s="14" t="s">
        <v>89</v>
      </c>
      <c r="AW1495" s="14" t="s">
        <v>35</v>
      </c>
      <c r="AX1495" s="14" t="s">
        <v>75</v>
      </c>
      <c r="AY1495" s="280" t="s">
        <v>169</v>
      </c>
    </row>
    <row r="1496" s="1" customFormat="1" ht="16.5" customHeight="1">
      <c r="B1496" s="47"/>
      <c r="C1496" s="236" t="s">
        <v>1355</v>
      </c>
      <c r="D1496" s="236" t="s">
        <v>172</v>
      </c>
      <c r="E1496" s="237" t="s">
        <v>1356</v>
      </c>
      <c r="F1496" s="238" t="s">
        <v>1357</v>
      </c>
      <c r="G1496" s="239" t="s">
        <v>479</v>
      </c>
      <c r="H1496" s="240">
        <v>17.699999999999999</v>
      </c>
      <c r="I1496" s="241"/>
      <c r="J1496" s="242">
        <f>ROUND(I1496*H1496,2)</f>
        <v>0</v>
      </c>
      <c r="K1496" s="238" t="s">
        <v>21</v>
      </c>
      <c r="L1496" s="73"/>
      <c r="M1496" s="243" t="s">
        <v>21</v>
      </c>
      <c r="N1496" s="244" t="s">
        <v>42</v>
      </c>
      <c r="O1496" s="48"/>
      <c r="P1496" s="245">
        <f>O1496*H1496</f>
        <v>0</v>
      </c>
      <c r="Q1496" s="245">
        <v>0</v>
      </c>
      <c r="R1496" s="245">
        <f>Q1496*H1496</f>
        <v>0</v>
      </c>
      <c r="S1496" s="245">
        <v>0</v>
      </c>
      <c r="T1496" s="246">
        <f>S1496*H1496</f>
        <v>0</v>
      </c>
      <c r="AR1496" s="25" t="s">
        <v>89</v>
      </c>
      <c r="AT1496" s="25" t="s">
        <v>172</v>
      </c>
      <c r="AU1496" s="25" t="s">
        <v>79</v>
      </c>
      <c r="AY1496" s="25" t="s">
        <v>169</v>
      </c>
      <c r="BE1496" s="247">
        <f>IF(N1496="základní",J1496,0)</f>
        <v>0</v>
      </c>
      <c r="BF1496" s="247">
        <f>IF(N1496="snížená",J1496,0)</f>
        <v>0</v>
      </c>
      <c r="BG1496" s="247">
        <f>IF(N1496="zákl. přenesená",J1496,0)</f>
        <v>0</v>
      </c>
      <c r="BH1496" s="247">
        <f>IF(N1496="sníž. přenesená",J1496,0)</f>
        <v>0</v>
      </c>
      <c r="BI1496" s="247">
        <f>IF(N1496="nulová",J1496,0)</f>
        <v>0</v>
      </c>
      <c r="BJ1496" s="25" t="s">
        <v>75</v>
      </c>
      <c r="BK1496" s="247">
        <f>ROUND(I1496*H1496,2)</f>
        <v>0</v>
      </c>
      <c r="BL1496" s="25" t="s">
        <v>89</v>
      </c>
      <c r="BM1496" s="25" t="s">
        <v>1358</v>
      </c>
    </row>
    <row r="1497" s="12" customFormat="1">
      <c r="B1497" s="248"/>
      <c r="C1497" s="249"/>
      <c r="D1497" s="250" t="s">
        <v>177</v>
      </c>
      <c r="E1497" s="251" t="s">
        <v>21</v>
      </c>
      <c r="F1497" s="252" t="s">
        <v>1359</v>
      </c>
      <c r="G1497" s="249"/>
      <c r="H1497" s="253">
        <v>17.699999999999999</v>
      </c>
      <c r="I1497" s="254"/>
      <c r="J1497" s="249"/>
      <c r="K1497" s="249"/>
      <c r="L1497" s="255"/>
      <c r="M1497" s="256"/>
      <c r="N1497" s="257"/>
      <c r="O1497" s="257"/>
      <c r="P1497" s="257"/>
      <c r="Q1497" s="257"/>
      <c r="R1497" s="257"/>
      <c r="S1497" s="257"/>
      <c r="T1497" s="258"/>
      <c r="AT1497" s="259" t="s">
        <v>177</v>
      </c>
      <c r="AU1497" s="259" t="s">
        <v>79</v>
      </c>
      <c r="AV1497" s="12" t="s">
        <v>79</v>
      </c>
      <c r="AW1497" s="12" t="s">
        <v>35</v>
      </c>
      <c r="AX1497" s="12" t="s">
        <v>71</v>
      </c>
      <c r="AY1497" s="259" t="s">
        <v>169</v>
      </c>
    </row>
    <row r="1498" s="14" customFormat="1">
      <c r="B1498" s="270"/>
      <c r="C1498" s="271"/>
      <c r="D1498" s="250" t="s">
        <v>177</v>
      </c>
      <c r="E1498" s="272" t="s">
        <v>21</v>
      </c>
      <c r="F1498" s="273" t="s">
        <v>182</v>
      </c>
      <c r="G1498" s="271"/>
      <c r="H1498" s="274">
        <v>17.699999999999999</v>
      </c>
      <c r="I1498" s="275"/>
      <c r="J1498" s="271"/>
      <c r="K1498" s="271"/>
      <c r="L1498" s="276"/>
      <c r="M1498" s="277"/>
      <c r="N1498" s="278"/>
      <c r="O1498" s="278"/>
      <c r="P1498" s="278"/>
      <c r="Q1498" s="278"/>
      <c r="R1498" s="278"/>
      <c r="S1498" s="278"/>
      <c r="T1498" s="279"/>
      <c r="AT1498" s="280" t="s">
        <v>177</v>
      </c>
      <c r="AU1498" s="280" t="s">
        <v>79</v>
      </c>
      <c r="AV1498" s="14" t="s">
        <v>89</v>
      </c>
      <c r="AW1498" s="14" t="s">
        <v>35</v>
      </c>
      <c r="AX1498" s="14" t="s">
        <v>75</v>
      </c>
      <c r="AY1498" s="280" t="s">
        <v>169</v>
      </c>
    </row>
    <row r="1499" s="1" customFormat="1" ht="16.5" customHeight="1">
      <c r="B1499" s="47"/>
      <c r="C1499" s="236" t="s">
        <v>1360</v>
      </c>
      <c r="D1499" s="236" t="s">
        <v>172</v>
      </c>
      <c r="E1499" s="237" t="s">
        <v>1361</v>
      </c>
      <c r="F1499" s="238" t="s">
        <v>1362</v>
      </c>
      <c r="G1499" s="239" t="s">
        <v>175</v>
      </c>
      <c r="H1499" s="240">
        <v>8.5120000000000005</v>
      </c>
      <c r="I1499" s="241"/>
      <c r="J1499" s="242">
        <f>ROUND(I1499*H1499,2)</f>
        <v>0</v>
      </c>
      <c r="K1499" s="238" t="s">
        <v>21</v>
      </c>
      <c r="L1499" s="73"/>
      <c r="M1499" s="243" t="s">
        <v>21</v>
      </c>
      <c r="N1499" s="244" t="s">
        <v>42</v>
      </c>
      <c r="O1499" s="48"/>
      <c r="P1499" s="245">
        <f>O1499*H1499</f>
        <v>0</v>
      </c>
      <c r="Q1499" s="245">
        <v>0</v>
      </c>
      <c r="R1499" s="245">
        <f>Q1499*H1499</f>
        <v>0</v>
      </c>
      <c r="S1499" s="245">
        <v>0</v>
      </c>
      <c r="T1499" s="246">
        <f>S1499*H1499</f>
        <v>0</v>
      </c>
      <c r="AR1499" s="25" t="s">
        <v>89</v>
      </c>
      <c r="AT1499" s="25" t="s">
        <v>172</v>
      </c>
      <c r="AU1499" s="25" t="s">
        <v>79</v>
      </c>
      <c r="AY1499" s="25" t="s">
        <v>169</v>
      </c>
      <c r="BE1499" s="247">
        <f>IF(N1499="základní",J1499,0)</f>
        <v>0</v>
      </c>
      <c r="BF1499" s="247">
        <f>IF(N1499="snížená",J1499,0)</f>
        <v>0</v>
      </c>
      <c r="BG1499" s="247">
        <f>IF(N1499="zákl. přenesená",J1499,0)</f>
        <v>0</v>
      </c>
      <c r="BH1499" s="247">
        <f>IF(N1499="sníž. přenesená",J1499,0)</f>
        <v>0</v>
      </c>
      <c r="BI1499" s="247">
        <f>IF(N1499="nulová",J1499,0)</f>
        <v>0</v>
      </c>
      <c r="BJ1499" s="25" t="s">
        <v>75</v>
      </c>
      <c r="BK1499" s="247">
        <f>ROUND(I1499*H1499,2)</f>
        <v>0</v>
      </c>
      <c r="BL1499" s="25" t="s">
        <v>89</v>
      </c>
      <c r="BM1499" s="25" t="s">
        <v>1363</v>
      </c>
    </row>
    <row r="1500" s="12" customFormat="1">
      <c r="B1500" s="248"/>
      <c r="C1500" s="249"/>
      <c r="D1500" s="250" t="s">
        <v>177</v>
      </c>
      <c r="E1500" s="251" t="s">
        <v>21</v>
      </c>
      <c r="F1500" s="252" t="s">
        <v>1364</v>
      </c>
      <c r="G1500" s="249"/>
      <c r="H1500" s="253">
        <v>8.5120000000000005</v>
      </c>
      <c r="I1500" s="254"/>
      <c r="J1500" s="249"/>
      <c r="K1500" s="249"/>
      <c r="L1500" s="255"/>
      <c r="M1500" s="256"/>
      <c r="N1500" s="257"/>
      <c r="O1500" s="257"/>
      <c r="P1500" s="257"/>
      <c r="Q1500" s="257"/>
      <c r="R1500" s="257"/>
      <c r="S1500" s="257"/>
      <c r="T1500" s="258"/>
      <c r="AT1500" s="259" t="s">
        <v>177</v>
      </c>
      <c r="AU1500" s="259" t="s">
        <v>79</v>
      </c>
      <c r="AV1500" s="12" t="s">
        <v>79</v>
      </c>
      <c r="AW1500" s="12" t="s">
        <v>35</v>
      </c>
      <c r="AX1500" s="12" t="s">
        <v>71</v>
      </c>
      <c r="AY1500" s="259" t="s">
        <v>169</v>
      </c>
    </row>
    <row r="1501" s="13" customFormat="1">
      <c r="B1501" s="260"/>
      <c r="C1501" s="261"/>
      <c r="D1501" s="250" t="s">
        <v>177</v>
      </c>
      <c r="E1501" s="262" t="s">
        <v>21</v>
      </c>
      <c r="F1501" s="263" t="s">
        <v>1365</v>
      </c>
      <c r="G1501" s="261"/>
      <c r="H1501" s="262" t="s">
        <v>21</v>
      </c>
      <c r="I1501" s="264"/>
      <c r="J1501" s="261"/>
      <c r="K1501" s="261"/>
      <c r="L1501" s="265"/>
      <c r="M1501" s="266"/>
      <c r="N1501" s="267"/>
      <c r="O1501" s="267"/>
      <c r="P1501" s="267"/>
      <c r="Q1501" s="267"/>
      <c r="R1501" s="267"/>
      <c r="S1501" s="267"/>
      <c r="T1501" s="268"/>
      <c r="AT1501" s="269" t="s">
        <v>177</v>
      </c>
      <c r="AU1501" s="269" t="s">
        <v>79</v>
      </c>
      <c r="AV1501" s="13" t="s">
        <v>75</v>
      </c>
      <c r="AW1501" s="13" t="s">
        <v>35</v>
      </c>
      <c r="AX1501" s="13" t="s">
        <v>71</v>
      </c>
      <c r="AY1501" s="269" t="s">
        <v>169</v>
      </c>
    </row>
    <row r="1502" s="14" customFormat="1">
      <c r="B1502" s="270"/>
      <c r="C1502" s="271"/>
      <c r="D1502" s="250" t="s">
        <v>177</v>
      </c>
      <c r="E1502" s="272" t="s">
        <v>21</v>
      </c>
      <c r="F1502" s="273" t="s">
        <v>182</v>
      </c>
      <c r="G1502" s="271"/>
      <c r="H1502" s="274">
        <v>8.5120000000000005</v>
      </c>
      <c r="I1502" s="275"/>
      <c r="J1502" s="271"/>
      <c r="K1502" s="271"/>
      <c r="L1502" s="276"/>
      <c r="M1502" s="277"/>
      <c r="N1502" s="278"/>
      <c r="O1502" s="278"/>
      <c r="P1502" s="278"/>
      <c r="Q1502" s="278"/>
      <c r="R1502" s="278"/>
      <c r="S1502" s="278"/>
      <c r="T1502" s="279"/>
      <c r="AT1502" s="280" t="s">
        <v>177</v>
      </c>
      <c r="AU1502" s="280" t="s">
        <v>79</v>
      </c>
      <c r="AV1502" s="14" t="s">
        <v>89</v>
      </c>
      <c r="AW1502" s="14" t="s">
        <v>35</v>
      </c>
      <c r="AX1502" s="14" t="s">
        <v>75</v>
      </c>
      <c r="AY1502" s="280" t="s">
        <v>169</v>
      </c>
    </row>
    <row r="1503" s="1" customFormat="1" ht="16.5" customHeight="1">
      <c r="B1503" s="47"/>
      <c r="C1503" s="236" t="s">
        <v>1366</v>
      </c>
      <c r="D1503" s="236" t="s">
        <v>172</v>
      </c>
      <c r="E1503" s="237" t="s">
        <v>1367</v>
      </c>
      <c r="F1503" s="238" t="s">
        <v>1368</v>
      </c>
      <c r="G1503" s="239" t="s">
        <v>354</v>
      </c>
      <c r="H1503" s="240">
        <v>5</v>
      </c>
      <c r="I1503" s="241"/>
      <c r="J1503" s="242">
        <f>ROUND(I1503*H1503,2)</f>
        <v>0</v>
      </c>
      <c r="K1503" s="238" t="s">
        <v>21</v>
      </c>
      <c r="L1503" s="73"/>
      <c r="M1503" s="243" t="s">
        <v>21</v>
      </c>
      <c r="N1503" s="244" t="s">
        <v>42</v>
      </c>
      <c r="O1503" s="48"/>
      <c r="P1503" s="245">
        <f>O1503*H1503</f>
        <v>0</v>
      </c>
      <c r="Q1503" s="245">
        <v>0</v>
      </c>
      <c r="R1503" s="245">
        <f>Q1503*H1503</f>
        <v>0</v>
      </c>
      <c r="S1503" s="245">
        <v>0</v>
      </c>
      <c r="T1503" s="246">
        <f>S1503*H1503</f>
        <v>0</v>
      </c>
      <c r="AR1503" s="25" t="s">
        <v>89</v>
      </c>
      <c r="AT1503" s="25" t="s">
        <v>172</v>
      </c>
      <c r="AU1503" s="25" t="s">
        <v>79</v>
      </c>
      <c r="AY1503" s="25" t="s">
        <v>169</v>
      </c>
      <c r="BE1503" s="247">
        <f>IF(N1503="základní",J1503,0)</f>
        <v>0</v>
      </c>
      <c r="BF1503" s="247">
        <f>IF(N1503="snížená",J1503,0)</f>
        <v>0</v>
      </c>
      <c r="BG1503" s="247">
        <f>IF(N1503="zákl. přenesená",J1503,0)</f>
        <v>0</v>
      </c>
      <c r="BH1503" s="247">
        <f>IF(N1503="sníž. přenesená",J1503,0)</f>
        <v>0</v>
      </c>
      <c r="BI1503" s="247">
        <f>IF(N1503="nulová",J1503,0)</f>
        <v>0</v>
      </c>
      <c r="BJ1503" s="25" t="s">
        <v>75</v>
      </c>
      <c r="BK1503" s="247">
        <f>ROUND(I1503*H1503,2)</f>
        <v>0</v>
      </c>
      <c r="BL1503" s="25" t="s">
        <v>89</v>
      </c>
      <c r="BM1503" s="25" t="s">
        <v>1369</v>
      </c>
    </row>
    <row r="1504" s="12" customFormat="1">
      <c r="B1504" s="248"/>
      <c r="C1504" s="249"/>
      <c r="D1504" s="250" t="s">
        <v>177</v>
      </c>
      <c r="E1504" s="251" t="s">
        <v>21</v>
      </c>
      <c r="F1504" s="252" t="s">
        <v>92</v>
      </c>
      <c r="G1504" s="249"/>
      <c r="H1504" s="253">
        <v>5</v>
      </c>
      <c r="I1504" s="254"/>
      <c r="J1504" s="249"/>
      <c r="K1504" s="249"/>
      <c r="L1504" s="255"/>
      <c r="M1504" s="256"/>
      <c r="N1504" s="257"/>
      <c r="O1504" s="257"/>
      <c r="P1504" s="257"/>
      <c r="Q1504" s="257"/>
      <c r="R1504" s="257"/>
      <c r="S1504" s="257"/>
      <c r="T1504" s="258"/>
      <c r="AT1504" s="259" t="s">
        <v>177</v>
      </c>
      <c r="AU1504" s="259" t="s">
        <v>79</v>
      </c>
      <c r="AV1504" s="12" t="s">
        <v>79</v>
      </c>
      <c r="AW1504" s="12" t="s">
        <v>35</v>
      </c>
      <c r="AX1504" s="12" t="s">
        <v>71</v>
      </c>
      <c r="AY1504" s="259" t="s">
        <v>169</v>
      </c>
    </row>
    <row r="1505" s="13" customFormat="1">
      <c r="B1505" s="260"/>
      <c r="C1505" s="261"/>
      <c r="D1505" s="250" t="s">
        <v>177</v>
      </c>
      <c r="E1505" s="262" t="s">
        <v>21</v>
      </c>
      <c r="F1505" s="263" t="s">
        <v>1370</v>
      </c>
      <c r="G1505" s="261"/>
      <c r="H1505" s="262" t="s">
        <v>21</v>
      </c>
      <c r="I1505" s="264"/>
      <c r="J1505" s="261"/>
      <c r="K1505" s="261"/>
      <c r="L1505" s="265"/>
      <c r="M1505" s="266"/>
      <c r="N1505" s="267"/>
      <c r="O1505" s="267"/>
      <c r="P1505" s="267"/>
      <c r="Q1505" s="267"/>
      <c r="R1505" s="267"/>
      <c r="S1505" s="267"/>
      <c r="T1505" s="268"/>
      <c r="AT1505" s="269" t="s">
        <v>177</v>
      </c>
      <c r="AU1505" s="269" t="s">
        <v>79</v>
      </c>
      <c r="AV1505" s="13" t="s">
        <v>75</v>
      </c>
      <c r="AW1505" s="13" t="s">
        <v>35</v>
      </c>
      <c r="AX1505" s="13" t="s">
        <v>71</v>
      </c>
      <c r="AY1505" s="269" t="s">
        <v>169</v>
      </c>
    </row>
    <row r="1506" s="14" customFormat="1">
      <c r="B1506" s="270"/>
      <c r="C1506" s="271"/>
      <c r="D1506" s="250" t="s">
        <v>177</v>
      </c>
      <c r="E1506" s="272" t="s">
        <v>21</v>
      </c>
      <c r="F1506" s="273" t="s">
        <v>182</v>
      </c>
      <c r="G1506" s="271"/>
      <c r="H1506" s="274">
        <v>5</v>
      </c>
      <c r="I1506" s="275"/>
      <c r="J1506" s="271"/>
      <c r="K1506" s="271"/>
      <c r="L1506" s="276"/>
      <c r="M1506" s="277"/>
      <c r="N1506" s="278"/>
      <c r="O1506" s="278"/>
      <c r="P1506" s="278"/>
      <c r="Q1506" s="278"/>
      <c r="R1506" s="278"/>
      <c r="S1506" s="278"/>
      <c r="T1506" s="279"/>
      <c r="AT1506" s="280" t="s">
        <v>177</v>
      </c>
      <c r="AU1506" s="280" t="s">
        <v>79</v>
      </c>
      <c r="AV1506" s="14" t="s">
        <v>89</v>
      </c>
      <c r="AW1506" s="14" t="s">
        <v>35</v>
      </c>
      <c r="AX1506" s="14" t="s">
        <v>75</v>
      </c>
      <c r="AY1506" s="280" t="s">
        <v>169</v>
      </c>
    </row>
    <row r="1507" s="1" customFormat="1" ht="16.5" customHeight="1">
      <c r="B1507" s="47"/>
      <c r="C1507" s="236" t="s">
        <v>1371</v>
      </c>
      <c r="D1507" s="236" t="s">
        <v>172</v>
      </c>
      <c r="E1507" s="237" t="s">
        <v>1372</v>
      </c>
      <c r="F1507" s="238" t="s">
        <v>1373</v>
      </c>
      <c r="G1507" s="239" t="s">
        <v>354</v>
      </c>
      <c r="H1507" s="240">
        <v>1</v>
      </c>
      <c r="I1507" s="241"/>
      <c r="J1507" s="242">
        <f>ROUND(I1507*H1507,2)</f>
        <v>0</v>
      </c>
      <c r="K1507" s="238" t="s">
        <v>21</v>
      </c>
      <c r="L1507" s="73"/>
      <c r="M1507" s="243" t="s">
        <v>21</v>
      </c>
      <c r="N1507" s="244" t="s">
        <v>42</v>
      </c>
      <c r="O1507" s="48"/>
      <c r="P1507" s="245">
        <f>O1507*H1507</f>
        <v>0</v>
      </c>
      <c r="Q1507" s="245">
        <v>0</v>
      </c>
      <c r="R1507" s="245">
        <f>Q1507*H1507</f>
        <v>0</v>
      </c>
      <c r="S1507" s="245">
        <v>0</v>
      </c>
      <c r="T1507" s="246">
        <f>S1507*H1507</f>
        <v>0</v>
      </c>
      <c r="AR1507" s="25" t="s">
        <v>89</v>
      </c>
      <c r="AT1507" s="25" t="s">
        <v>172</v>
      </c>
      <c r="AU1507" s="25" t="s">
        <v>79</v>
      </c>
      <c r="AY1507" s="25" t="s">
        <v>169</v>
      </c>
      <c r="BE1507" s="247">
        <f>IF(N1507="základní",J1507,0)</f>
        <v>0</v>
      </c>
      <c r="BF1507" s="247">
        <f>IF(N1507="snížená",J1507,0)</f>
        <v>0</v>
      </c>
      <c r="BG1507" s="247">
        <f>IF(N1507="zákl. přenesená",J1507,0)</f>
        <v>0</v>
      </c>
      <c r="BH1507" s="247">
        <f>IF(N1507="sníž. přenesená",J1507,0)</f>
        <v>0</v>
      </c>
      <c r="BI1507" s="247">
        <f>IF(N1507="nulová",J1507,0)</f>
        <v>0</v>
      </c>
      <c r="BJ1507" s="25" t="s">
        <v>75</v>
      </c>
      <c r="BK1507" s="247">
        <f>ROUND(I1507*H1507,2)</f>
        <v>0</v>
      </c>
      <c r="BL1507" s="25" t="s">
        <v>89</v>
      </c>
      <c r="BM1507" s="25" t="s">
        <v>1374</v>
      </c>
    </row>
    <row r="1508" s="1" customFormat="1" ht="16.5" customHeight="1">
      <c r="B1508" s="47"/>
      <c r="C1508" s="236" t="s">
        <v>1375</v>
      </c>
      <c r="D1508" s="236" t="s">
        <v>172</v>
      </c>
      <c r="E1508" s="237" t="s">
        <v>1376</v>
      </c>
      <c r="F1508" s="238" t="s">
        <v>1377</v>
      </c>
      <c r="G1508" s="239" t="s">
        <v>354</v>
      </c>
      <c r="H1508" s="240">
        <v>2</v>
      </c>
      <c r="I1508" s="241"/>
      <c r="J1508" s="242">
        <f>ROUND(I1508*H1508,2)</f>
        <v>0</v>
      </c>
      <c r="K1508" s="238" t="s">
        <v>21</v>
      </c>
      <c r="L1508" s="73"/>
      <c r="M1508" s="243" t="s">
        <v>21</v>
      </c>
      <c r="N1508" s="244" t="s">
        <v>42</v>
      </c>
      <c r="O1508" s="48"/>
      <c r="P1508" s="245">
        <f>O1508*H1508</f>
        <v>0</v>
      </c>
      <c r="Q1508" s="245">
        <v>0</v>
      </c>
      <c r="R1508" s="245">
        <f>Q1508*H1508</f>
        <v>0</v>
      </c>
      <c r="S1508" s="245">
        <v>0</v>
      </c>
      <c r="T1508" s="246">
        <f>S1508*H1508</f>
        <v>0</v>
      </c>
      <c r="AR1508" s="25" t="s">
        <v>89</v>
      </c>
      <c r="AT1508" s="25" t="s">
        <v>172</v>
      </c>
      <c r="AU1508" s="25" t="s">
        <v>79</v>
      </c>
      <c r="AY1508" s="25" t="s">
        <v>169</v>
      </c>
      <c r="BE1508" s="247">
        <f>IF(N1508="základní",J1508,0)</f>
        <v>0</v>
      </c>
      <c r="BF1508" s="247">
        <f>IF(N1508="snížená",J1508,0)</f>
        <v>0</v>
      </c>
      <c r="BG1508" s="247">
        <f>IF(N1508="zákl. přenesená",J1508,0)</f>
        <v>0</v>
      </c>
      <c r="BH1508" s="247">
        <f>IF(N1508="sníž. přenesená",J1508,0)</f>
        <v>0</v>
      </c>
      <c r="BI1508" s="247">
        <f>IF(N1508="nulová",J1508,0)</f>
        <v>0</v>
      </c>
      <c r="BJ1508" s="25" t="s">
        <v>75</v>
      </c>
      <c r="BK1508" s="247">
        <f>ROUND(I1508*H1508,2)</f>
        <v>0</v>
      </c>
      <c r="BL1508" s="25" t="s">
        <v>89</v>
      </c>
      <c r="BM1508" s="25" t="s">
        <v>1378</v>
      </c>
    </row>
    <row r="1509" s="1" customFormat="1" ht="16.5" customHeight="1">
      <c r="B1509" s="47"/>
      <c r="C1509" s="236" t="s">
        <v>1379</v>
      </c>
      <c r="D1509" s="236" t="s">
        <v>172</v>
      </c>
      <c r="E1509" s="237" t="s">
        <v>1380</v>
      </c>
      <c r="F1509" s="238" t="s">
        <v>1381</v>
      </c>
      <c r="G1509" s="239" t="s">
        <v>354</v>
      </c>
      <c r="H1509" s="240">
        <v>2</v>
      </c>
      <c r="I1509" s="241"/>
      <c r="J1509" s="242">
        <f>ROUND(I1509*H1509,2)</f>
        <v>0</v>
      </c>
      <c r="K1509" s="238" t="s">
        <v>21</v>
      </c>
      <c r="L1509" s="73"/>
      <c r="M1509" s="243" t="s">
        <v>21</v>
      </c>
      <c r="N1509" s="244" t="s">
        <v>42</v>
      </c>
      <c r="O1509" s="48"/>
      <c r="P1509" s="245">
        <f>O1509*H1509</f>
        <v>0</v>
      </c>
      <c r="Q1509" s="245">
        <v>0</v>
      </c>
      <c r="R1509" s="245">
        <f>Q1509*H1509</f>
        <v>0</v>
      </c>
      <c r="S1509" s="245">
        <v>0</v>
      </c>
      <c r="T1509" s="246">
        <f>S1509*H1509</f>
        <v>0</v>
      </c>
      <c r="AR1509" s="25" t="s">
        <v>89</v>
      </c>
      <c r="AT1509" s="25" t="s">
        <v>172</v>
      </c>
      <c r="AU1509" s="25" t="s">
        <v>79</v>
      </c>
      <c r="AY1509" s="25" t="s">
        <v>169</v>
      </c>
      <c r="BE1509" s="247">
        <f>IF(N1509="základní",J1509,0)</f>
        <v>0</v>
      </c>
      <c r="BF1509" s="247">
        <f>IF(N1509="snížená",J1509,0)</f>
        <v>0</v>
      </c>
      <c r="BG1509" s="247">
        <f>IF(N1509="zákl. přenesená",J1509,0)</f>
        <v>0</v>
      </c>
      <c r="BH1509" s="247">
        <f>IF(N1509="sníž. přenesená",J1509,0)</f>
        <v>0</v>
      </c>
      <c r="BI1509" s="247">
        <f>IF(N1509="nulová",J1509,0)</f>
        <v>0</v>
      </c>
      <c r="BJ1509" s="25" t="s">
        <v>75</v>
      </c>
      <c r="BK1509" s="247">
        <f>ROUND(I1509*H1509,2)</f>
        <v>0</v>
      </c>
      <c r="BL1509" s="25" t="s">
        <v>89</v>
      </c>
      <c r="BM1509" s="25" t="s">
        <v>1382</v>
      </c>
    </row>
    <row r="1510" s="1" customFormat="1" ht="16.5" customHeight="1">
      <c r="B1510" s="47"/>
      <c r="C1510" s="236" t="s">
        <v>1383</v>
      </c>
      <c r="D1510" s="236" t="s">
        <v>172</v>
      </c>
      <c r="E1510" s="237" t="s">
        <v>1384</v>
      </c>
      <c r="F1510" s="238" t="s">
        <v>1385</v>
      </c>
      <c r="G1510" s="239" t="s">
        <v>354</v>
      </c>
      <c r="H1510" s="240">
        <v>2</v>
      </c>
      <c r="I1510" s="241"/>
      <c r="J1510" s="242">
        <f>ROUND(I1510*H1510,2)</f>
        <v>0</v>
      </c>
      <c r="K1510" s="238" t="s">
        <v>21</v>
      </c>
      <c r="L1510" s="73"/>
      <c r="M1510" s="243" t="s">
        <v>21</v>
      </c>
      <c r="N1510" s="244" t="s">
        <v>42</v>
      </c>
      <c r="O1510" s="48"/>
      <c r="P1510" s="245">
        <f>O1510*H1510</f>
        <v>0</v>
      </c>
      <c r="Q1510" s="245">
        <v>0</v>
      </c>
      <c r="R1510" s="245">
        <f>Q1510*H1510</f>
        <v>0</v>
      </c>
      <c r="S1510" s="245">
        <v>0</v>
      </c>
      <c r="T1510" s="246">
        <f>S1510*H1510</f>
        <v>0</v>
      </c>
      <c r="AR1510" s="25" t="s">
        <v>89</v>
      </c>
      <c r="AT1510" s="25" t="s">
        <v>172</v>
      </c>
      <c r="AU1510" s="25" t="s">
        <v>79</v>
      </c>
      <c r="AY1510" s="25" t="s">
        <v>169</v>
      </c>
      <c r="BE1510" s="247">
        <f>IF(N1510="základní",J1510,0)</f>
        <v>0</v>
      </c>
      <c r="BF1510" s="247">
        <f>IF(N1510="snížená",J1510,0)</f>
        <v>0</v>
      </c>
      <c r="BG1510" s="247">
        <f>IF(N1510="zákl. přenesená",J1510,0)</f>
        <v>0</v>
      </c>
      <c r="BH1510" s="247">
        <f>IF(N1510="sníž. přenesená",J1510,0)</f>
        <v>0</v>
      </c>
      <c r="BI1510" s="247">
        <f>IF(N1510="nulová",J1510,0)</f>
        <v>0</v>
      </c>
      <c r="BJ1510" s="25" t="s">
        <v>75</v>
      </c>
      <c r="BK1510" s="247">
        <f>ROUND(I1510*H1510,2)</f>
        <v>0</v>
      </c>
      <c r="BL1510" s="25" t="s">
        <v>89</v>
      </c>
      <c r="BM1510" s="25" t="s">
        <v>1386</v>
      </c>
    </row>
    <row r="1511" s="1" customFormat="1" ht="16.5" customHeight="1">
      <c r="B1511" s="47"/>
      <c r="C1511" s="236" t="s">
        <v>1387</v>
      </c>
      <c r="D1511" s="236" t="s">
        <v>172</v>
      </c>
      <c r="E1511" s="237" t="s">
        <v>1388</v>
      </c>
      <c r="F1511" s="238" t="s">
        <v>1389</v>
      </c>
      <c r="G1511" s="239" t="s">
        <v>354</v>
      </c>
      <c r="H1511" s="240">
        <v>1</v>
      </c>
      <c r="I1511" s="241"/>
      <c r="J1511" s="242">
        <f>ROUND(I1511*H1511,2)</f>
        <v>0</v>
      </c>
      <c r="K1511" s="238" t="s">
        <v>21</v>
      </c>
      <c r="L1511" s="73"/>
      <c r="M1511" s="243" t="s">
        <v>21</v>
      </c>
      <c r="N1511" s="244" t="s">
        <v>42</v>
      </c>
      <c r="O1511" s="48"/>
      <c r="P1511" s="245">
        <f>O1511*H1511</f>
        <v>0</v>
      </c>
      <c r="Q1511" s="245">
        <v>0</v>
      </c>
      <c r="R1511" s="245">
        <f>Q1511*H1511</f>
        <v>0</v>
      </c>
      <c r="S1511" s="245">
        <v>0</v>
      </c>
      <c r="T1511" s="246">
        <f>S1511*H1511</f>
        <v>0</v>
      </c>
      <c r="AR1511" s="25" t="s">
        <v>89</v>
      </c>
      <c r="AT1511" s="25" t="s">
        <v>172</v>
      </c>
      <c r="AU1511" s="25" t="s">
        <v>79</v>
      </c>
      <c r="AY1511" s="25" t="s">
        <v>169</v>
      </c>
      <c r="BE1511" s="247">
        <f>IF(N1511="základní",J1511,0)</f>
        <v>0</v>
      </c>
      <c r="BF1511" s="247">
        <f>IF(N1511="snížená",J1511,0)</f>
        <v>0</v>
      </c>
      <c r="BG1511" s="247">
        <f>IF(N1511="zákl. přenesená",J1511,0)</f>
        <v>0</v>
      </c>
      <c r="BH1511" s="247">
        <f>IF(N1511="sníž. přenesená",J1511,0)</f>
        <v>0</v>
      </c>
      <c r="BI1511" s="247">
        <f>IF(N1511="nulová",J1511,0)</f>
        <v>0</v>
      </c>
      <c r="BJ1511" s="25" t="s">
        <v>75</v>
      </c>
      <c r="BK1511" s="247">
        <f>ROUND(I1511*H1511,2)</f>
        <v>0</v>
      </c>
      <c r="BL1511" s="25" t="s">
        <v>89</v>
      </c>
      <c r="BM1511" s="25" t="s">
        <v>1390</v>
      </c>
    </row>
    <row r="1512" s="1" customFormat="1" ht="16.5" customHeight="1">
      <c r="B1512" s="47"/>
      <c r="C1512" s="236" t="s">
        <v>1391</v>
      </c>
      <c r="D1512" s="236" t="s">
        <v>172</v>
      </c>
      <c r="E1512" s="237" t="s">
        <v>1392</v>
      </c>
      <c r="F1512" s="238" t="s">
        <v>1393</v>
      </c>
      <c r="G1512" s="239" t="s">
        <v>354</v>
      </c>
      <c r="H1512" s="240">
        <v>1</v>
      </c>
      <c r="I1512" s="241"/>
      <c r="J1512" s="242">
        <f>ROUND(I1512*H1512,2)</f>
        <v>0</v>
      </c>
      <c r="K1512" s="238" t="s">
        <v>21</v>
      </c>
      <c r="L1512" s="73"/>
      <c r="M1512" s="243" t="s">
        <v>21</v>
      </c>
      <c r="N1512" s="244" t="s">
        <v>42</v>
      </c>
      <c r="O1512" s="48"/>
      <c r="P1512" s="245">
        <f>O1512*H1512</f>
        <v>0</v>
      </c>
      <c r="Q1512" s="245">
        <v>0</v>
      </c>
      <c r="R1512" s="245">
        <f>Q1512*H1512</f>
        <v>0</v>
      </c>
      <c r="S1512" s="245">
        <v>0</v>
      </c>
      <c r="T1512" s="246">
        <f>S1512*H1512</f>
        <v>0</v>
      </c>
      <c r="AR1512" s="25" t="s">
        <v>89</v>
      </c>
      <c r="AT1512" s="25" t="s">
        <v>172</v>
      </c>
      <c r="AU1512" s="25" t="s">
        <v>79</v>
      </c>
      <c r="AY1512" s="25" t="s">
        <v>169</v>
      </c>
      <c r="BE1512" s="247">
        <f>IF(N1512="základní",J1512,0)</f>
        <v>0</v>
      </c>
      <c r="BF1512" s="247">
        <f>IF(N1512="snížená",J1512,0)</f>
        <v>0</v>
      </c>
      <c r="BG1512" s="247">
        <f>IF(N1512="zákl. přenesená",J1512,0)</f>
        <v>0</v>
      </c>
      <c r="BH1512" s="247">
        <f>IF(N1512="sníž. přenesená",J1512,0)</f>
        <v>0</v>
      </c>
      <c r="BI1512" s="247">
        <f>IF(N1512="nulová",J1512,0)</f>
        <v>0</v>
      </c>
      <c r="BJ1512" s="25" t="s">
        <v>75</v>
      </c>
      <c r="BK1512" s="247">
        <f>ROUND(I1512*H1512,2)</f>
        <v>0</v>
      </c>
      <c r="BL1512" s="25" t="s">
        <v>89</v>
      </c>
      <c r="BM1512" s="25" t="s">
        <v>1394</v>
      </c>
    </row>
    <row r="1513" s="1" customFormat="1" ht="16.5" customHeight="1">
      <c r="B1513" s="47"/>
      <c r="C1513" s="236" t="s">
        <v>1395</v>
      </c>
      <c r="D1513" s="236" t="s">
        <v>172</v>
      </c>
      <c r="E1513" s="237" t="s">
        <v>1396</v>
      </c>
      <c r="F1513" s="238" t="s">
        <v>1397</v>
      </c>
      <c r="G1513" s="239" t="s">
        <v>354</v>
      </c>
      <c r="H1513" s="240">
        <v>5</v>
      </c>
      <c r="I1513" s="241"/>
      <c r="J1513" s="242">
        <f>ROUND(I1513*H1513,2)</f>
        <v>0</v>
      </c>
      <c r="K1513" s="238" t="s">
        <v>21</v>
      </c>
      <c r="L1513" s="73"/>
      <c r="M1513" s="243" t="s">
        <v>21</v>
      </c>
      <c r="N1513" s="244" t="s">
        <v>42</v>
      </c>
      <c r="O1513" s="48"/>
      <c r="P1513" s="245">
        <f>O1513*H1513</f>
        <v>0</v>
      </c>
      <c r="Q1513" s="245">
        <v>0</v>
      </c>
      <c r="R1513" s="245">
        <f>Q1513*H1513</f>
        <v>0</v>
      </c>
      <c r="S1513" s="245">
        <v>0</v>
      </c>
      <c r="T1513" s="246">
        <f>S1513*H1513</f>
        <v>0</v>
      </c>
      <c r="AR1513" s="25" t="s">
        <v>89</v>
      </c>
      <c r="AT1513" s="25" t="s">
        <v>172</v>
      </c>
      <c r="AU1513" s="25" t="s">
        <v>79</v>
      </c>
      <c r="AY1513" s="25" t="s">
        <v>169</v>
      </c>
      <c r="BE1513" s="247">
        <f>IF(N1513="základní",J1513,0)</f>
        <v>0</v>
      </c>
      <c r="BF1513" s="247">
        <f>IF(N1513="snížená",J1513,0)</f>
        <v>0</v>
      </c>
      <c r="BG1513" s="247">
        <f>IF(N1513="zákl. přenesená",J1513,0)</f>
        <v>0</v>
      </c>
      <c r="BH1513" s="247">
        <f>IF(N1513="sníž. přenesená",J1513,0)</f>
        <v>0</v>
      </c>
      <c r="BI1513" s="247">
        <f>IF(N1513="nulová",J1513,0)</f>
        <v>0</v>
      </c>
      <c r="BJ1513" s="25" t="s">
        <v>75</v>
      </c>
      <c r="BK1513" s="247">
        <f>ROUND(I1513*H1513,2)</f>
        <v>0</v>
      </c>
      <c r="BL1513" s="25" t="s">
        <v>89</v>
      </c>
      <c r="BM1513" s="25" t="s">
        <v>1398</v>
      </c>
    </row>
    <row r="1514" s="1" customFormat="1" ht="25.5" customHeight="1">
      <c r="B1514" s="47"/>
      <c r="C1514" s="236" t="s">
        <v>1399</v>
      </c>
      <c r="D1514" s="236" t="s">
        <v>172</v>
      </c>
      <c r="E1514" s="237" t="s">
        <v>1400</v>
      </c>
      <c r="F1514" s="238" t="s">
        <v>1401</v>
      </c>
      <c r="G1514" s="239" t="s">
        <v>354</v>
      </c>
      <c r="H1514" s="240">
        <v>6</v>
      </c>
      <c r="I1514" s="241"/>
      <c r="J1514" s="242">
        <f>ROUND(I1514*H1514,2)</f>
        <v>0</v>
      </c>
      <c r="K1514" s="238" t="s">
        <v>21</v>
      </c>
      <c r="L1514" s="73"/>
      <c r="M1514" s="243" t="s">
        <v>21</v>
      </c>
      <c r="N1514" s="244" t="s">
        <v>42</v>
      </c>
      <c r="O1514" s="48"/>
      <c r="P1514" s="245">
        <f>O1514*H1514</f>
        <v>0</v>
      </c>
      <c r="Q1514" s="245">
        <v>0</v>
      </c>
      <c r="R1514" s="245">
        <f>Q1514*H1514</f>
        <v>0</v>
      </c>
      <c r="S1514" s="245">
        <v>0</v>
      </c>
      <c r="T1514" s="246">
        <f>S1514*H1514</f>
        <v>0</v>
      </c>
      <c r="AR1514" s="25" t="s">
        <v>89</v>
      </c>
      <c r="AT1514" s="25" t="s">
        <v>172</v>
      </c>
      <c r="AU1514" s="25" t="s">
        <v>79</v>
      </c>
      <c r="AY1514" s="25" t="s">
        <v>169</v>
      </c>
      <c r="BE1514" s="247">
        <f>IF(N1514="základní",J1514,0)</f>
        <v>0</v>
      </c>
      <c r="BF1514" s="247">
        <f>IF(N1514="snížená",J1514,0)</f>
        <v>0</v>
      </c>
      <c r="BG1514" s="247">
        <f>IF(N1514="zákl. přenesená",J1514,0)</f>
        <v>0</v>
      </c>
      <c r="BH1514" s="247">
        <f>IF(N1514="sníž. přenesená",J1514,0)</f>
        <v>0</v>
      </c>
      <c r="BI1514" s="247">
        <f>IF(N1514="nulová",J1514,0)</f>
        <v>0</v>
      </c>
      <c r="BJ1514" s="25" t="s">
        <v>75</v>
      </c>
      <c r="BK1514" s="247">
        <f>ROUND(I1514*H1514,2)</f>
        <v>0</v>
      </c>
      <c r="BL1514" s="25" t="s">
        <v>89</v>
      </c>
      <c r="BM1514" s="25" t="s">
        <v>1402</v>
      </c>
    </row>
    <row r="1515" s="1" customFormat="1" ht="16.5" customHeight="1">
      <c r="B1515" s="47"/>
      <c r="C1515" s="236" t="s">
        <v>1403</v>
      </c>
      <c r="D1515" s="236" t="s">
        <v>172</v>
      </c>
      <c r="E1515" s="237" t="s">
        <v>1404</v>
      </c>
      <c r="F1515" s="238" t="s">
        <v>1405</v>
      </c>
      <c r="G1515" s="239" t="s">
        <v>175</v>
      </c>
      <c r="H1515" s="240">
        <v>8.8399999999999999</v>
      </c>
      <c r="I1515" s="241"/>
      <c r="J1515" s="242">
        <f>ROUND(I1515*H1515,2)</f>
        <v>0</v>
      </c>
      <c r="K1515" s="238" t="s">
        <v>21</v>
      </c>
      <c r="L1515" s="73"/>
      <c r="M1515" s="243" t="s">
        <v>21</v>
      </c>
      <c r="N1515" s="244" t="s">
        <v>42</v>
      </c>
      <c r="O1515" s="48"/>
      <c r="P1515" s="245">
        <f>O1515*H1515</f>
        <v>0</v>
      </c>
      <c r="Q1515" s="245">
        <v>0</v>
      </c>
      <c r="R1515" s="245">
        <f>Q1515*H1515</f>
        <v>0</v>
      </c>
      <c r="S1515" s="245">
        <v>0</v>
      </c>
      <c r="T1515" s="246">
        <f>S1515*H1515</f>
        <v>0</v>
      </c>
      <c r="AR1515" s="25" t="s">
        <v>89</v>
      </c>
      <c r="AT1515" s="25" t="s">
        <v>172</v>
      </c>
      <c r="AU1515" s="25" t="s">
        <v>79</v>
      </c>
      <c r="AY1515" s="25" t="s">
        <v>169</v>
      </c>
      <c r="BE1515" s="247">
        <f>IF(N1515="základní",J1515,0)</f>
        <v>0</v>
      </c>
      <c r="BF1515" s="247">
        <f>IF(N1515="snížená",J1515,0)</f>
        <v>0</v>
      </c>
      <c r="BG1515" s="247">
        <f>IF(N1515="zákl. přenesená",J1515,0)</f>
        <v>0</v>
      </c>
      <c r="BH1515" s="247">
        <f>IF(N1515="sníž. přenesená",J1515,0)</f>
        <v>0</v>
      </c>
      <c r="BI1515" s="247">
        <f>IF(N1515="nulová",J1515,0)</f>
        <v>0</v>
      </c>
      <c r="BJ1515" s="25" t="s">
        <v>75</v>
      </c>
      <c r="BK1515" s="247">
        <f>ROUND(I1515*H1515,2)</f>
        <v>0</v>
      </c>
      <c r="BL1515" s="25" t="s">
        <v>89</v>
      </c>
      <c r="BM1515" s="25" t="s">
        <v>1406</v>
      </c>
    </row>
    <row r="1516" s="12" customFormat="1">
      <c r="B1516" s="248"/>
      <c r="C1516" s="249"/>
      <c r="D1516" s="250" t="s">
        <v>177</v>
      </c>
      <c r="E1516" s="251" t="s">
        <v>21</v>
      </c>
      <c r="F1516" s="252" t="s">
        <v>1407</v>
      </c>
      <c r="G1516" s="249"/>
      <c r="H1516" s="253">
        <v>8.8399999999999999</v>
      </c>
      <c r="I1516" s="254"/>
      <c r="J1516" s="249"/>
      <c r="K1516" s="249"/>
      <c r="L1516" s="255"/>
      <c r="M1516" s="256"/>
      <c r="N1516" s="257"/>
      <c r="O1516" s="257"/>
      <c r="P1516" s="257"/>
      <c r="Q1516" s="257"/>
      <c r="R1516" s="257"/>
      <c r="S1516" s="257"/>
      <c r="T1516" s="258"/>
      <c r="AT1516" s="259" t="s">
        <v>177</v>
      </c>
      <c r="AU1516" s="259" t="s">
        <v>79</v>
      </c>
      <c r="AV1516" s="12" t="s">
        <v>79</v>
      </c>
      <c r="AW1516" s="12" t="s">
        <v>35</v>
      </c>
      <c r="AX1516" s="12" t="s">
        <v>71</v>
      </c>
      <c r="AY1516" s="259" t="s">
        <v>169</v>
      </c>
    </row>
    <row r="1517" s="14" customFormat="1">
      <c r="B1517" s="270"/>
      <c r="C1517" s="271"/>
      <c r="D1517" s="250" t="s">
        <v>177</v>
      </c>
      <c r="E1517" s="272" t="s">
        <v>21</v>
      </c>
      <c r="F1517" s="273" t="s">
        <v>182</v>
      </c>
      <c r="G1517" s="271"/>
      <c r="H1517" s="274">
        <v>8.8399999999999999</v>
      </c>
      <c r="I1517" s="275"/>
      <c r="J1517" s="271"/>
      <c r="K1517" s="271"/>
      <c r="L1517" s="276"/>
      <c r="M1517" s="277"/>
      <c r="N1517" s="278"/>
      <c r="O1517" s="278"/>
      <c r="P1517" s="278"/>
      <c r="Q1517" s="278"/>
      <c r="R1517" s="278"/>
      <c r="S1517" s="278"/>
      <c r="T1517" s="279"/>
      <c r="AT1517" s="280" t="s">
        <v>177</v>
      </c>
      <c r="AU1517" s="280" t="s">
        <v>79</v>
      </c>
      <c r="AV1517" s="14" t="s">
        <v>89</v>
      </c>
      <c r="AW1517" s="14" t="s">
        <v>35</v>
      </c>
      <c r="AX1517" s="14" t="s">
        <v>75</v>
      </c>
      <c r="AY1517" s="280" t="s">
        <v>169</v>
      </c>
    </row>
    <row r="1518" s="1" customFormat="1" ht="16.5" customHeight="1">
      <c r="B1518" s="47"/>
      <c r="C1518" s="236" t="s">
        <v>1408</v>
      </c>
      <c r="D1518" s="236" t="s">
        <v>172</v>
      </c>
      <c r="E1518" s="237" t="s">
        <v>1409</v>
      </c>
      <c r="F1518" s="238" t="s">
        <v>1410</v>
      </c>
      <c r="G1518" s="239" t="s">
        <v>1279</v>
      </c>
      <c r="H1518" s="240">
        <v>1</v>
      </c>
      <c r="I1518" s="241"/>
      <c r="J1518" s="242">
        <f>ROUND(I1518*H1518,2)</f>
        <v>0</v>
      </c>
      <c r="K1518" s="238" t="s">
        <v>21</v>
      </c>
      <c r="L1518" s="73"/>
      <c r="M1518" s="243" t="s">
        <v>21</v>
      </c>
      <c r="N1518" s="244" t="s">
        <v>42</v>
      </c>
      <c r="O1518" s="48"/>
      <c r="P1518" s="245">
        <f>O1518*H1518</f>
        <v>0</v>
      </c>
      <c r="Q1518" s="245">
        <v>0</v>
      </c>
      <c r="R1518" s="245">
        <f>Q1518*H1518</f>
        <v>0</v>
      </c>
      <c r="S1518" s="245">
        <v>0</v>
      </c>
      <c r="T1518" s="246">
        <f>S1518*H1518</f>
        <v>0</v>
      </c>
      <c r="AR1518" s="25" t="s">
        <v>89</v>
      </c>
      <c r="AT1518" s="25" t="s">
        <v>172</v>
      </c>
      <c r="AU1518" s="25" t="s">
        <v>79</v>
      </c>
      <c r="AY1518" s="25" t="s">
        <v>169</v>
      </c>
      <c r="BE1518" s="247">
        <f>IF(N1518="základní",J1518,0)</f>
        <v>0</v>
      </c>
      <c r="BF1518" s="247">
        <f>IF(N1518="snížená",J1518,0)</f>
        <v>0</v>
      </c>
      <c r="BG1518" s="247">
        <f>IF(N1518="zákl. přenesená",J1518,0)</f>
        <v>0</v>
      </c>
      <c r="BH1518" s="247">
        <f>IF(N1518="sníž. přenesená",J1518,0)</f>
        <v>0</v>
      </c>
      <c r="BI1518" s="247">
        <f>IF(N1518="nulová",J1518,0)</f>
        <v>0</v>
      </c>
      <c r="BJ1518" s="25" t="s">
        <v>75</v>
      </c>
      <c r="BK1518" s="247">
        <f>ROUND(I1518*H1518,2)</f>
        <v>0</v>
      </c>
      <c r="BL1518" s="25" t="s">
        <v>89</v>
      </c>
      <c r="BM1518" s="25" t="s">
        <v>1411</v>
      </c>
    </row>
    <row r="1519" s="1" customFormat="1" ht="16.5" customHeight="1">
      <c r="B1519" s="47"/>
      <c r="C1519" s="236" t="s">
        <v>1412</v>
      </c>
      <c r="D1519" s="236" t="s">
        <v>172</v>
      </c>
      <c r="E1519" s="237" t="s">
        <v>1413</v>
      </c>
      <c r="F1519" s="238" t="s">
        <v>1414</v>
      </c>
      <c r="G1519" s="239" t="s">
        <v>1279</v>
      </c>
      <c r="H1519" s="240">
        <v>1</v>
      </c>
      <c r="I1519" s="241"/>
      <c r="J1519" s="242">
        <f>ROUND(I1519*H1519,2)</f>
        <v>0</v>
      </c>
      <c r="K1519" s="238" t="s">
        <v>21</v>
      </c>
      <c r="L1519" s="73"/>
      <c r="M1519" s="243" t="s">
        <v>21</v>
      </c>
      <c r="N1519" s="244" t="s">
        <v>42</v>
      </c>
      <c r="O1519" s="48"/>
      <c r="P1519" s="245">
        <f>O1519*H1519</f>
        <v>0</v>
      </c>
      <c r="Q1519" s="245">
        <v>0</v>
      </c>
      <c r="R1519" s="245">
        <f>Q1519*H1519</f>
        <v>0</v>
      </c>
      <c r="S1519" s="245">
        <v>0</v>
      </c>
      <c r="T1519" s="246">
        <f>S1519*H1519</f>
        <v>0</v>
      </c>
      <c r="AR1519" s="25" t="s">
        <v>89</v>
      </c>
      <c r="AT1519" s="25" t="s">
        <v>172</v>
      </c>
      <c r="AU1519" s="25" t="s">
        <v>79</v>
      </c>
      <c r="AY1519" s="25" t="s">
        <v>169</v>
      </c>
      <c r="BE1519" s="247">
        <f>IF(N1519="základní",J1519,0)</f>
        <v>0</v>
      </c>
      <c r="BF1519" s="247">
        <f>IF(N1519="snížená",J1519,0)</f>
        <v>0</v>
      </c>
      <c r="BG1519" s="247">
        <f>IF(N1519="zákl. přenesená",J1519,0)</f>
        <v>0</v>
      </c>
      <c r="BH1519" s="247">
        <f>IF(N1519="sníž. přenesená",J1519,0)</f>
        <v>0</v>
      </c>
      <c r="BI1519" s="247">
        <f>IF(N1519="nulová",J1519,0)</f>
        <v>0</v>
      </c>
      <c r="BJ1519" s="25" t="s">
        <v>75</v>
      </c>
      <c r="BK1519" s="247">
        <f>ROUND(I1519*H1519,2)</f>
        <v>0</v>
      </c>
      <c r="BL1519" s="25" t="s">
        <v>89</v>
      </c>
      <c r="BM1519" s="25" t="s">
        <v>1415</v>
      </c>
    </row>
    <row r="1520" s="1" customFormat="1">
      <c r="B1520" s="47"/>
      <c r="C1520" s="75"/>
      <c r="D1520" s="250" t="s">
        <v>973</v>
      </c>
      <c r="E1520" s="75"/>
      <c r="F1520" s="291" t="s">
        <v>1416</v>
      </c>
      <c r="G1520" s="75"/>
      <c r="H1520" s="75"/>
      <c r="I1520" s="204"/>
      <c r="J1520" s="75"/>
      <c r="K1520" s="75"/>
      <c r="L1520" s="73"/>
      <c r="M1520" s="292"/>
      <c r="N1520" s="48"/>
      <c r="O1520" s="48"/>
      <c r="P1520" s="48"/>
      <c r="Q1520" s="48"/>
      <c r="R1520" s="48"/>
      <c r="S1520" s="48"/>
      <c r="T1520" s="96"/>
      <c r="AT1520" s="25" t="s">
        <v>973</v>
      </c>
      <c r="AU1520" s="25" t="s">
        <v>79</v>
      </c>
    </row>
    <row r="1521" s="1" customFormat="1" ht="16.5" customHeight="1">
      <c r="B1521" s="47"/>
      <c r="C1521" s="236" t="s">
        <v>1417</v>
      </c>
      <c r="D1521" s="236" t="s">
        <v>172</v>
      </c>
      <c r="E1521" s="237" t="s">
        <v>1418</v>
      </c>
      <c r="F1521" s="238" t="s">
        <v>1419</v>
      </c>
      <c r="G1521" s="239" t="s">
        <v>354</v>
      </c>
      <c r="H1521" s="240">
        <v>2</v>
      </c>
      <c r="I1521" s="241"/>
      <c r="J1521" s="242">
        <f>ROUND(I1521*H1521,2)</f>
        <v>0</v>
      </c>
      <c r="K1521" s="238" t="s">
        <v>21</v>
      </c>
      <c r="L1521" s="73"/>
      <c r="M1521" s="243" t="s">
        <v>21</v>
      </c>
      <c r="N1521" s="244" t="s">
        <v>42</v>
      </c>
      <c r="O1521" s="48"/>
      <c r="P1521" s="245">
        <f>O1521*H1521</f>
        <v>0</v>
      </c>
      <c r="Q1521" s="245">
        <v>0</v>
      </c>
      <c r="R1521" s="245">
        <f>Q1521*H1521</f>
        <v>0</v>
      </c>
      <c r="S1521" s="245">
        <v>0</v>
      </c>
      <c r="T1521" s="246">
        <f>S1521*H1521</f>
        <v>0</v>
      </c>
      <c r="AR1521" s="25" t="s">
        <v>89</v>
      </c>
      <c r="AT1521" s="25" t="s">
        <v>172</v>
      </c>
      <c r="AU1521" s="25" t="s">
        <v>79</v>
      </c>
      <c r="AY1521" s="25" t="s">
        <v>169</v>
      </c>
      <c r="BE1521" s="247">
        <f>IF(N1521="základní",J1521,0)</f>
        <v>0</v>
      </c>
      <c r="BF1521" s="247">
        <f>IF(N1521="snížená",J1521,0)</f>
        <v>0</v>
      </c>
      <c r="BG1521" s="247">
        <f>IF(N1521="zákl. přenesená",J1521,0)</f>
        <v>0</v>
      </c>
      <c r="BH1521" s="247">
        <f>IF(N1521="sníž. přenesená",J1521,0)</f>
        <v>0</v>
      </c>
      <c r="BI1521" s="247">
        <f>IF(N1521="nulová",J1521,0)</f>
        <v>0</v>
      </c>
      <c r="BJ1521" s="25" t="s">
        <v>75</v>
      </c>
      <c r="BK1521" s="247">
        <f>ROUND(I1521*H1521,2)</f>
        <v>0</v>
      </c>
      <c r="BL1521" s="25" t="s">
        <v>89</v>
      </c>
      <c r="BM1521" s="25" t="s">
        <v>1420</v>
      </c>
    </row>
    <row r="1522" s="1" customFormat="1" ht="16.5" customHeight="1">
      <c r="B1522" s="47"/>
      <c r="C1522" s="236" t="s">
        <v>1421</v>
      </c>
      <c r="D1522" s="236" t="s">
        <v>172</v>
      </c>
      <c r="E1522" s="237" t="s">
        <v>1422</v>
      </c>
      <c r="F1522" s="238" t="s">
        <v>1423</v>
      </c>
      <c r="G1522" s="239" t="s">
        <v>354</v>
      </c>
      <c r="H1522" s="240">
        <v>1</v>
      </c>
      <c r="I1522" s="241"/>
      <c r="J1522" s="242">
        <f>ROUND(I1522*H1522,2)</f>
        <v>0</v>
      </c>
      <c r="K1522" s="238" t="s">
        <v>21</v>
      </c>
      <c r="L1522" s="73"/>
      <c r="M1522" s="243" t="s">
        <v>21</v>
      </c>
      <c r="N1522" s="244" t="s">
        <v>42</v>
      </c>
      <c r="O1522" s="48"/>
      <c r="P1522" s="245">
        <f>O1522*H1522</f>
        <v>0</v>
      </c>
      <c r="Q1522" s="245">
        <v>0</v>
      </c>
      <c r="R1522" s="245">
        <f>Q1522*H1522</f>
        <v>0</v>
      </c>
      <c r="S1522" s="245">
        <v>0</v>
      </c>
      <c r="T1522" s="246">
        <f>S1522*H1522</f>
        <v>0</v>
      </c>
      <c r="AR1522" s="25" t="s">
        <v>89</v>
      </c>
      <c r="AT1522" s="25" t="s">
        <v>172</v>
      </c>
      <c r="AU1522" s="25" t="s">
        <v>79</v>
      </c>
      <c r="AY1522" s="25" t="s">
        <v>169</v>
      </c>
      <c r="BE1522" s="247">
        <f>IF(N1522="základní",J1522,0)</f>
        <v>0</v>
      </c>
      <c r="BF1522" s="247">
        <f>IF(N1522="snížená",J1522,0)</f>
        <v>0</v>
      </c>
      <c r="BG1522" s="247">
        <f>IF(N1522="zákl. přenesená",J1522,0)</f>
        <v>0</v>
      </c>
      <c r="BH1522" s="247">
        <f>IF(N1522="sníž. přenesená",J1522,0)</f>
        <v>0</v>
      </c>
      <c r="BI1522" s="247">
        <f>IF(N1522="nulová",J1522,0)</f>
        <v>0</v>
      </c>
      <c r="BJ1522" s="25" t="s">
        <v>75</v>
      </c>
      <c r="BK1522" s="247">
        <f>ROUND(I1522*H1522,2)</f>
        <v>0</v>
      </c>
      <c r="BL1522" s="25" t="s">
        <v>89</v>
      </c>
      <c r="BM1522" s="25" t="s">
        <v>1424</v>
      </c>
    </row>
    <row r="1523" s="1" customFormat="1" ht="16.5" customHeight="1">
      <c r="B1523" s="47"/>
      <c r="C1523" s="236" t="s">
        <v>1425</v>
      </c>
      <c r="D1523" s="236" t="s">
        <v>172</v>
      </c>
      <c r="E1523" s="237" t="s">
        <v>1426</v>
      </c>
      <c r="F1523" s="238" t="s">
        <v>1427</v>
      </c>
      <c r="G1523" s="239" t="s">
        <v>175</v>
      </c>
      <c r="H1523" s="240">
        <v>50</v>
      </c>
      <c r="I1523" s="241"/>
      <c r="J1523" s="242">
        <f>ROUND(I1523*H1523,2)</f>
        <v>0</v>
      </c>
      <c r="K1523" s="238" t="s">
        <v>21</v>
      </c>
      <c r="L1523" s="73"/>
      <c r="M1523" s="243" t="s">
        <v>21</v>
      </c>
      <c r="N1523" s="244" t="s">
        <v>42</v>
      </c>
      <c r="O1523" s="48"/>
      <c r="P1523" s="245">
        <f>O1523*H1523</f>
        <v>0</v>
      </c>
      <c r="Q1523" s="245">
        <v>0</v>
      </c>
      <c r="R1523" s="245">
        <f>Q1523*H1523</f>
        <v>0</v>
      </c>
      <c r="S1523" s="245">
        <v>0</v>
      </c>
      <c r="T1523" s="246">
        <f>S1523*H1523</f>
        <v>0</v>
      </c>
      <c r="AR1523" s="25" t="s">
        <v>89</v>
      </c>
      <c r="AT1523" s="25" t="s">
        <v>172</v>
      </c>
      <c r="AU1523" s="25" t="s">
        <v>79</v>
      </c>
      <c r="AY1523" s="25" t="s">
        <v>169</v>
      </c>
      <c r="BE1523" s="247">
        <f>IF(N1523="základní",J1523,0)</f>
        <v>0</v>
      </c>
      <c r="BF1523" s="247">
        <f>IF(N1523="snížená",J1523,0)</f>
        <v>0</v>
      </c>
      <c r="BG1523" s="247">
        <f>IF(N1523="zákl. přenesená",J1523,0)</f>
        <v>0</v>
      </c>
      <c r="BH1523" s="247">
        <f>IF(N1523="sníž. přenesená",J1523,0)</f>
        <v>0</v>
      </c>
      <c r="BI1523" s="247">
        <f>IF(N1523="nulová",J1523,0)</f>
        <v>0</v>
      </c>
      <c r="BJ1523" s="25" t="s">
        <v>75</v>
      </c>
      <c r="BK1523" s="247">
        <f>ROUND(I1523*H1523,2)</f>
        <v>0</v>
      </c>
      <c r="BL1523" s="25" t="s">
        <v>89</v>
      </c>
      <c r="BM1523" s="25" t="s">
        <v>1428</v>
      </c>
    </row>
    <row r="1524" s="12" customFormat="1">
      <c r="B1524" s="248"/>
      <c r="C1524" s="249"/>
      <c r="D1524" s="250" t="s">
        <v>177</v>
      </c>
      <c r="E1524" s="251" t="s">
        <v>21</v>
      </c>
      <c r="F1524" s="252" t="s">
        <v>587</v>
      </c>
      <c r="G1524" s="249"/>
      <c r="H1524" s="253">
        <v>50</v>
      </c>
      <c r="I1524" s="254"/>
      <c r="J1524" s="249"/>
      <c r="K1524" s="249"/>
      <c r="L1524" s="255"/>
      <c r="M1524" s="256"/>
      <c r="N1524" s="257"/>
      <c r="O1524" s="257"/>
      <c r="P1524" s="257"/>
      <c r="Q1524" s="257"/>
      <c r="R1524" s="257"/>
      <c r="S1524" s="257"/>
      <c r="T1524" s="258"/>
      <c r="AT1524" s="259" t="s">
        <v>177</v>
      </c>
      <c r="AU1524" s="259" t="s">
        <v>79</v>
      </c>
      <c r="AV1524" s="12" t="s">
        <v>79</v>
      </c>
      <c r="AW1524" s="12" t="s">
        <v>35</v>
      </c>
      <c r="AX1524" s="12" t="s">
        <v>71</v>
      </c>
      <c r="AY1524" s="259" t="s">
        <v>169</v>
      </c>
    </row>
    <row r="1525" s="14" customFormat="1">
      <c r="B1525" s="270"/>
      <c r="C1525" s="271"/>
      <c r="D1525" s="250" t="s">
        <v>177</v>
      </c>
      <c r="E1525" s="272" t="s">
        <v>21</v>
      </c>
      <c r="F1525" s="273" t="s">
        <v>182</v>
      </c>
      <c r="G1525" s="271"/>
      <c r="H1525" s="274">
        <v>50</v>
      </c>
      <c r="I1525" s="275"/>
      <c r="J1525" s="271"/>
      <c r="K1525" s="271"/>
      <c r="L1525" s="276"/>
      <c r="M1525" s="277"/>
      <c r="N1525" s="278"/>
      <c r="O1525" s="278"/>
      <c r="P1525" s="278"/>
      <c r="Q1525" s="278"/>
      <c r="R1525" s="278"/>
      <c r="S1525" s="278"/>
      <c r="T1525" s="279"/>
      <c r="AT1525" s="280" t="s">
        <v>177</v>
      </c>
      <c r="AU1525" s="280" t="s">
        <v>79</v>
      </c>
      <c r="AV1525" s="14" t="s">
        <v>89</v>
      </c>
      <c r="AW1525" s="14" t="s">
        <v>35</v>
      </c>
      <c r="AX1525" s="14" t="s">
        <v>75</v>
      </c>
      <c r="AY1525" s="280" t="s">
        <v>169</v>
      </c>
    </row>
    <row r="1526" s="1" customFormat="1" ht="16.5" customHeight="1">
      <c r="B1526" s="47"/>
      <c r="C1526" s="236" t="s">
        <v>1429</v>
      </c>
      <c r="D1526" s="236" t="s">
        <v>172</v>
      </c>
      <c r="E1526" s="237" t="s">
        <v>1430</v>
      </c>
      <c r="F1526" s="238" t="s">
        <v>1431</v>
      </c>
      <c r="G1526" s="239" t="s">
        <v>479</v>
      </c>
      <c r="H1526" s="240">
        <v>48</v>
      </c>
      <c r="I1526" s="241"/>
      <c r="J1526" s="242">
        <f>ROUND(I1526*H1526,2)</f>
        <v>0</v>
      </c>
      <c r="K1526" s="238" t="s">
        <v>21</v>
      </c>
      <c r="L1526" s="73"/>
      <c r="M1526" s="243" t="s">
        <v>21</v>
      </c>
      <c r="N1526" s="244" t="s">
        <v>42</v>
      </c>
      <c r="O1526" s="48"/>
      <c r="P1526" s="245">
        <f>O1526*H1526</f>
        <v>0</v>
      </c>
      <c r="Q1526" s="245">
        <v>0</v>
      </c>
      <c r="R1526" s="245">
        <f>Q1526*H1526</f>
        <v>0</v>
      </c>
      <c r="S1526" s="245">
        <v>0</v>
      </c>
      <c r="T1526" s="246">
        <f>S1526*H1526</f>
        <v>0</v>
      </c>
      <c r="AR1526" s="25" t="s">
        <v>89</v>
      </c>
      <c r="AT1526" s="25" t="s">
        <v>172</v>
      </c>
      <c r="AU1526" s="25" t="s">
        <v>79</v>
      </c>
      <c r="AY1526" s="25" t="s">
        <v>169</v>
      </c>
      <c r="BE1526" s="247">
        <f>IF(N1526="základní",J1526,0)</f>
        <v>0</v>
      </c>
      <c r="BF1526" s="247">
        <f>IF(N1526="snížená",J1526,0)</f>
        <v>0</v>
      </c>
      <c r="BG1526" s="247">
        <f>IF(N1526="zákl. přenesená",J1526,0)</f>
        <v>0</v>
      </c>
      <c r="BH1526" s="247">
        <f>IF(N1526="sníž. přenesená",J1526,0)</f>
        <v>0</v>
      </c>
      <c r="BI1526" s="247">
        <f>IF(N1526="nulová",J1526,0)</f>
        <v>0</v>
      </c>
      <c r="BJ1526" s="25" t="s">
        <v>75</v>
      </c>
      <c r="BK1526" s="247">
        <f>ROUND(I1526*H1526,2)</f>
        <v>0</v>
      </c>
      <c r="BL1526" s="25" t="s">
        <v>89</v>
      </c>
      <c r="BM1526" s="25" t="s">
        <v>1432</v>
      </c>
    </row>
    <row r="1527" s="1" customFormat="1">
      <c r="B1527" s="47"/>
      <c r="C1527" s="75"/>
      <c r="D1527" s="250" t="s">
        <v>973</v>
      </c>
      <c r="E1527" s="75"/>
      <c r="F1527" s="291" t="s">
        <v>1433</v>
      </c>
      <c r="G1527" s="75"/>
      <c r="H1527" s="75"/>
      <c r="I1527" s="204"/>
      <c r="J1527" s="75"/>
      <c r="K1527" s="75"/>
      <c r="L1527" s="73"/>
      <c r="M1527" s="292"/>
      <c r="N1527" s="48"/>
      <c r="O1527" s="48"/>
      <c r="P1527" s="48"/>
      <c r="Q1527" s="48"/>
      <c r="R1527" s="48"/>
      <c r="S1527" s="48"/>
      <c r="T1527" s="96"/>
      <c r="AT1527" s="25" t="s">
        <v>973</v>
      </c>
      <c r="AU1527" s="25" t="s">
        <v>79</v>
      </c>
    </row>
    <row r="1528" s="12" customFormat="1">
      <c r="B1528" s="248"/>
      <c r="C1528" s="249"/>
      <c r="D1528" s="250" t="s">
        <v>177</v>
      </c>
      <c r="E1528" s="251" t="s">
        <v>21</v>
      </c>
      <c r="F1528" s="252" t="s">
        <v>1434</v>
      </c>
      <c r="G1528" s="249"/>
      <c r="H1528" s="253">
        <v>48</v>
      </c>
      <c r="I1528" s="254"/>
      <c r="J1528" s="249"/>
      <c r="K1528" s="249"/>
      <c r="L1528" s="255"/>
      <c r="M1528" s="256"/>
      <c r="N1528" s="257"/>
      <c r="O1528" s="257"/>
      <c r="P1528" s="257"/>
      <c r="Q1528" s="257"/>
      <c r="R1528" s="257"/>
      <c r="S1528" s="257"/>
      <c r="T1528" s="258"/>
      <c r="AT1528" s="259" t="s">
        <v>177</v>
      </c>
      <c r="AU1528" s="259" t="s">
        <v>79</v>
      </c>
      <c r="AV1528" s="12" t="s">
        <v>79</v>
      </c>
      <c r="AW1528" s="12" t="s">
        <v>35</v>
      </c>
      <c r="AX1528" s="12" t="s">
        <v>71</v>
      </c>
      <c r="AY1528" s="259" t="s">
        <v>169</v>
      </c>
    </row>
    <row r="1529" s="13" customFormat="1">
      <c r="B1529" s="260"/>
      <c r="C1529" s="261"/>
      <c r="D1529" s="250" t="s">
        <v>177</v>
      </c>
      <c r="E1529" s="262" t="s">
        <v>21</v>
      </c>
      <c r="F1529" s="263" t="s">
        <v>1435</v>
      </c>
      <c r="G1529" s="261"/>
      <c r="H1529" s="262" t="s">
        <v>21</v>
      </c>
      <c r="I1529" s="264"/>
      <c r="J1529" s="261"/>
      <c r="K1529" s="261"/>
      <c r="L1529" s="265"/>
      <c r="M1529" s="266"/>
      <c r="N1529" s="267"/>
      <c r="O1529" s="267"/>
      <c r="P1529" s="267"/>
      <c r="Q1529" s="267"/>
      <c r="R1529" s="267"/>
      <c r="S1529" s="267"/>
      <c r="T1529" s="268"/>
      <c r="AT1529" s="269" t="s">
        <v>177</v>
      </c>
      <c r="AU1529" s="269" t="s">
        <v>79</v>
      </c>
      <c r="AV1529" s="13" t="s">
        <v>75</v>
      </c>
      <c r="AW1529" s="13" t="s">
        <v>35</v>
      </c>
      <c r="AX1529" s="13" t="s">
        <v>71</v>
      </c>
      <c r="AY1529" s="269" t="s">
        <v>169</v>
      </c>
    </row>
    <row r="1530" s="14" customFormat="1">
      <c r="B1530" s="270"/>
      <c r="C1530" s="271"/>
      <c r="D1530" s="250" t="s">
        <v>177</v>
      </c>
      <c r="E1530" s="272" t="s">
        <v>21</v>
      </c>
      <c r="F1530" s="273" t="s">
        <v>182</v>
      </c>
      <c r="G1530" s="271"/>
      <c r="H1530" s="274">
        <v>48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AT1530" s="280" t="s">
        <v>177</v>
      </c>
      <c r="AU1530" s="280" t="s">
        <v>79</v>
      </c>
      <c r="AV1530" s="14" t="s">
        <v>89</v>
      </c>
      <c r="AW1530" s="14" t="s">
        <v>35</v>
      </c>
      <c r="AX1530" s="14" t="s">
        <v>75</v>
      </c>
      <c r="AY1530" s="280" t="s">
        <v>169</v>
      </c>
    </row>
    <row r="1531" s="1" customFormat="1" ht="16.5" customHeight="1">
      <c r="B1531" s="47"/>
      <c r="C1531" s="236" t="s">
        <v>1436</v>
      </c>
      <c r="D1531" s="236" t="s">
        <v>172</v>
      </c>
      <c r="E1531" s="237" t="s">
        <v>1437</v>
      </c>
      <c r="F1531" s="238" t="s">
        <v>1438</v>
      </c>
      <c r="G1531" s="239" t="s">
        <v>354</v>
      </c>
      <c r="H1531" s="240">
        <v>4</v>
      </c>
      <c r="I1531" s="241"/>
      <c r="J1531" s="242">
        <f>ROUND(I1531*H1531,2)</f>
        <v>0</v>
      </c>
      <c r="K1531" s="238" t="s">
        <v>21</v>
      </c>
      <c r="L1531" s="73"/>
      <c r="M1531" s="243" t="s">
        <v>21</v>
      </c>
      <c r="N1531" s="244" t="s">
        <v>42</v>
      </c>
      <c r="O1531" s="48"/>
      <c r="P1531" s="245">
        <f>O1531*H1531</f>
        <v>0</v>
      </c>
      <c r="Q1531" s="245">
        <v>0</v>
      </c>
      <c r="R1531" s="245">
        <f>Q1531*H1531</f>
        <v>0</v>
      </c>
      <c r="S1531" s="245">
        <v>0</v>
      </c>
      <c r="T1531" s="246">
        <f>S1531*H1531</f>
        <v>0</v>
      </c>
      <c r="AR1531" s="25" t="s">
        <v>89</v>
      </c>
      <c r="AT1531" s="25" t="s">
        <v>172</v>
      </c>
      <c r="AU1531" s="25" t="s">
        <v>79</v>
      </c>
      <c r="AY1531" s="25" t="s">
        <v>169</v>
      </c>
      <c r="BE1531" s="247">
        <f>IF(N1531="základní",J1531,0)</f>
        <v>0</v>
      </c>
      <c r="BF1531" s="247">
        <f>IF(N1531="snížená",J1531,0)</f>
        <v>0</v>
      </c>
      <c r="BG1531" s="247">
        <f>IF(N1531="zákl. přenesená",J1531,0)</f>
        <v>0</v>
      </c>
      <c r="BH1531" s="247">
        <f>IF(N1531="sníž. přenesená",J1531,0)</f>
        <v>0</v>
      </c>
      <c r="BI1531" s="247">
        <f>IF(N1531="nulová",J1531,0)</f>
        <v>0</v>
      </c>
      <c r="BJ1531" s="25" t="s">
        <v>75</v>
      </c>
      <c r="BK1531" s="247">
        <f>ROUND(I1531*H1531,2)</f>
        <v>0</v>
      </c>
      <c r="BL1531" s="25" t="s">
        <v>89</v>
      </c>
      <c r="BM1531" s="25" t="s">
        <v>1439</v>
      </c>
    </row>
    <row r="1532" s="12" customFormat="1">
      <c r="B1532" s="248"/>
      <c r="C1532" s="249"/>
      <c r="D1532" s="250" t="s">
        <v>177</v>
      </c>
      <c r="E1532" s="251" t="s">
        <v>21</v>
      </c>
      <c r="F1532" s="252" t="s">
        <v>89</v>
      </c>
      <c r="G1532" s="249"/>
      <c r="H1532" s="253">
        <v>4</v>
      </c>
      <c r="I1532" s="254"/>
      <c r="J1532" s="249"/>
      <c r="K1532" s="249"/>
      <c r="L1532" s="255"/>
      <c r="M1532" s="256"/>
      <c r="N1532" s="257"/>
      <c r="O1532" s="257"/>
      <c r="P1532" s="257"/>
      <c r="Q1532" s="257"/>
      <c r="R1532" s="257"/>
      <c r="S1532" s="257"/>
      <c r="T1532" s="258"/>
      <c r="AT1532" s="259" t="s">
        <v>177</v>
      </c>
      <c r="AU1532" s="259" t="s">
        <v>79</v>
      </c>
      <c r="AV1532" s="12" t="s">
        <v>79</v>
      </c>
      <c r="AW1532" s="12" t="s">
        <v>35</v>
      </c>
      <c r="AX1532" s="12" t="s">
        <v>71</v>
      </c>
      <c r="AY1532" s="259" t="s">
        <v>169</v>
      </c>
    </row>
    <row r="1533" s="14" customFormat="1">
      <c r="B1533" s="270"/>
      <c r="C1533" s="271"/>
      <c r="D1533" s="250" t="s">
        <v>177</v>
      </c>
      <c r="E1533" s="272" t="s">
        <v>21</v>
      </c>
      <c r="F1533" s="273" t="s">
        <v>182</v>
      </c>
      <c r="G1533" s="271"/>
      <c r="H1533" s="274">
        <v>4</v>
      </c>
      <c r="I1533" s="275"/>
      <c r="J1533" s="271"/>
      <c r="K1533" s="271"/>
      <c r="L1533" s="276"/>
      <c r="M1533" s="277"/>
      <c r="N1533" s="278"/>
      <c r="O1533" s="278"/>
      <c r="P1533" s="278"/>
      <c r="Q1533" s="278"/>
      <c r="R1533" s="278"/>
      <c r="S1533" s="278"/>
      <c r="T1533" s="279"/>
      <c r="AT1533" s="280" t="s">
        <v>177</v>
      </c>
      <c r="AU1533" s="280" t="s">
        <v>79</v>
      </c>
      <c r="AV1533" s="14" t="s">
        <v>89</v>
      </c>
      <c r="AW1533" s="14" t="s">
        <v>35</v>
      </c>
      <c r="AX1533" s="14" t="s">
        <v>75</v>
      </c>
      <c r="AY1533" s="280" t="s">
        <v>169</v>
      </c>
    </row>
    <row r="1534" s="11" customFormat="1" ht="29.88" customHeight="1">
      <c r="B1534" s="220"/>
      <c r="C1534" s="221"/>
      <c r="D1534" s="222" t="s">
        <v>70</v>
      </c>
      <c r="E1534" s="234" t="s">
        <v>1440</v>
      </c>
      <c r="F1534" s="234" t="s">
        <v>1441</v>
      </c>
      <c r="G1534" s="221"/>
      <c r="H1534" s="221"/>
      <c r="I1534" s="224"/>
      <c r="J1534" s="235">
        <f>BK1534</f>
        <v>0</v>
      </c>
      <c r="K1534" s="221"/>
      <c r="L1534" s="226"/>
      <c r="M1534" s="227"/>
      <c r="N1534" s="228"/>
      <c r="O1534" s="228"/>
      <c r="P1534" s="229">
        <f>SUM(P1535:P1542)</f>
        <v>0</v>
      </c>
      <c r="Q1534" s="228"/>
      <c r="R1534" s="229">
        <f>SUM(R1535:R1542)</f>
        <v>0</v>
      </c>
      <c r="S1534" s="228"/>
      <c r="T1534" s="230">
        <f>SUM(T1535:T1542)</f>
        <v>0</v>
      </c>
      <c r="AR1534" s="231" t="s">
        <v>75</v>
      </c>
      <c r="AT1534" s="232" t="s">
        <v>70</v>
      </c>
      <c r="AU1534" s="232" t="s">
        <v>75</v>
      </c>
      <c r="AY1534" s="231" t="s">
        <v>169</v>
      </c>
      <c r="BK1534" s="233">
        <f>SUM(BK1535:BK1542)</f>
        <v>0</v>
      </c>
    </row>
    <row r="1535" s="1" customFormat="1" ht="16.5" customHeight="1">
      <c r="B1535" s="47"/>
      <c r="C1535" s="236" t="s">
        <v>1442</v>
      </c>
      <c r="D1535" s="236" t="s">
        <v>172</v>
      </c>
      <c r="E1535" s="237" t="s">
        <v>1443</v>
      </c>
      <c r="F1535" s="238" t="s">
        <v>1444</v>
      </c>
      <c r="G1535" s="239" t="s">
        <v>235</v>
      </c>
      <c r="H1535" s="240">
        <v>606.41600000000005</v>
      </c>
      <c r="I1535" s="241"/>
      <c r="J1535" s="242">
        <f>ROUND(I1535*H1535,2)</f>
        <v>0</v>
      </c>
      <c r="K1535" s="238" t="s">
        <v>21</v>
      </c>
      <c r="L1535" s="73"/>
      <c r="M1535" s="243" t="s">
        <v>21</v>
      </c>
      <c r="N1535" s="244" t="s">
        <v>42</v>
      </c>
      <c r="O1535" s="48"/>
      <c r="P1535" s="245">
        <f>O1535*H1535</f>
        <v>0</v>
      </c>
      <c r="Q1535" s="245">
        <v>0</v>
      </c>
      <c r="R1535" s="245">
        <f>Q1535*H1535</f>
        <v>0</v>
      </c>
      <c r="S1535" s="245">
        <v>0</v>
      </c>
      <c r="T1535" s="246">
        <f>S1535*H1535</f>
        <v>0</v>
      </c>
      <c r="AR1535" s="25" t="s">
        <v>89</v>
      </c>
      <c r="AT1535" s="25" t="s">
        <v>172</v>
      </c>
      <c r="AU1535" s="25" t="s">
        <v>79</v>
      </c>
      <c r="AY1535" s="25" t="s">
        <v>169</v>
      </c>
      <c r="BE1535" s="247">
        <f>IF(N1535="základní",J1535,0)</f>
        <v>0</v>
      </c>
      <c r="BF1535" s="247">
        <f>IF(N1535="snížená",J1535,0)</f>
        <v>0</v>
      </c>
      <c r="BG1535" s="247">
        <f>IF(N1535="zákl. přenesená",J1535,0)</f>
        <v>0</v>
      </c>
      <c r="BH1535" s="247">
        <f>IF(N1535="sníž. přenesená",J1535,0)</f>
        <v>0</v>
      </c>
      <c r="BI1535" s="247">
        <f>IF(N1535="nulová",J1535,0)</f>
        <v>0</v>
      </c>
      <c r="BJ1535" s="25" t="s">
        <v>75</v>
      </c>
      <c r="BK1535" s="247">
        <f>ROUND(I1535*H1535,2)</f>
        <v>0</v>
      </c>
      <c r="BL1535" s="25" t="s">
        <v>89</v>
      </c>
      <c r="BM1535" s="25" t="s">
        <v>1445</v>
      </c>
    </row>
    <row r="1536" s="1" customFormat="1" ht="16.5" customHeight="1">
      <c r="B1536" s="47"/>
      <c r="C1536" s="236" t="s">
        <v>1446</v>
      </c>
      <c r="D1536" s="236" t="s">
        <v>172</v>
      </c>
      <c r="E1536" s="237" t="s">
        <v>1447</v>
      </c>
      <c r="F1536" s="238" t="s">
        <v>1448</v>
      </c>
      <c r="G1536" s="239" t="s">
        <v>235</v>
      </c>
      <c r="H1536" s="240">
        <v>5457.7439999999997</v>
      </c>
      <c r="I1536" s="241"/>
      <c r="J1536" s="242">
        <f>ROUND(I1536*H1536,2)</f>
        <v>0</v>
      </c>
      <c r="K1536" s="238" t="s">
        <v>21</v>
      </c>
      <c r="L1536" s="73"/>
      <c r="M1536" s="243" t="s">
        <v>21</v>
      </c>
      <c r="N1536" s="244" t="s">
        <v>42</v>
      </c>
      <c r="O1536" s="48"/>
      <c r="P1536" s="245">
        <f>O1536*H1536</f>
        <v>0</v>
      </c>
      <c r="Q1536" s="245">
        <v>0</v>
      </c>
      <c r="R1536" s="245">
        <f>Q1536*H1536</f>
        <v>0</v>
      </c>
      <c r="S1536" s="245">
        <v>0</v>
      </c>
      <c r="T1536" s="246">
        <f>S1536*H1536</f>
        <v>0</v>
      </c>
      <c r="AR1536" s="25" t="s">
        <v>89</v>
      </c>
      <c r="AT1536" s="25" t="s">
        <v>172</v>
      </c>
      <c r="AU1536" s="25" t="s">
        <v>79</v>
      </c>
      <c r="AY1536" s="25" t="s">
        <v>169</v>
      </c>
      <c r="BE1536" s="247">
        <f>IF(N1536="základní",J1536,0)</f>
        <v>0</v>
      </c>
      <c r="BF1536" s="247">
        <f>IF(N1536="snížená",J1536,0)</f>
        <v>0</v>
      </c>
      <c r="BG1536" s="247">
        <f>IF(N1536="zákl. přenesená",J1536,0)</f>
        <v>0</v>
      </c>
      <c r="BH1536" s="247">
        <f>IF(N1536="sníž. přenesená",J1536,0)</f>
        <v>0</v>
      </c>
      <c r="BI1536" s="247">
        <f>IF(N1536="nulová",J1536,0)</f>
        <v>0</v>
      </c>
      <c r="BJ1536" s="25" t="s">
        <v>75</v>
      </c>
      <c r="BK1536" s="247">
        <f>ROUND(I1536*H1536,2)</f>
        <v>0</v>
      </c>
      <c r="BL1536" s="25" t="s">
        <v>89</v>
      </c>
      <c r="BM1536" s="25" t="s">
        <v>1449</v>
      </c>
    </row>
    <row r="1537" s="12" customFormat="1">
      <c r="B1537" s="248"/>
      <c r="C1537" s="249"/>
      <c r="D1537" s="250" t="s">
        <v>177</v>
      </c>
      <c r="E1537" s="251" t="s">
        <v>21</v>
      </c>
      <c r="F1537" s="252" t="s">
        <v>1450</v>
      </c>
      <c r="G1537" s="249"/>
      <c r="H1537" s="253">
        <v>5457.7439999999997</v>
      </c>
      <c r="I1537" s="254"/>
      <c r="J1537" s="249"/>
      <c r="K1537" s="249"/>
      <c r="L1537" s="255"/>
      <c r="M1537" s="256"/>
      <c r="N1537" s="257"/>
      <c r="O1537" s="257"/>
      <c r="P1537" s="257"/>
      <c r="Q1537" s="257"/>
      <c r="R1537" s="257"/>
      <c r="S1537" s="257"/>
      <c r="T1537" s="258"/>
      <c r="AT1537" s="259" t="s">
        <v>177</v>
      </c>
      <c r="AU1537" s="259" t="s">
        <v>79</v>
      </c>
      <c r="AV1537" s="12" t="s">
        <v>79</v>
      </c>
      <c r="AW1537" s="12" t="s">
        <v>35</v>
      </c>
      <c r="AX1537" s="12" t="s">
        <v>71</v>
      </c>
      <c r="AY1537" s="259" t="s">
        <v>169</v>
      </c>
    </row>
    <row r="1538" s="13" customFormat="1">
      <c r="B1538" s="260"/>
      <c r="C1538" s="261"/>
      <c r="D1538" s="250" t="s">
        <v>177</v>
      </c>
      <c r="E1538" s="262" t="s">
        <v>21</v>
      </c>
      <c r="F1538" s="263" t="s">
        <v>1451</v>
      </c>
      <c r="G1538" s="261"/>
      <c r="H1538" s="262" t="s">
        <v>21</v>
      </c>
      <c r="I1538" s="264"/>
      <c r="J1538" s="261"/>
      <c r="K1538" s="261"/>
      <c r="L1538" s="265"/>
      <c r="M1538" s="266"/>
      <c r="N1538" s="267"/>
      <c r="O1538" s="267"/>
      <c r="P1538" s="267"/>
      <c r="Q1538" s="267"/>
      <c r="R1538" s="267"/>
      <c r="S1538" s="267"/>
      <c r="T1538" s="268"/>
      <c r="AT1538" s="269" t="s">
        <v>177</v>
      </c>
      <c r="AU1538" s="269" t="s">
        <v>79</v>
      </c>
      <c r="AV1538" s="13" t="s">
        <v>75</v>
      </c>
      <c r="AW1538" s="13" t="s">
        <v>35</v>
      </c>
      <c r="AX1538" s="13" t="s">
        <v>71</v>
      </c>
      <c r="AY1538" s="269" t="s">
        <v>169</v>
      </c>
    </row>
    <row r="1539" s="14" customFormat="1">
      <c r="B1539" s="270"/>
      <c r="C1539" s="271"/>
      <c r="D1539" s="250" t="s">
        <v>177</v>
      </c>
      <c r="E1539" s="272" t="s">
        <v>21</v>
      </c>
      <c r="F1539" s="273" t="s">
        <v>182</v>
      </c>
      <c r="G1539" s="271"/>
      <c r="H1539" s="274">
        <v>5457.7439999999997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AT1539" s="280" t="s">
        <v>177</v>
      </c>
      <c r="AU1539" s="280" t="s">
        <v>79</v>
      </c>
      <c r="AV1539" s="14" t="s">
        <v>89</v>
      </c>
      <c r="AW1539" s="14" t="s">
        <v>35</v>
      </c>
      <c r="AX1539" s="14" t="s">
        <v>75</v>
      </c>
      <c r="AY1539" s="280" t="s">
        <v>169</v>
      </c>
    </row>
    <row r="1540" s="1" customFormat="1" ht="25.5" customHeight="1">
      <c r="B1540" s="47"/>
      <c r="C1540" s="236" t="s">
        <v>1452</v>
      </c>
      <c r="D1540" s="236" t="s">
        <v>172</v>
      </c>
      <c r="E1540" s="237" t="s">
        <v>1453</v>
      </c>
      <c r="F1540" s="238" t="s">
        <v>1454</v>
      </c>
      <c r="G1540" s="239" t="s">
        <v>235</v>
      </c>
      <c r="H1540" s="240">
        <v>606.41600000000005</v>
      </c>
      <c r="I1540" s="241"/>
      <c r="J1540" s="242">
        <f>ROUND(I1540*H1540,2)</f>
        <v>0</v>
      </c>
      <c r="K1540" s="238" t="s">
        <v>21</v>
      </c>
      <c r="L1540" s="73"/>
      <c r="M1540" s="243" t="s">
        <v>21</v>
      </c>
      <c r="N1540" s="244" t="s">
        <v>42</v>
      </c>
      <c r="O1540" s="48"/>
      <c r="P1540" s="245">
        <f>O1540*H1540</f>
        <v>0</v>
      </c>
      <c r="Q1540" s="245">
        <v>0</v>
      </c>
      <c r="R1540" s="245">
        <f>Q1540*H1540</f>
        <v>0</v>
      </c>
      <c r="S1540" s="245">
        <v>0</v>
      </c>
      <c r="T1540" s="246">
        <f>S1540*H1540</f>
        <v>0</v>
      </c>
      <c r="AR1540" s="25" t="s">
        <v>89</v>
      </c>
      <c r="AT1540" s="25" t="s">
        <v>172</v>
      </c>
      <c r="AU1540" s="25" t="s">
        <v>79</v>
      </c>
      <c r="AY1540" s="25" t="s">
        <v>169</v>
      </c>
      <c r="BE1540" s="247">
        <f>IF(N1540="základní",J1540,0)</f>
        <v>0</v>
      </c>
      <c r="BF1540" s="247">
        <f>IF(N1540="snížená",J1540,0)</f>
        <v>0</v>
      </c>
      <c r="BG1540" s="247">
        <f>IF(N1540="zákl. přenesená",J1540,0)</f>
        <v>0</v>
      </c>
      <c r="BH1540" s="247">
        <f>IF(N1540="sníž. přenesená",J1540,0)</f>
        <v>0</v>
      </c>
      <c r="BI1540" s="247">
        <f>IF(N1540="nulová",J1540,0)</f>
        <v>0</v>
      </c>
      <c r="BJ1540" s="25" t="s">
        <v>75</v>
      </c>
      <c r="BK1540" s="247">
        <f>ROUND(I1540*H1540,2)</f>
        <v>0</v>
      </c>
      <c r="BL1540" s="25" t="s">
        <v>89</v>
      </c>
      <c r="BM1540" s="25" t="s">
        <v>1455</v>
      </c>
    </row>
    <row r="1541" s="1" customFormat="1" ht="16.5" customHeight="1">
      <c r="B1541" s="47"/>
      <c r="C1541" s="236" t="s">
        <v>1456</v>
      </c>
      <c r="D1541" s="236" t="s">
        <v>172</v>
      </c>
      <c r="E1541" s="237" t="s">
        <v>1457</v>
      </c>
      <c r="F1541" s="238" t="s">
        <v>1458</v>
      </c>
      <c r="G1541" s="239" t="s">
        <v>235</v>
      </c>
      <c r="H1541" s="240">
        <v>606.41600000000005</v>
      </c>
      <c r="I1541" s="241"/>
      <c r="J1541" s="242">
        <f>ROUND(I1541*H1541,2)</f>
        <v>0</v>
      </c>
      <c r="K1541" s="238" t="s">
        <v>21</v>
      </c>
      <c r="L1541" s="73"/>
      <c r="M1541" s="243" t="s">
        <v>21</v>
      </c>
      <c r="N1541" s="244" t="s">
        <v>42</v>
      </c>
      <c r="O1541" s="48"/>
      <c r="P1541" s="245">
        <f>O1541*H1541</f>
        <v>0</v>
      </c>
      <c r="Q1541" s="245">
        <v>0</v>
      </c>
      <c r="R1541" s="245">
        <f>Q1541*H1541</f>
        <v>0</v>
      </c>
      <c r="S1541" s="245">
        <v>0</v>
      </c>
      <c r="T1541" s="246">
        <f>S1541*H1541</f>
        <v>0</v>
      </c>
      <c r="AR1541" s="25" t="s">
        <v>89</v>
      </c>
      <c r="AT1541" s="25" t="s">
        <v>172</v>
      </c>
      <c r="AU1541" s="25" t="s">
        <v>79</v>
      </c>
      <c r="AY1541" s="25" t="s">
        <v>169</v>
      </c>
      <c r="BE1541" s="247">
        <f>IF(N1541="základní",J1541,0)</f>
        <v>0</v>
      </c>
      <c r="BF1541" s="247">
        <f>IF(N1541="snížená",J1541,0)</f>
        <v>0</v>
      </c>
      <c r="BG1541" s="247">
        <f>IF(N1541="zákl. přenesená",J1541,0)</f>
        <v>0</v>
      </c>
      <c r="BH1541" s="247">
        <f>IF(N1541="sníž. přenesená",J1541,0)</f>
        <v>0</v>
      </c>
      <c r="BI1541" s="247">
        <f>IF(N1541="nulová",J1541,0)</f>
        <v>0</v>
      </c>
      <c r="BJ1541" s="25" t="s">
        <v>75</v>
      </c>
      <c r="BK1541" s="247">
        <f>ROUND(I1541*H1541,2)</f>
        <v>0</v>
      </c>
      <c r="BL1541" s="25" t="s">
        <v>89</v>
      </c>
      <c r="BM1541" s="25" t="s">
        <v>1459</v>
      </c>
    </row>
    <row r="1542" s="1" customFormat="1" ht="25.5" customHeight="1">
      <c r="B1542" s="47"/>
      <c r="C1542" s="236" t="s">
        <v>1460</v>
      </c>
      <c r="D1542" s="236" t="s">
        <v>172</v>
      </c>
      <c r="E1542" s="237" t="s">
        <v>1461</v>
      </c>
      <c r="F1542" s="238" t="s">
        <v>1462</v>
      </c>
      <c r="G1542" s="239" t="s">
        <v>235</v>
      </c>
      <c r="H1542" s="240">
        <v>1494.656</v>
      </c>
      <c r="I1542" s="241"/>
      <c r="J1542" s="242">
        <f>ROUND(I1542*H1542,2)</f>
        <v>0</v>
      </c>
      <c r="K1542" s="238" t="s">
        <v>21</v>
      </c>
      <c r="L1542" s="73"/>
      <c r="M1542" s="243" t="s">
        <v>21</v>
      </c>
      <c r="N1542" s="244" t="s">
        <v>42</v>
      </c>
      <c r="O1542" s="48"/>
      <c r="P1542" s="245">
        <f>O1542*H1542</f>
        <v>0</v>
      </c>
      <c r="Q1542" s="245">
        <v>0</v>
      </c>
      <c r="R1542" s="245">
        <f>Q1542*H1542</f>
        <v>0</v>
      </c>
      <c r="S1542" s="245">
        <v>0</v>
      </c>
      <c r="T1542" s="246">
        <f>S1542*H1542</f>
        <v>0</v>
      </c>
      <c r="AR1542" s="25" t="s">
        <v>89</v>
      </c>
      <c r="AT1542" s="25" t="s">
        <v>172</v>
      </c>
      <c r="AU1542" s="25" t="s">
        <v>79</v>
      </c>
      <c r="AY1542" s="25" t="s">
        <v>169</v>
      </c>
      <c r="BE1542" s="247">
        <f>IF(N1542="základní",J1542,0)</f>
        <v>0</v>
      </c>
      <c r="BF1542" s="247">
        <f>IF(N1542="snížená",J1542,0)</f>
        <v>0</v>
      </c>
      <c r="BG1542" s="247">
        <f>IF(N1542="zákl. přenesená",J1542,0)</f>
        <v>0</v>
      </c>
      <c r="BH1542" s="247">
        <f>IF(N1542="sníž. přenesená",J1542,0)</f>
        <v>0</v>
      </c>
      <c r="BI1542" s="247">
        <f>IF(N1542="nulová",J1542,0)</f>
        <v>0</v>
      </c>
      <c r="BJ1542" s="25" t="s">
        <v>75</v>
      </c>
      <c r="BK1542" s="247">
        <f>ROUND(I1542*H1542,2)</f>
        <v>0</v>
      </c>
      <c r="BL1542" s="25" t="s">
        <v>89</v>
      </c>
      <c r="BM1542" s="25" t="s">
        <v>1463</v>
      </c>
    </row>
    <row r="1543" s="11" customFormat="1" ht="29.88" customHeight="1">
      <c r="B1543" s="220"/>
      <c r="C1543" s="221"/>
      <c r="D1543" s="222" t="s">
        <v>70</v>
      </c>
      <c r="E1543" s="234" t="s">
        <v>1464</v>
      </c>
      <c r="F1543" s="234" t="s">
        <v>1465</v>
      </c>
      <c r="G1543" s="221"/>
      <c r="H1543" s="221"/>
      <c r="I1543" s="224"/>
      <c r="J1543" s="235">
        <f>BK1543</f>
        <v>0</v>
      </c>
      <c r="K1543" s="221"/>
      <c r="L1543" s="226"/>
      <c r="M1543" s="227"/>
      <c r="N1543" s="228"/>
      <c r="O1543" s="228"/>
      <c r="P1543" s="229">
        <f>SUM(P1544:P1547)</f>
        <v>0</v>
      </c>
      <c r="Q1543" s="228"/>
      <c r="R1543" s="229">
        <f>SUM(R1544:R1547)</f>
        <v>0</v>
      </c>
      <c r="S1543" s="228"/>
      <c r="T1543" s="230">
        <f>SUM(T1544:T1547)</f>
        <v>0</v>
      </c>
      <c r="AR1543" s="231" t="s">
        <v>79</v>
      </c>
      <c r="AT1543" s="232" t="s">
        <v>70</v>
      </c>
      <c r="AU1543" s="232" t="s">
        <v>75</v>
      </c>
      <c r="AY1543" s="231" t="s">
        <v>169</v>
      </c>
      <c r="BK1543" s="233">
        <f>SUM(BK1544:BK1547)</f>
        <v>0</v>
      </c>
    </row>
    <row r="1544" s="1" customFormat="1" ht="16.5" customHeight="1">
      <c r="B1544" s="47"/>
      <c r="C1544" s="236" t="s">
        <v>1466</v>
      </c>
      <c r="D1544" s="236" t="s">
        <v>172</v>
      </c>
      <c r="E1544" s="237" t="s">
        <v>1467</v>
      </c>
      <c r="F1544" s="238" t="s">
        <v>1468</v>
      </c>
      <c r="G1544" s="239" t="s">
        <v>175</v>
      </c>
      <c r="H1544" s="240">
        <v>42.381999999999998</v>
      </c>
      <c r="I1544" s="241"/>
      <c r="J1544" s="242">
        <f>ROUND(I1544*H1544,2)</f>
        <v>0</v>
      </c>
      <c r="K1544" s="238" t="s">
        <v>21</v>
      </c>
      <c r="L1544" s="73"/>
      <c r="M1544" s="243" t="s">
        <v>21</v>
      </c>
      <c r="N1544" s="244" t="s">
        <v>42</v>
      </c>
      <c r="O1544" s="48"/>
      <c r="P1544" s="245">
        <f>O1544*H1544</f>
        <v>0</v>
      </c>
      <c r="Q1544" s="245">
        <v>0</v>
      </c>
      <c r="R1544" s="245">
        <f>Q1544*H1544</f>
        <v>0</v>
      </c>
      <c r="S1544" s="245">
        <v>0</v>
      </c>
      <c r="T1544" s="246">
        <f>S1544*H1544</f>
        <v>0</v>
      </c>
      <c r="AR1544" s="25" t="s">
        <v>267</v>
      </c>
      <c r="AT1544" s="25" t="s">
        <v>172</v>
      </c>
      <c r="AU1544" s="25" t="s">
        <v>79</v>
      </c>
      <c r="AY1544" s="25" t="s">
        <v>169</v>
      </c>
      <c r="BE1544" s="247">
        <f>IF(N1544="základní",J1544,0)</f>
        <v>0</v>
      </c>
      <c r="BF1544" s="247">
        <f>IF(N1544="snížená",J1544,0)</f>
        <v>0</v>
      </c>
      <c r="BG1544" s="247">
        <f>IF(N1544="zákl. přenesená",J1544,0)</f>
        <v>0</v>
      </c>
      <c r="BH1544" s="247">
        <f>IF(N1544="sníž. přenesená",J1544,0)</f>
        <v>0</v>
      </c>
      <c r="BI1544" s="247">
        <f>IF(N1544="nulová",J1544,0)</f>
        <v>0</v>
      </c>
      <c r="BJ1544" s="25" t="s">
        <v>75</v>
      </c>
      <c r="BK1544" s="247">
        <f>ROUND(I1544*H1544,2)</f>
        <v>0</v>
      </c>
      <c r="BL1544" s="25" t="s">
        <v>267</v>
      </c>
      <c r="BM1544" s="25" t="s">
        <v>1469</v>
      </c>
    </row>
    <row r="1545" s="12" customFormat="1">
      <c r="B1545" s="248"/>
      <c r="C1545" s="249"/>
      <c r="D1545" s="250" t="s">
        <v>177</v>
      </c>
      <c r="E1545" s="251" t="s">
        <v>21</v>
      </c>
      <c r="F1545" s="252" t="s">
        <v>1470</v>
      </c>
      <c r="G1545" s="249"/>
      <c r="H1545" s="253">
        <v>42.381999999999998</v>
      </c>
      <c r="I1545" s="254"/>
      <c r="J1545" s="249"/>
      <c r="K1545" s="249"/>
      <c r="L1545" s="255"/>
      <c r="M1545" s="256"/>
      <c r="N1545" s="257"/>
      <c r="O1545" s="257"/>
      <c r="P1545" s="257"/>
      <c r="Q1545" s="257"/>
      <c r="R1545" s="257"/>
      <c r="S1545" s="257"/>
      <c r="T1545" s="258"/>
      <c r="AT1545" s="259" t="s">
        <v>177</v>
      </c>
      <c r="AU1545" s="259" t="s">
        <v>79</v>
      </c>
      <c r="AV1545" s="12" t="s">
        <v>79</v>
      </c>
      <c r="AW1545" s="12" t="s">
        <v>35</v>
      </c>
      <c r="AX1545" s="12" t="s">
        <v>71</v>
      </c>
      <c r="AY1545" s="259" t="s">
        <v>169</v>
      </c>
    </row>
    <row r="1546" s="14" customFormat="1">
      <c r="B1546" s="270"/>
      <c r="C1546" s="271"/>
      <c r="D1546" s="250" t="s">
        <v>177</v>
      </c>
      <c r="E1546" s="272" t="s">
        <v>21</v>
      </c>
      <c r="F1546" s="273" t="s">
        <v>182</v>
      </c>
      <c r="G1546" s="271"/>
      <c r="H1546" s="274">
        <v>42.381999999999998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AT1546" s="280" t="s">
        <v>177</v>
      </c>
      <c r="AU1546" s="280" t="s">
        <v>79</v>
      </c>
      <c r="AV1546" s="14" t="s">
        <v>89</v>
      </c>
      <c r="AW1546" s="14" t="s">
        <v>35</v>
      </c>
      <c r="AX1546" s="14" t="s">
        <v>75</v>
      </c>
      <c r="AY1546" s="280" t="s">
        <v>169</v>
      </c>
    </row>
    <row r="1547" s="1" customFormat="1" ht="25.5" customHeight="1">
      <c r="B1547" s="47"/>
      <c r="C1547" s="236" t="s">
        <v>1471</v>
      </c>
      <c r="D1547" s="236" t="s">
        <v>172</v>
      </c>
      <c r="E1547" s="237" t="s">
        <v>1472</v>
      </c>
      <c r="F1547" s="238" t="s">
        <v>1473</v>
      </c>
      <c r="G1547" s="239" t="s">
        <v>1474</v>
      </c>
      <c r="H1547" s="293"/>
      <c r="I1547" s="241"/>
      <c r="J1547" s="242">
        <f>ROUND(I1547*H1547,2)</f>
        <v>0</v>
      </c>
      <c r="K1547" s="238" t="s">
        <v>185</v>
      </c>
      <c r="L1547" s="73"/>
      <c r="M1547" s="243" t="s">
        <v>21</v>
      </c>
      <c r="N1547" s="244" t="s">
        <v>42</v>
      </c>
      <c r="O1547" s="48"/>
      <c r="P1547" s="245">
        <f>O1547*H1547</f>
        <v>0</v>
      </c>
      <c r="Q1547" s="245">
        <v>0</v>
      </c>
      <c r="R1547" s="245">
        <f>Q1547*H1547</f>
        <v>0</v>
      </c>
      <c r="S1547" s="245">
        <v>0</v>
      </c>
      <c r="T1547" s="246">
        <f>S1547*H1547</f>
        <v>0</v>
      </c>
      <c r="AR1547" s="25" t="s">
        <v>267</v>
      </c>
      <c r="AT1547" s="25" t="s">
        <v>172</v>
      </c>
      <c r="AU1547" s="25" t="s">
        <v>79</v>
      </c>
      <c r="AY1547" s="25" t="s">
        <v>169</v>
      </c>
      <c r="BE1547" s="247">
        <f>IF(N1547="základní",J1547,0)</f>
        <v>0</v>
      </c>
      <c r="BF1547" s="247">
        <f>IF(N1547="snížená",J1547,0)</f>
        <v>0</v>
      </c>
      <c r="BG1547" s="247">
        <f>IF(N1547="zákl. přenesená",J1547,0)</f>
        <v>0</v>
      </c>
      <c r="BH1547" s="247">
        <f>IF(N1547="sníž. přenesená",J1547,0)</f>
        <v>0</v>
      </c>
      <c r="BI1547" s="247">
        <f>IF(N1547="nulová",J1547,0)</f>
        <v>0</v>
      </c>
      <c r="BJ1547" s="25" t="s">
        <v>75</v>
      </c>
      <c r="BK1547" s="247">
        <f>ROUND(I1547*H1547,2)</f>
        <v>0</v>
      </c>
      <c r="BL1547" s="25" t="s">
        <v>267</v>
      </c>
      <c r="BM1547" s="25" t="s">
        <v>1475</v>
      </c>
    </row>
    <row r="1548" s="11" customFormat="1" ht="29.88" customHeight="1">
      <c r="B1548" s="220"/>
      <c r="C1548" s="221"/>
      <c r="D1548" s="222" t="s">
        <v>70</v>
      </c>
      <c r="E1548" s="234" t="s">
        <v>1476</v>
      </c>
      <c r="F1548" s="234" t="s">
        <v>1477</v>
      </c>
      <c r="G1548" s="221"/>
      <c r="H1548" s="221"/>
      <c r="I1548" s="224"/>
      <c r="J1548" s="235">
        <f>BK1548</f>
        <v>0</v>
      </c>
      <c r="K1548" s="221"/>
      <c r="L1548" s="226"/>
      <c r="M1548" s="227"/>
      <c r="N1548" s="228"/>
      <c r="O1548" s="228"/>
      <c r="P1548" s="229">
        <f>SUM(P1549:P1621)</f>
        <v>0</v>
      </c>
      <c r="Q1548" s="228"/>
      <c r="R1548" s="229">
        <f>SUM(R1549:R1621)</f>
        <v>0.231741</v>
      </c>
      <c r="S1548" s="228"/>
      <c r="T1548" s="230">
        <f>SUM(T1549:T1621)</f>
        <v>0.42912</v>
      </c>
      <c r="AR1548" s="231" t="s">
        <v>75</v>
      </c>
      <c r="AT1548" s="232" t="s">
        <v>70</v>
      </c>
      <c r="AU1548" s="232" t="s">
        <v>75</v>
      </c>
      <c r="AY1548" s="231" t="s">
        <v>169</v>
      </c>
      <c r="BK1548" s="233">
        <f>SUM(BK1549:BK1621)</f>
        <v>0</v>
      </c>
    </row>
    <row r="1549" s="1" customFormat="1" ht="25.5" customHeight="1">
      <c r="B1549" s="47"/>
      <c r="C1549" s="236" t="s">
        <v>1478</v>
      </c>
      <c r="D1549" s="236" t="s">
        <v>172</v>
      </c>
      <c r="E1549" s="237" t="s">
        <v>1479</v>
      </c>
      <c r="F1549" s="238" t="s">
        <v>1480</v>
      </c>
      <c r="G1549" s="239" t="s">
        <v>175</v>
      </c>
      <c r="H1549" s="240">
        <v>24.280000000000001</v>
      </c>
      <c r="I1549" s="241"/>
      <c r="J1549" s="242">
        <f>ROUND(I1549*H1549,2)</f>
        <v>0</v>
      </c>
      <c r="K1549" s="238" t="s">
        <v>21</v>
      </c>
      <c r="L1549" s="73"/>
      <c r="M1549" s="243" t="s">
        <v>21</v>
      </c>
      <c r="N1549" s="244" t="s">
        <v>42</v>
      </c>
      <c r="O1549" s="48"/>
      <c r="P1549" s="245">
        <f>O1549*H1549</f>
        <v>0</v>
      </c>
      <c r="Q1549" s="245">
        <v>0</v>
      </c>
      <c r="R1549" s="245">
        <f>Q1549*H1549</f>
        <v>0</v>
      </c>
      <c r="S1549" s="245">
        <v>0</v>
      </c>
      <c r="T1549" s="246">
        <f>S1549*H1549</f>
        <v>0</v>
      </c>
      <c r="AR1549" s="25" t="s">
        <v>89</v>
      </c>
      <c r="AT1549" s="25" t="s">
        <v>172</v>
      </c>
      <c r="AU1549" s="25" t="s">
        <v>79</v>
      </c>
      <c r="AY1549" s="25" t="s">
        <v>169</v>
      </c>
      <c r="BE1549" s="247">
        <f>IF(N1549="základní",J1549,0)</f>
        <v>0</v>
      </c>
      <c r="BF1549" s="247">
        <f>IF(N1549="snížená",J1549,0)</f>
        <v>0</v>
      </c>
      <c r="BG1549" s="247">
        <f>IF(N1549="zákl. přenesená",J1549,0)</f>
        <v>0</v>
      </c>
      <c r="BH1549" s="247">
        <f>IF(N1549="sníž. přenesená",J1549,0)</f>
        <v>0</v>
      </c>
      <c r="BI1549" s="247">
        <f>IF(N1549="nulová",J1549,0)</f>
        <v>0</v>
      </c>
      <c r="BJ1549" s="25" t="s">
        <v>75</v>
      </c>
      <c r="BK1549" s="247">
        <f>ROUND(I1549*H1549,2)</f>
        <v>0</v>
      </c>
      <c r="BL1549" s="25" t="s">
        <v>89</v>
      </c>
      <c r="BM1549" s="25" t="s">
        <v>1481</v>
      </c>
    </row>
    <row r="1550" s="12" customFormat="1">
      <c r="B1550" s="248"/>
      <c r="C1550" s="249"/>
      <c r="D1550" s="250" t="s">
        <v>177</v>
      </c>
      <c r="E1550" s="251" t="s">
        <v>21</v>
      </c>
      <c r="F1550" s="252" t="s">
        <v>1482</v>
      </c>
      <c r="G1550" s="249"/>
      <c r="H1550" s="253">
        <v>24.280000000000001</v>
      </c>
      <c r="I1550" s="254"/>
      <c r="J1550" s="249"/>
      <c r="K1550" s="249"/>
      <c r="L1550" s="255"/>
      <c r="M1550" s="256"/>
      <c r="N1550" s="257"/>
      <c r="O1550" s="257"/>
      <c r="P1550" s="257"/>
      <c r="Q1550" s="257"/>
      <c r="R1550" s="257"/>
      <c r="S1550" s="257"/>
      <c r="T1550" s="258"/>
      <c r="AT1550" s="259" t="s">
        <v>177</v>
      </c>
      <c r="AU1550" s="259" t="s">
        <v>79</v>
      </c>
      <c r="AV1550" s="12" t="s">
        <v>79</v>
      </c>
      <c r="AW1550" s="12" t="s">
        <v>35</v>
      </c>
      <c r="AX1550" s="12" t="s">
        <v>71</v>
      </c>
      <c r="AY1550" s="259" t="s">
        <v>169</v>
      </c>
    </row>
    <row r="1551" s="14" customFormat="1">
      <c r="B1551" s="270"/>
      <c r="C1551" s="271"/>
      <c r="D1551" s="250" t="s">
        <v>177</v>
      </c>
      <c r="E1551" s="272" t="s">
        <v>21</v>
      </c>
      <c r="F1551" s="273" t="s">
        <v>182</v>
      </c>
      <c r="G1551" s="271"/>
      <c r="H1551" s="274">
        <v>24.280000000000001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AT1551" s="280" t="s">
        <v>177</v>
      </c>
      <c r="AU1551" s="280" t="s">
        <v>79</v>
      </c>
      <c r="AV1551" s="14" t="s">
        <v>89</v>
      </c>
      <c r="AW1551" s="14" t="s">
        <v>35</v>
      </c>
      <c r="AX1551" s="14" t="s">
        <v>75</v>
      </c>
      <c r="AY1551" s="280" t="s">
        <v>169</v>
      </c>
    </row>
    <row r="1552" s="1" customFormat="1" ht="25.5" customHeight="1">
      <c r="B1552" s="47"/>
      <c r="C1552" s="236" t="s">
        <v>1483</v>
      </c>
      <c r="D1552" s="236" t="s">
        <v>172</v>
      </c>
      <c r="E1552" s="237" t="s">
        <v>1484</v>
      </c>
      <c r="F1552" s="238" t="s">
        <v>1485</v>
      </c>
      <c r="G1552" s="239" t="s">
        <v>175</v>
      </c>
      <c r="H1552" s="240">
        <v>26.93</v>
      </c>
      <c r="I1552" s="241"/>
      <c r="J1552" s="242">
        <f>ROUND(I1552*H1552,2)</f>
        <v>0</v>
      </c>
      <c r="K1552" s="238" t="s">
        <v>21</v>
      </c>
      <c r="L1552" s="73"/>
      <c r="M1552" s="243" t="s">
        <v>21</v>
      </c>
      <c r="N1552" s="244" t="s">
        <v>42</v>
      </c>
      <c r="O1552" s="48"/>
      <c r="P1552" s="245">
        <f>O1552*H1552</f>
        <v>0</v>
      </c>
      <c r="Q1552" s="245">
        <v>0</v>
      </c>
      <c r="R1552" s="245">
        <f>Q1552*H1552</f>
        <v>0</v>
      </c>
      <c r="S1552" s="245">
        <v>0</v>
      </c>
      <c r="T1552" s="246">
        <f>S1552*H1552</f>
        <v>0</v>
      </c>
      <c r="AR1552" s="25" t="s">
        <v>89</v>
      </c>
      <c r="AT1552" s="25" t="s">
        <v>172</v>
      </c>
      <c r="AU1552" s="25" t="s">
        <v>79</v>
      </c>
      <c r="AY1552" s="25" t="s">
        <v>169</v>
      </c>
      <c r="BE1552" s="247">
        <f>IF(N1552="základní",J1552,0)</f>
        <v>0</v>
      </c>
      <c r="BF1552" s="247">
        <f>IF(N1552="snížená",J1552,0)</f>
        <v>0</v>
      </c>
      <c r="BG1552" s="247">
        <f>IF(N1552="zákl. přenesená",J1552,0)</f>
        <v>0</v>
      </c>
      <c r="BH1552" s="247">
        <f>IF(N1552="sníž. přenesená",J1552,0)</f>
        <v>0</v>
      </c>
      <c r="BI1552" s="247">
        <f>IF(N1552="nulová",J1552,0)</f>
        <v>0</v>
      </c>
      <c r="BJ1552" s="25" t="s">
        <v>75</v>
      </c>
      <c r="BK1552" s="247">
        <f>ROUND(I1552*H1552,2)</f>
        <v>0</v>
      </c>
      <c r="BL1552" s="25" t="s">
        <v>89</v>
      </c>
      <c r="BM1552" s="25" t="s">
        <v>1486</v>
      </c>
    </row>
    <row r="1553" s="12" customFormat="1">
      <c r="B1553" s="248"/>
      <c r="C1553" s="249"/>
      <c r="D1553" s="250" t="s">
        <v>177</v>
      </c>
      <c r="E1553" s="251" t="s">
        <v>21</v>
      </c>
      <c r="F1553" s="252" t="s">
        <v>1487</v>
      </c>
      <c r="G1553" s="249"/>
      <c r="H1553" s="253">
        <v>26.93</v>
      </c>
      <c r="I1553" s="254"/>
      <c r="J1553" s="249"/>
      <c r="K1553" s="249"/>
      <c r="L1553" s="255"/>
      <c r="M1553" s="256"/>
      <c r="N1553" s="257"/>
      <c r="O1553" s="257"/>
      <c r="P1553" s="257"/>
      <c r="Q1553" s="257"/>
      <c r="R1553" s="257"/>
      <c r="S1553" s="257"/>
      <c r="T1553" s="258"/>
      <c r="AT1553" s="259" t="s">
        <v>177</v>
      </c>
      <c r="AU1553" s="259" t="s">
        <v>79</v>
      </c>
      <c r="AV1553" s="12" t="s">
        <v>79</v>
      </c>
      <c r="AW1553" s="12" t="s">
        <v>35</v>
      </c>
      <c r="AX1553" s="12" t="s">
        <v>71</v>
      </c>
      <c r="AY1553" s="259" t="s">
        <v>169</v>
      </c>
    </row>
    <row r="1554" s="14" customFormat="1">
      <c r="B1554" s="270"/>
      <c r="C1554" s="271"/>
      <c r="D1554" s="250" t="s">
        <v>177</v>
      </c>
      <c r="E1554" s="272" t="s">
        <v>21</v>
      </c>
      <c r="F1554" s="273" t="s">
        <v>182</v>
      </c>
      <c r="G1554" s="271"/>
      <c r="H1554" s="274">
        <v>26.93</v>
      </c>
      <c r="I1554" s="275"/>
      <c r="J1554" s="271"/>
      <c r="K1554" s="271"/>
      <c r="L1554" s="276"/>
      <c r="M1554" s="277"/>
      <c r="N1554" s="278"/>
      <c r="O1554" s="278"/>
      <c r="P1554" s="278"/>
      <c r="Q1554" s="278"/>
      <c r="R1554" s="278"/>
      <c r="S1554" s="278"/>
      <c r="T1554" s="279"/>
      <c r="AT1554" s="280" t="s">
        <v>177</v>
      </c>
      <c r="AU1554" s="280" t="s">
        <v>79</v>
      </c>
      <c r="AV1554" s="14" t="s">
        <v>89</v>
      </c>
      <c r="AW1554" s="14" t="s">
        <v>35</v>
      </c>
      <c r="AX1554" s="14" t="s">
        <v>75</v>
      </c>
      <c r="AY1554" s="280" t="s">
        <v>169</v>
      </c>
    </row>
    <row r="1555" s="1" customFormat="1" ht="25.5" customHeight="1">
      <c r="B1555" s="47"/>
      <c r="C1555" s="236" t="s">
        <v>1488</v>
      </c>
      <c r="D1555" s="236" t="s">
        <v>172</v>
      </c>
      <c r="E1555" s="237" t="s">
        <v>1489</v>
      </c>
      <c r="F1555" s="238" t="s">
        <v>1490</v>
      </c>
      <c r="G1555" s="239" t="s">
        <v>175</v>
      </c>
      <c r="H1555" s="240">
        <v>16.57</v>
      </c>
      <c r="I1555" s="241"/>
      <c r="J1555" s="242">
        <f>ROUND(I1555*H1555,2)</f>
        <v>0</v>
      </c>
      <c r="K1555" s="238" t="s">
        <v>21</v>
      </c>
      <c r="L1555" s="73"/>
      <c r="M1555" s="243" t="s">
        <v>21</v>
      </c>
      <c r="N1555" s="244" t="s">
        <v>42</v>
      </c>
      <c r="O1555" s="48"/>
      <c r="P1555" s="245">
        <f>O1555*H1555</f>
        <v>0</v>
      </c>
      <c r="Q1555" s="245">
        <v>0</v>
      </c>
      <c r="R1555" s="245">
        <f>Q1555*H1555</f>
        <v>0</v>
      </c>
      <c r="S1555" s="245">
        <v>0</v>
      </c>
      <c r="T1555" s="246">
        <f>S1555*H1555</f>
        <v>0</v>
      </c>
      <c r="AR1555" s="25" t="s">
        <v>89</v>
      </c>
      <c r="AT1555" s="25" t="s">
        <v>172</v>
      </c>
      <c r="AU1555" s="25" t="s">
        <v>79</v>
      </c>
      <c r="AY1555" s="25" t="s">
        <v>169</v>
      </c>
      <c r="BE1555" s="247">
        <f>IF(N1555="základní",J1555,0)</f>
        <v>0</v>
      </c>
      <c r="BF1555" s="247">
        <f>IF(N1555="snížená",J1555,0)</f>
        <v>0</v>
      </c>
      <c r="BG1555" s="247">
        <f>IF(N1555="zákl. přenesená",J1555,0)</f>
        <v>0</v>
      </c>
      <c r="BH1555" s="247">
        <f>IF(N1555="sníž. přenesená",J1555,0)</f>
        <v>0</v>
      </c>
      <c r="BI1555" s="247">
        <f>IF(N1555="nulová",J1555,0)</f>
        <v>0</v>
      </c>
      <c r="BJ1555" s="25" t="s">
        <v>75</v>
      </c>
      <c r="BK1555" s="247">
        <f>ROUND(I1555*H1555,2)</f>
        <v>0</v>
      </c>
      <c r="BL1555" s="25" t="s">
        <v>89</v>
      </c>
      <c r="BM1555" s="25" t="s">
        <v>1491</v>
      </c>
    </row>
    <row r="1556" s="12" customFormat="1">
      <c r="B1556" s="248"/>
      <c r="C1556" s="249"/>
      <c r="D1556" s="250" t="s">
        <v>177</v>
      </c>
      <c r="E1556" s="251" t="s">
        <v>21</v>
      </c>
      <c r="F1556" s="252" t="s">
        <v>1492</v>
      </c>
      <c r="G1556" s="249"/>
      <c r="H1556" s="253">
        <v>16.57</v>
      </c>
      <c r="I1556" s="254"/>
      <c r="J1556" s="249"/>
      <c r="K1556" s="249"/>
      <c r="L1556" s="255"/>
      <c r="M1556" s="256"/>
      <c r="N1556" s="257"/>
      <c r="O1556" s="257"/>
      <c r="P1556" s="257"/>
      <c r="Q1556" s="257"/>
      <c r="R1556" s="257"/>
      <c r="S1556" s="257"/>
      <c r="T1556" s="258"/>
      <c r="AT1556" s="259" t="s">
        <v>177</v>
      </c>
      <c r="AU1556" s="259" t="s">
        <v>79</v>
      </c>
      <c r="AV1556" s="12" t="s">
        <v>79</v>
      </c>
      <c r="AW1556" s="12" t="s">
        <v>35</v>
      </c>
      <c r="AX1556" s="12" t="s">
        <v>71</v>
      </c>
      <c r="AY1556" s="259" t="s">
        <v>169</v>
      </c>
    </row>
    <row r="1557" s="14" customFormat="1">
      <c r="B1557" s="270"/>
      <c r="C1557" s="271"/>
      <c r="D1557" s="250" t="s">
        <v>177</v>
      </c>
      <c r="E1557" s="272" t="s">
        <v>21</v>
      </c>
      <c r="F1557" s="273" t="s">
        <v>182</v>
      </c>
      <c r="G1557" s="271"/>
      <c r="H1557" s="274">
        <v>16.57</v>
      </c>
      <c r="I1557" s="275"/>
      <c r="J1557" s="271"/>
      <c r="K1557" s="271"/>
      <c r="L1557" s="276"/>
      <c r="M1557" s="277"/>
      <c r="N1557" s="278"/>
      <c r="O1557" s="278"/>
      <c r="P1557" s="278"/>
      <c r="Q1557" s="278"/>
      <c r="R1557" s="278"/>
      <c r="S1557" s="278"/>
      <c r="T1557" s="279"/>
      <c r="AT1557" s="280" t="s">
        <v>177</v>
      </c>
      <c r="AU1557" s="280" t="s">
        <v>79</v>
      </c>
      <c r="AV1557" s="14" t="s">
        <v>89</v>
      </c>
      <c r="AW1557" s="14" t="s">
        <v>35</v>
      </c>
      <c r="AX1557" s="14" t="s">
        <v>75</v>
      </c>
      <c r="AY1557" s="280" t="s">
        <v>169</v>
      </c>
    </row>
    <row r="1558" s="1" customFormat="1" ht="25.5" customHeight="1">
      <c r="B1558" s="47"/>
      <c r="C1558" s="236" t="s">
        <v>1493</v>
      </c>
      <c r="D1558" s="236" t="s">
        <v>172</v>
      </c>
      <c r="E1558" s="237" t="s">
        <v>1494</v>
      </c>
      <c r="F1558" s="238" t="s">
        <v>1495</v>
      </c>
      <c r="G1558" s="239" t="s">
        <v>175</v>
      </c>
      <c r="H1558" s="240">
        <v>75.760000000000005</v>
      </c>
      <c r="I1558" s="241"/>
      <c r="J1558" s="242">
        <f>ROUND(I1558*H1558,2)</f>
        <v>0</v>
      </c>
      <c r="K1558" s="238" t="s">
        <v>21</v>
      </c>
      <c r="L1558" s="73"/>
      <c r="M1558" s="243" t="s">
        <v>21</v>
      </c>
      <c r="N1558" s="244" t="s">
        <v>42</v>
      </c>
      <c r="O1558" s="48"/>
      <c r="P1558" s="245">
        <f>O1558*H1558</f>
        <v>0</v>
      </c>
      <c r="Q1558" s="245">
        <v>0</v>
      </c>
      <c r="R1558" s="245">
        <f>Q1558*H1558</f>
        <v>0</v>
      </c>
      <c r="S1558" s="245">
        <v>0</v>
      </c>
      <c r="T1558" s="246">
        <f>S1558*H1558</f>
        <v>0</v>
      </c>
      <c r="AR1558" s="25" t="s">
        <v>89</v>
      </c>
      <c r="AT1558" s="25" t="s">
        <v>172</v>
      </c>
      <c r="AU1558" s="25" t="s">
        <v>79</v>
      </c>
      <c r="AY1558" s="25" t="s">
        <v>169</v>
      </c>
      <c r="BE1558" s="247">
        <f>IF(N1558="základní",J1558,0)</f>
        <v>0</v>
      </c>
      <c r="BF1558" s="247">
        <f>IF(N1558="snížená",J1558,0)</f>
        <v>0</v>
      </c>
      <c r="BG1558" s="247">
        <f>IF(N1558="zákl. přenesená",J1558,0)</f>
        <v>0</v>
      </c>
      <c r="BH1558" s="247">
        <f>IF(N1558="sníž. přenesená",J1558,0)</f>
        <v>0</v>
      </c>
      <c r="BI1558" s="247">
        <f>IF(N1558="nulová",J1558,0)</f>
        <v>0</v>
      </c>
      <c r="BJ1558" s="25" t="s">
        <v>75</v>
      </c>
      <c r="BK1558" s="247">
        <f>ROUND(I1558*H1558,2)</f>
        <v>0</v>
      </c>
      <c r="BL1558" s="25" t="s">
        <v>89</v>
      </c>
      <c r="BM1558" s="25" t="s">
        <v>1496</v>
      </c>
    </row>
    <row r="1559" s="12" customFormat="1">
      <c r="B1559" s="248"/>
      <c r="C1559" s="249"/>
      <c r="D1559" s="250" t="s">
        <v>177</v>
      </c>
      <c r="E1559" s="251" t="s">
        <v>21</v>
      </c>
      <c r="F1559" s="252" t="s">
        <v>1497</v>
      </c>
      <c r="G1559" s="249"/>
      <c r="H1559" s="253">
        <v>75.760000000000005</v>
      </c>
      <c r="I1559" s="254"/>
      <c r="J1559" s="249"/>
      <c r="K1559" s="249"/>
      <c r="L1559" s="255"/>
      <c r="M1559" s="256"/>
      <c r="N1559" s="257"/>
      <c r="O1559" s="257"/>
      <c r="P1559" s="257"/>
      <c r="Q1559" s="257"/>
      <c r="R1559" s="257"/>
      <c r="S1559" s="257"/>
      <c r="T1559" s="258"/>
      <c r="AT1559" s="259" t="s">
        <v>177</v>
      </c>
      <c r="AU1559" s="259" t="s">
        <v>79</v>
      </c>
      <c r="AV1559" s="12" t="s">
        <v>79</v>
      </c>
      <c r="AW1559" s="12" t="s">
        <v>35</v>
      </c>
      <c r="AX1559" s="12" t="s">
        <v>71</v>
      </c>
      <c r="AY1559" s="259" t="s">
        <v>169</v>
      </c>
    </row>
    <row r="1560" s="14" customFormat="1">
      <c r="B1560" s="270"/>
      <c r="C1560" s="271"/>
      <c r="D1560" s="250" t="s">
        <v>177</v>
      </c>
      <c r="E1560" s="272" t="s">
        <v>21</v>
      </c>
      <c r="F1560" s="273" t="s">
        <v>182</v>
      </c>
      <c r="G1560" s="271"/>
      <c r="H1560" s="274">
        <v>75.760000000000005</v>
      </c>
      <c r="I1560" s="275"/>
      <c r="J1560" s="271"/>
      <c r="K1560" s="271"/>
      <c r="L1560" s="276"/>
      <c r="M1560" s="277"/>
      <c r="N1560" s="278"/>
      <c r="O1560" s="278"/>
      <c r="P1560" s="278"/>
      <c r="Q1560" s="278"/>
      <c r="R1560" s="278"/>
      <c r="S1560" s="278"/>
      <c r="T1560" s="279"/>
      <c r="AT1560" s="280" t="s">
        <v>177</v>
      </c>
      <c r="AU1560" s="280" t="s">
        <v>79</v>
      </c>
      <c r="AV1560" s="14" t="s">
        <v>89</v>
      </c>
      <c r="AW1560" s="14" t="s">
        <v>35</v>
      </c>
      <c r="AX1560" s="14" t="s">
        <v>75</v>
      </c>
      <c r="AY1560" s="280" t="s">
        <v>169</v>
      </c>
    </row>
    <row r="1561" s="1" customFormat="1" ht="25.5" customHeight="1">
      <c r="B1561" s="47"/>
      <c r="C1561" s="236" t="s">
        <v>1498</v>
      </c>
      <c r="D1561" s="236" t="s">
        <v>172</v>
      </c>
      <c r="E1561" s="237" t="s">
        <v>1499</v>
      </c>
      <c r="F1561" s="238" t="s">
        <v>1500</v>
      </c>
      <c r="G1561" s="239" t="s">
        <v>175</v>
      </c>
      <c r="H1561" s="240">
        <v>32.909999999999997</v>
      </c>
      <c r="I1561" s="241"/>
      <c r="J1561" s="242">
        <f>ROUND(I1561*H1561,2)</f>
        <v>0</v>
      </c>
      <c r="K1561" s="238" t="s">
        <v>21</v>
      </c>
      <c r="L1561" s="73"/>
      <c r="M1561" s="243" t="s">
        <v>21</v>
      </c>
      <c r="N1561" s="244" t="s">
        <v>42</v>
      </c>
      <c r="O1561" s="48"/>
      <c r="P1561" s="245">
        <f>O1561*H1561</f>
        <v>0</v>
      </c>
      <c r="Q1561" s="245">
        <v>0</v>
      </c>
      <c r="R1561" s="245">
        <f>Q1561*H1561</f>
        <v>0</v>
      </c>
      <c r="S1561" s="245">
        <v>0</v>
      </c>
      <c r="T1561" s="246">
        <f>S1561*H1561</f>
        <v>0</v>
      </c>
      <c r="AR1561" s="25" t="s">
        <v>89</v>
      </c>
      <c r="AT1561" s="25" t="s">
        <v>172</v>
      </c>
      <c r="AU1561" s="25" t="s">
        <v>79</v>
      </c>
      <c r="AY1561" s="25" t="s">
        <v>169</v>
      </c>
      <c r="BE1561" s="247">
        <f>IF(N1561="základní",J1561,0)</f>
        <v>0</v>
      </c>
      <c r="BF1561" s="247">
        <f>IF(N1561="snížená",J1561,0)</f>
        <v>0</v>
      </c>
      <c r="BG1561" s="247">
        <f>IF(N1561="zákl. přenesená",J1561,0)</f>
        <v>0</v>
      </c>
      <c r="BH1561" s="247">
        <f>IF(N1561="sníž. přenesená",J1561,0)</f>
        <v>0</v>
      </c>
      <c r="BI1561" s="247">
        <f>IF(N1561="nulová",J1561,0)</f>
        <v>0</v>
      </c>
      <c r="BJ1561" s="25" t="s">
        <v>75</v>
      </c>
      <c r="BK1561" s="247">
        <f>ROUND(I1561*H1561,2)</f>
        <v>0</v>
      </c>
      <c r="BL1561" s="25" t="s">
        <v>89</v>
      </c>
      <c r="BM1561" s="25" t="s">
        <v>1501</v>
      </c>
    </row>
    <row r="1562" s="12" customFormat="1">
      <c r="B1562" s="248"/>
      <c r="C1562" s="249"/>
      <c r="D1562" s="250" t="s">
        <v>177</v>
      </c>
      <c r="E1562" s="251" t="s">
        <v>21</v>
      </c>
      <c r="F1562" s="252" t="s">
        <v>1502</v>
      </c>
      <c r="G1562" s="249"/>
      <c r="H1562" s="253">
        <v>32.909999999999997</v>
      </c>
      <c r="I1562" s="254"/>
      <c r="J1562" s="249"/>
      <c r="K1562" s="249"/>
      <c r="L1562" s="255"/>
      <c r="M1562" s="256"/>
      <c r="N1562" s="257"/>
      <c r="O1562" s="257"/>
      <c r="P1562" s="257"/>
      <c r="Q1562" s="257"/>
      <c r="R1562" s="257"/>
      <c r="S1562" s="257"/>
      <c r="T1562" s="258"/>
      <c r="AT1562" s="259" t="s">
        <v>177</v>
      </c>
      <c r="AU1562" s="259" t="s">
        <v>79</v>
      </c>
      <c r="AV1562" s="12" t="s">
        <v>79</v>
      </c>
      <c r="AW1562" s="12" t="s">
        <v>35</v>
      </c>
      <c r="AX1562" s="12" t="s">
        <v>71</v>
      </c>
      <c r="AY1562" s="259" t="s">
        <v>169</v>
      </c>
    </row>
    <row r="1563" s="14" customFormat="1">
      <c r="B1563" s="270"/>
      <c r="C1563" s="271"/>
      <c r="D1563" s="250" t="s">
        <v>177</v>
      </c>
      <c r="E1563" s="272" t="s">
        <v>21</v>
      </c>
      <c r="F1563" s="273" t="s">
        <v>182</v>
      </c>
      <c r="G1563" s="271"/>
      <c r="H1563" s="274">
        <v>32.909999999999997</v>
      </c>
      <c r="I1563" s="275"/>
      <c r="J1563" s="271"/>
      <c r="K1563" s="271"/>
      <c r="L1563" s="276"/>
      <c r="M1563" s="277"/>
      <c r="N1563" s="278"/>
      <c r="O1563" s="278"/>
      <c r="P1563" s="278"/>
      <c r="Q1563" s="278"/>
      <c r="R1563" s="278"/>
      <c r="S1563" s="278"/>
      <c r="T1563" s="279"/>
      <c r="AT1563" s="280" t="s">
        <v>177</v>
      </c>
      <c r="AU1563" s="280" t="s">
        <v>79</v>
      </c>
      <c r="AV1563" s="14" t="s">
        <v>89</v>
      </c>
      <c r="AW1563" s="14" t="s">
        <v>35</v>
      </c>
      <c r="AX1563" s="14" t="s">
        <v>75</v>
      </c>
      <c r="AY1563" s="280" t="s">
        <v>169</v>
      </c>
    </row>
    <row r="1564" s="1" customFormat="1" ht="25.5" customHeight="1">
      <c r="B1564" s="47"/>
      <c r="C1564" s="236" t="s">
        <v>1503</v>
      </c>
      <c r="D1564" s="236" t="s">
        <v>172</v>
      </c>
      <c r="E1564" s="237" t="s">
        <v>1504</v>
      </c>
      <c r="F1564" s="238" t="s">
        <v>1505</v>
      </c>
      <c r="G1564" s="239" t="s">
        <v>175</v>
      </c>
      <c r="H1564" s="240">
        <v>29.5</v>
      </c>
      <c r="I1564" s="241"/>
      <c r="J1564" s="242">
        <f>ROUND(I1564*H1564,2)</f>
        <v>0</v>
      </c>
      <c r="K1564" s="238" t="s">
        <v>21</v>
      </c>
      <c r="L1564" s="73"/>
      <c r="M1564" s="243" t="s">
        <v>21</v>
      </c>
      <c r="N1564" s="244" t="s">
        <v>42</v>
      </c>
      <c r="O1564" s="48"/>
      <c r="P1564" s="245">
        <f>O1564*H1564</f>
        <v>0</v>
      </c>
      <c r="Q1564" s="245">
        <v>0</v>
      </c>
      <c r="R1564" s="245">
        <f>Q1564*H1564</f>
        <v>0</v>
      </c>
      <c r="S1564" s="245">
        <v>0</v>
      </c>
      <c r="T1564" s="246">
        <f>S1564*H1564</f>
        <v>0</v>
      </c>
      <c r="AR1564" s="25" t="s">
        <v>89</v>
      </c>
      <c r="AT1564" s="25" t="s">
        <v>172</v>
      </c>
      <c r="AU1564" s="25" t="s">
        <v>79</v>
      </c>
      <c r="AY1564" s="25" t="s">
        <v>169</v>
      </c>
      <c r="BE1564" s="247">
        <f>IF(N1564="základní",J1564,0)</f>
        <v>0</v>
      </c>
      <c r="BF1564" s="247">
        <f>IF(N1564="snížená",J1564,0)</f>
        <v>0</v>
      </c>
      <c r="BG1564" s="247">
        <f>IF(N1564="zákl. přenesená",J1564,0)</f>
        <v>0</v>
      </c>
      <c r="BH1564" s="247">
        <f>IF(N1564="sníž. přenesená",J1564,0)</f>
        <v>0</v>
      </c>
      <c r="BI1564" s="247">
        <f>IF(N1564="nulová",J1564,0)</f>
        <v>0</v>
      </c>
      <c r="BJ1564" s="25" t="s">
        <v>75</v>
      </c>
      <c r="BK1564" s="247">
        <f>ROUND(I1564*H1564,2)</f>
        <v>0</v>
      </c>
      <c r="BL1564" s="25" t="s">
        <v>89</v>
      </c>
      <c r="BM1564" s="25" t="s">
        <v>1506</v>
      </c>
    </row>
    <row r="1565" s="12" customFormat="1">
      <c r="B1565" s="248"/>
      <c r="C1565" s="249"/>
      <c r="D1565" s="250" t="s">
        <v>177</v>
      </c>
      <c r="E1565" s="251" t="s">
        <v>21</v>
      </c>
      <c r="F1565" s="252" t="s">
        <v>1507</v>
      </c>
      <c r="G1565" s="249"/>
      <c r="H1565" s="253">
        <v>29.5</v>
      </c>
      <c r="I1565" s="254"/>
      <c r="J1565" s="249"/>
      <c r="K1565" s="249"/>
      <c r="L1565" s="255"/>
      <c r="M1565" s="256"/>
      <c r="N1565" s="257"/>
      <c r="O1565" s="257"/>
      <c r="P1565" s="257"/>
      <c r="Q1565" s="257"/>
      <c r="R1565" s="257"/>
      <c r="S1565" s="257"/>
      <c r="T1565" s="258"/>
      <c r="AT1565" s="259" t="s">
        <v>177</v>
      </c>
      <c r="AU1565" s="259" t="s">
        <v>79</v>
      </c>
      <c r="AV1565" s="12" t="s">
        <v>79</v>
      </c>
      <c r="AW1565" s="12" t="s">
        <v>35</v>
      </c>
      <c r="AX1565" s="12" t="s">
        <v>71</v>
      </c>
      <c r="AY1565" s="259" t="s">
        <v>169</v>
      </c>
    </row>
    <row r="1566" s="14" customFormat="1">
      <c r="B1566" s="270"/>
      <c r="C1566" s="271"/>
      <c r="D1566" s="250" t="s">
        <v>177</v>
      </c>
      <c r="E1566" s="272" t="s">
        <v>21</v>
      </c>
      <c r="F1566" s="273" t="s">
        <v>182</v>
      </c>
      <c r="G1566" s="271"/>
      <c r="H1566" s="274">
        <v>29.5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AT1566" s="280" t="s">
        <v>177</v>
      </c>
      <c r="AU1566" s="280" t="s">
        <v>79</v>
      </c>
      <c r="AV1566" s="14" t="s">
        <v>89</v>
      </c>
      <c r="AW1566" s="14" t="s">
        <v>35</v>
      </c>
      <c r="AX1566" s="14" t="s">
        <v>75</v>
      </c>
      <c r="AY1566" s="280" t="s">
        <v>169</v>
      </c>
    </row>
    <row r="1567" s="1" customFormat="1" ht="25.5" customHeight="1">
      <c r="B1567" s="47"/>
      <c r="C1567" s="236" t="s">
        <v>1508</v>
      </c>
      <c r="D1567" s="236" t="s">
        <v>172</v>
      </c>
      <c r="E1567" s="237" t="s">
        <v>1509</v>
      </c>
      <c r="F1567" s="238" t="s">
        <v>1510</v>
      </c>
      <c r="G1567" s="239" t="s">
        <v>289</v>
      </c>
      <c r="H1567" s="240">
        <v>1</v>
      </c>
      <c r="I1567" s="241"/>
      <c r="J1567" s="242">
        <f>ROUND(I1567*H1567,2)</f>
        <v>0</v>
      </c>
      <c r="K1567" s="238" t="s">
        <v>21</v>
      </c>
      <c r="L1567" s="73"/>
      <c r="M1567" s="243" t="s">
        <v>21</v>
      </c>
      <c r="N1567" s="244" t="s">
        <v>42</v>
      </c>
      <c r="O1567" s="48"/>
      <c r="P1567" s="245">
        <f>O1567*H1567</f>
        <v>0</v>
      </c>
      <c r="Q1567" s="245">
        <v>0</v>
      </c>
      <c r="R1567" s="245">
        <f>Q1567*H1567</f>
        <v>0</v>
      </c>
      <c r="S1567" s="245">
        <v>0</v>
      </c>
      <c r="T1567" s="246">
        <f>S1567*H1567</f>
        <v>0</v>
      </c>
      <c r="AR1567" s="25" t="s">
        <v>89</v>
      </c>
      <c r="AT1567" s="25" t="s">
        <v>172</v>
      </c>
      <c r="AU1567" s="25" t="s">
        <v>79</v>
      </c>
      <c r="AY1567" s="25" t="s">
        <v>169</v>
      </c>
      <c r="BE1567" s="247">
        <f>IF(N1567="základní",J1567,0)</f>
        <v>0</v>
      </c>
      <c r="BF1567" s="247">
        <f>IF(N1567="snížená",J1567,0)</f>
        <v>0</v>
      </c>
      <c r="BG1567" s="247">
        <f>IF(N1567="zákl. přenesená",J1567,0)</f>
        <v>0</v>
      </c>
      <c r="BH1567" s="247">
        <f>IF(N1567="sníž. přenesená",J1567,0)</f>
        <v>0</v>
      </c>
      <c r="BI1567" s="247">
        <f>IF(N1567="nulová",J1567,0)</f>
        <v>0</v>
      </c>
      <c r="BJ1567" s="25" t="s">
        <v>75</v>
      </c>
      <c r="BK1567" s="247">
        <f>ROUND(I1567*H1567,2)</f>
        <v>0</v>
      </c>
      <c r="BL1567" s="25" t="s">
        <v>89</v>
      </c>
      <c r="BM1567" s="25" t="s">
        <v>1511</v>
      </c>
    </row>
    <row r="1568" s="1" customFormat="1" ht="16.5" customHeight="1">
      <c r="B1568" s="47"/>
      <c r="C1568" s="236" t="s">
        <v>1512</v>
      </c>
      <c r="D1568" s="236" t="s">
        <v>172</v>
      </c>
      <c r="E1568" s="237" t="s">
        <v>1513</v>
      </c>
      <c r="F1568" s="238" t="s">
        <v>1514</v>
      </c>
      <c r="G1568" s="239" t="s">
        <v>175</v>
      </c>
      <c r="H1568" s="240">
        <v>42.911999999999999</v>
      </c>
      <c r="I1568" s="241"/>
      <c r="J1568" s="242">
        <f>ROUND(I1568*H1568,2)</f>
        <v>0</v>
      </c>
      <c r="K1568" s="238" t="s">
        <v>21</v>
      </c>
      <c r="L1568" s="73"/>
      <c r="M1568" s="243" t="s">
        <v>21</v>
      </c>
      <c r="N1568" s="244" t="s">
        <v>42</v>
      </c>
      <c r="O1568" s="48"/>
      <c r="P1568" s="245">
        <f>O1568*H1568</f>
        <v>0</v>
      </c>
      <c r="Q1568" s="245">
        <v>0</v>
      </c>
      <c r="R1568" s="245">
        <f>Q1568*H1568</f>
        <v>0</v>
      </c>
      <c r="S1568" s="245">
        <v>0.01</v>
      </c>
      <c r="T1568" s="246">
        <f>S1568*H1568</f>
        <v>0.42912</v>
      </c>
      <c r="AR1568" s="25" t="s">
        <v>89</v>
      </c>
      <c r="AT1568" s="25" t="s">
        <v>172</v>
      </c>
      <c r="AU1568" s="25" t="s">
        <v>79</v>
      </c>
      <c r="AY1568" s="25" t="s">
        <v>169</v>
      </c>
      <c r="BE1568" s="247">
        <f>IF(N1568="základní",J1568,0)</f>
        <v>0</v>
      </c>
      <c r="BF1568" s="247">
        <f>IF(N1568="snížená",J1568,0)</f>
        <v>0</v>
      </c>
      <c r="BG1568" s="247">
        <f>IF(N1568="zákl. přenesená",J1568,0)</f>
        <v>0</v>
      </c>
      <c r="BH1568" s="247">
        <f>IF(N1568="sníž. přenesená",J1568,0)</f>
        <v>0</v>
      </c>
      <c r="BI1568" s="247">
        <f>IF(N1568="nulová",J1568,0)</f>
        <v>0</v>
      </c>
      <c r="BJ1568" s="25" t="s">
        <v>75</v>
      </c>
      <c r="BK1568" s="247">
        <f>ROUND(I1568*H1568,2)</f>
        <v>0</v>
      </c>
      <c r="BL1568" s="25" t="s">
        <v>89</v>
      </c>
      <c r="BM1568" s="25" t="s">
        <v>1515</v>
      </c>
    </row>
    <row r="1569" s="12" customFormat="1">
      <c r="B1569" s="248"/>
      <c r="C1569" s="249"/>
      <c r="D1569" s="250" t="s">
        <v>177</v>
      </c>
      <c r="E1569" s="251" t="s">
        <v>21</v>
      </c>
      <c r="F1569" s="252" t="s">
        <v>1184</v>
      </c>
      <c r="G1569" s="249"/>
      <c r="H1569" s="253">
        <v>42.911999999999999</v>
      </c>
      <c r="I1569" s="254"/>
      <c r="J1569" s="249"/>
      <c r="K1569" s="249"/>
      <c r="L1569" s="255"/>
      <c r="M1569" s="256"/>
      <c r="N1569" s="257"/>
      <c r="O1569" s="257"/>
      <c r="P1569" s="257"/>
      <c r="Q1569" s="257"/>
      <c r="R1569" s="257"/>
      <c r="S1569" s="257"/>
      <c r="T1569" s="258"/>
      <c r="AT1569" s="259" t="s">
        <v>177</v>
      </c>
      <c r="AU1569" s="259" t="s">
        <v>79</v>
      </c>
      <c r="AV1569" s="12" t="s">
        <v>79</v>
      </c>
      <c r="AW1569" s="12" t="s">
        <v>35</v>
      </c>
      <c r="AX1569" s="12" t="s">
        <v>71</v>
      </c>
      <c r="AY1569" s="259" t="s">
        <v>169</v>
      </c>
    </row>
    <row r="1570" s="13" customFormat="1">
      <c r="B1570" s="260"/>
      <c r="C1570" s="261"/>
      <c r="D1570" s="250" t="s">
        <v>177</v>
      </c>
      <c r="E1570" s="262" t="s">
        <v>21</v>
      </c>
      <c r="F1570" s="263" t="s">
        <v>566</v>
      </c>
      <c r="G1570" s="261"/>
      <c r="H1570" s="262" t="s">
        <v>21</v>
      </c>
      <c r="I1570" s="264"/>
      <c r="J1570" s="261"/>
      <c r="K1570" s="261"/>
      <c r="L1570" s="265"/>
      <c r="M1570" s="266"/>
      <c r="N1570" s="267"/>
      <c r="O1570" s="267"/>
      <c r="P1570" s="267"/>
      <c r="Q1570" s="267"/>
      <c r="R1570" s="267"/>
      <c r="S1570" s="267"/>
      <c r="T1570" s="268"/>
      <c r="AT1570" s="269" t="s">
        <v>177</v>
      </c>
      <c r="AU1570" s="269" t="s">
        <v>79</v>
      </c>
      <c r="AV1570" s="13" t="s">
        <v>75</v>
      </c>
      <c r="AW1570" s="13" t="s">
        <v>35</v>
      </c>
      <c r="AX1570" s="13" t="s">
        <v>71</v>
      </c>
      <c r="AY1570" s="269" t="s">
        <v>169</v>
      </c>
    </row>
    <row r="1571" s="14" customFormat="1">
      <c r="B1571" s="270"/>
      <c r="C1571" s="271"/>
      <c r="D1571" s="250" t="s">
        <v>177</v>
      </c>
      <c r="E1571" s="272" t="s">
        <v>21</v>
      </c>
      <c r="F1571" s="273" t="s">
        <v>182</v>
      </c>
      <c r="G1571" s="271"/>
      <c r="H1571" s="274">
        <v>42.911999999999999</v>
      </c>
      <c r="I1571" s="275"/>
      <c r="J1571" s="271"/>
      <c r="K1571" s="271"/>
      <c r="L1571" s="276"/>
      <c r="M1571" s="277"/>
      <c r="N1571" s="278"/>
      <c r="O1571" s="278"/>
      <c r="P1571" s="278"/>
      <c r="Q1571" s="278"/>
      <c r="R1571" s="278"/>
      <c r="S1571" s="278"/>
      <c r="T1571" s="279"/>
      <c r="AT1571" s="280" t="s">
        <v>177</v>
      </c>
      <c r="AU1571" s="280" t="s">
        <v>79</v>
      </c>
      <c r="AV1571" s="14" t="s">
        <v>89</v>
      </c>
      <c r="AW1571" s="14" t="s">
        <v>35</v>
      </c>
      <c r="AX1571" s="14" t="s">
        <v>75</v>
      </c>
      <c r="AY1571" s="280" t="s">
        <v>169</v>
      </c>
    </row>
    <row r="1572" s="1" customFormat="1" ht="25.5" customHeight="1">
      <c r="B1572" s="47"/>
      <c r="C1572" s="236" t="s">
        <v>1516</v>
      </c>
      <c r="D1572" s="236" t="s">
        <v>172</v>
      </c>
      <c r="E1572" s="237" t="s">
        <v>1517</v>
      </c>
      <c r="F1572" s="238" t="s">
        <v>1518</v>
      </c>
      <c r="G1572" s="239" t="s">
        <v>175</v>
      </c>
      <c r="H1572" s="240">
        <v>594.25900000000001</v>
      </c>
      <c r="I1572" s="241"/>
      <c r="J1572" s="242">
        <f>ROUND(I1572*H1572,2)</f>
        <v>0</v>
      </c>
      <c r="K1572" s="238" t="s">
        <v>21</v>
      </c>
      <c r="L1572" s="73"/>
      <c r="M1572" s="243" t="s">
        <v>21</v>
      </c>
      <c r="N1572" s="244" t="s">
        <v>42</v>
      </c>
      <c r="O1572" s="48"/>
      <c r="P1572" s="245">
        <f>O1572*H1572</f>
        <v>0</v>
      </c>
      <c r="Q1572" s="245">
        <v>0</v>
      </c>
      <c r="R1572" s="245">
        <f>Q1572*H1572</f>
        <v>0</v>
      </c>
      <c r="S1572" s="245">
        <v>0</v>
      </c>
      <c r="T1572" s="246">
        <f>S1572*H1572</f>
        <v>0</v>
      </c>
      <c r="AR1572" s="25" t="s">
        <v>89</v>
      </c>
      <c r="AT1572" s="25" t="s">
        <v>172</v>
      </c>
      <c r="AU1572" s="25" t="s">
        <v>79</v>
      </c>
      <c r="AY1572" s="25" t="s">
        <v>169</v>
      </c>
      <c r="BE1572" s="247">
        <f>IF(N1572="základní",J1572,0)</f>
        <v>0</v>
      </c>
      <c r="BF1572" s="247">
        <f>IF(N1572="snížená",J1572,0)</f>
        <v>0</v>
      </c>
      <c r="BG1572" s="247">
        <f>IF(N1572="zákl. přenesená",J1572,0)</f>
        <v>0</v>
      </c>
      <c r="BH1572" s="247">
        <f>IF(N1572="sníž. přenesená",J1572,0)</f>
        <v>0</v>
      </c>
      <c r="BI1572" s="247">
        <f>IF(N1572="nulová",J1572,0)</f>
        <v>0</v>
      </c>
      <c r="BJ1572" s="25" t="s">
        <v>75</v>
      </c>
      <c r="BK1572" s="247">
        <f>ROUND(I1572*H1572,2)</f>
        <v>0</v>
      </c>
      <c r="BL1572" s="25" t="s">
        <v>89</v>
      </c>
      <c r="BM1572" s="25" t="s">
        <v>1519</v>
      </c>
    </row>
    <row r="1573" s="12" customFormat="1">
      <c r="B1573" s="248"/>
      <c r="C1573" s="249"/>
      <c r="D1573" s="250" t="s">
        <v>177</v>
      </c>
      <c r="E1573" s="251" t="s">
        <v>21</v>
      </c>
      <c r="F1573" s="252" t="s">
        <v>1520</v>
      </c>
      <c r="G1573" s="249"/>
      <c r="H1573" s="253">
        <v>306.58600000000001</v>
      </c>
      <c r="I1573" s="254"/>
      <c r="J1573" s="249"/>
      <c r="K1573" s="249"/>
      <c r="L1573" s="255"/>
      <c r="M1573" s="256"/>
      <c r="N1573" s="257"/>
      <c r="O1573" s="257"/>
      <c r="P1573" s="257"/>
      <c r="Q1573" s="257"/>
      <c r="R1573" s="257"/>
      <c r="S1573" s="257"/>
      <c r="T1573" s="258"/>
      <c r="AT1573" s="259" t="s">
        <v>177</v>
      </c>
      <c r="AU1573" s="259" t="s">
        <v>79</v>
      </c>
      <c r="AV1573" s="12" t="s">
        <v>79</v>
      </c>
      <c r="AW1573" s="12" t="s">
        <v>35</v>
      </c>
      <c r="AX1573" s="12" t="s">
        <v>71</v>
      </c>
      <c r="AY1573" s="259" t="s">
        <v>169</v>
      </c>
    </row>
    <row r="1574" s="13" customFormat="1">
      <c r="B1574" s="260"/>
      <c r="C1574" s="261"/>
      <c r="D1574" s="250" t="s">
        <v>177</v>
      </c>
      <c r="E1574" s="262" t="s">
        <v>21</v>
      </c>
      <c r="F1574" s="263" t="s">
        <v>799</v>
      </c>
      <c r="G1574" s="261"/>
      <c r="H1574" s="262" t="s">
        <v>21</v>
      </c>
      <c r="I1574" s="264"/>
      <c r="J1574" s="261"/>
      <c r="K1574" s="261"/>
      <c r="L1574" s="265"/>
      <c r="M1574" s="266"/>
      <c r="N1574" s="267"/>
      <c r="O1574" s="267"/>
      <c r="P1574" s="267"/>
      <c r="Q1574" s="267"/>
      <c r="R1574" s="267"/>
      <c r="S1574" s="267"/>
      <c r="T1574" s="268"/>
      <c r="AT1574" s="269" t="s">
        <v>177</v>
      </c>
      <c r="AU1574" s="269" t="s">
        <v>79</v>
      </c>
      <c r="AV1574" s="13" t="s">
        <v>75</v>
      </c>
      <c r="AW1574" s="13" t="s">
        <v>35</v>
      </c>
      <c r="AX1574" s="13" t="s">
        <v>71</v>
      </c>
      <c r="AY1574" s="269" t="s">
        <v>169</v>
      </c>
    </row>
    <row r="1575" s="12" customFormat="1">
      <c r="B1575" s="248"/>
      <c r="C1575" s="249"/>
      <c r="D1575" s="250" t="s">
        <v>177</v>
      </c>
      <c r="E1575" s="251" t="s">
        <v>21</v>
      </c>
      <c r="F1575" s="252" t="s">
        <v>1521</v>
      </c>
      <c r="G1575" s="249"/>
      <c r="H1575" s="253">
        <v>287.673</v>
      </c>
      <c r="I1575" s="254"/>
      <c r="J1575" s="249"/>
      <c r="K1575" s="249"/>
      <c r="L1575" s="255"/>
      <c r="M1575" s="256"/>
      <c r="N1575" s="257"/>
      <c r="O1575" s="257"/>
      <c r="P1575" s="257"/>
      <c r="Q1575" s="257"/>
      <c r="R1575" s="257"/>
      <c r="S1575" s="257"/>
      <c r="T1575" s="258"/>
      <c r="AT1575" s="259" t="s">
        <v>177</v>
      </c>
      <c r="AU1575" s="259" t="s">
        <v>79</v>
      </c>
      <c r="AV1575" s="12" t="s">
        <v>79</v>
      </c>
      <c r="AW1575" s="12" t="s">
        <v>35</v>
      </c>
      <c r="AX1575" s="12" t="s">
        <v>71</v>
      </c>
      <c r="AY1575" s="259" t="s">
        <v>169</v>
      </c>
    </row>
    <row r="1576" s="13" customFormat="1">
      <c r="B1576" s="260"/>
      <c r="C1576" s="261"/>
      <c r="D1576" s="250" t="s">
        <v>177</v>
      </c>
      <c r="E1576" s="262" t="s">
        <v>21</v>
      </c>
      <c r="F1576" s="263" t="s">
        <v>801</v>
      </c>
      <c r="G1576" s="261"/>
      <c r="H1576" s="262" t="s">
        <v>21</v>
      </c>
      <c r="I1576" s="264"/>
      <c r="J1576" s="261"/>
      <c r="K1576" s="261"/>
      <c r="L1576" s="265"/>
      <c r="M1576" s="266"/>
      <c r="N1576" s="267"/>
      <c r="O1576" s="267"/>
      <c r="P1576" s="267"/>
      <c r="Q1576" s="267"/>
      <c r="R1576" s="267"/>
      <c r="S1576" s="267"/>
      <c r="T1576" s="268"/>
      <c r="AT1576" s="269" t="s">
        <v>177</v>
      </c>
      <c r="AU1576" s="269" t="s">
        <v>79</v>
      </c>
      <c r="AV1576" s="13" t="s">
        <v>75</v>
      </c>
      <c r="AW1576" s="13" t="s">
        <v>35</v>
      </c>
      <c r="AX1576" s="13" t="s">
        <v>71</v>
      </c>
      <c r="AY1576" s="269" t="s">
        <v>169</v>
      </c>
    </row>
    <row r="1577" s="14" customFormat="1">
      <c r="B1577" s="270"/>
      <c r="C1577" s="271"/>
      <c r="D1577" s="250" t="s">
        <v>177</v>
      </c>
      <c r="E1577" s="272" t="s">
        <v>21</v>
      </c>
      <c r="F1577" s="273" t="s">
        <v>182</v>
      </c>
      <c r="G1577" s="271"/>
      <c r="H1577" s="274">
        <v>594.25900000000001</v>
      </c>
      <c r="I1577" s="275"/>
      <c r="J1577" s="271"/>
      <c r="K1577" s="271"/>
      <c r="L1577" s="276"/>
      <c r="M1577" s="277"/>
      <c r="N1577" s="278"/>
      <c r="O1577" s="278"/>
      <c r="P1577" s="278"/>
      <c r="Q1577" s="278"/>
      <c r="R1577" s="278"/>
      <c r="S1577" s="278"/>
      <c r="T1577" s="279"/>
      <c r="AT1577" s="280" t="s">
        <v>177</v>
      </c>
      <c r="AU1577" s="280" t="s">
        <v>79</v>
      </c>
      <c r="AV1577" s="14" t="s">
        <v>89</v>
      </c>
      <c r="AW1577" s="14" t="s">
        <v>35</v>
      </c>
      <c r="AX1577" s="14" t="s">
        <v>75</v>
      </c>
      <c r="AY1577" s="280" t="s">
        <v>169</v>
      </c>
    </row>
    <row r="1578" s="1" customFormat="1" ht="25.5" customHeight="1">
      <c r="B1578" s="47"/>
      <c r="C1578" s="281" t="s">
        <v>1522</v>
      </c>
      <c r="D1578" s="281" t="s">
        <v>232</v>
      </c>
      <c r="E1578" s="282" t="s">
        <v>1523</v>
      </c>
      <c r="F1578" s="283" t="s">
        <v>1524</v>
      </c>
      <c r="G1578" s="284" t="s">
        <v>175</v>
      </c>
      <c r="H1578" s="285">
        <v>683.39800000000002</v>
      </c>
      <c r="I1578" s="286"/>
      <c r="J1578" s="287">
        <f>ROUND(I1578*H1578,2)</f>
        <v>0</v>
      </c>
      <c r="K1578" s="283" t="s">
        <v>21</v>
      </c>
      <c r="L1578" s="288"/>
      <c r="M1578" s="289" t="s">
        <v>21</v>
      </c>
      <c r="N1578" s="290" t="s">
        <v>42</v>
      </c>
      <c r="O1578" s="48"/>
      <c r="P1578" s="245">
        <f>O1578*H1578</f>
        <v>0</v>
      </c>
      <c r="Q1578" s="245">
        <v>0</v>
      </c>
      <c r="R1578" s="245">
        <f>Q1578*H1578</f>
        <v>0</v>
      </c>
      <c r="S1578" s="245">
        <v>0</v>
      </c>
      <c r="T1578" s="246">
        <f>S1578*H1578</f>
        <v>0</v>
      </c>
      <c r="AR1578" s="25" t="s">
        <v>101</v>
      </c>
      <c r="AT1578" s="25" t="s">
        <v>232</v>
      </c>
      <c r="AU1578" s="25" t="s">
        <v>79</v>
      </c>
      <c r="AY1578" s="25" t="s">
        <v>169</v>
      </c>
      <c r="BE1578" s="247">
        <f>IF(N1578="základní",J1578,0)</f>
        <v>0</v>
      </c>
      <c r="BF1578" s="247">
        <f>IF(N1578="snížená",J1578,0)</f>
        <v>0</v>
      </c>
      <c r="BG1578" s="247">
        <f>IF(N1578="zákl. přenesená",J1578,0)</f>
        <v>0</v>
      </c>
      <c r="BH1578" s="247">
        <f>IF(N1578="sníž. přenesená",J1578,0)</f>
        <v>0</v>
      </c>
      <c r="BI1578" s="247">
        <f>IF(N1578="nulová",J1578,0)</f>
        <v>0</v>
      </c>
      <c r="BJ1578" s="25" t="s">
        <v>75</v>
      </c>
      <c r="BK1578" s="247">
        <f>ROUND(I1578*H1578,2)</f>
        <v>0</v>
      </c>
      <c r="BL1578" s="25" t="s">
        <v>89</v>
      </c>
      <c r="BM1578" s="25" t="s">
        <v>1525</v>
      </c>
    </row>
    <row r="1579" s="1" customFormat="1">
      <c r="B1579" s="47"/>
      <c r="C1579" s="75"/>
      <c r="D1579" s="250" t="s">
        <v>973</v>
      </c>
      <c r="E1579" s="75"/>
      <c r="F1579" s="291" t="s">
        <v>1526</v>
      </c>
      <c r="G1579" s="75"/>
      <c r="H1579" s="75"/>
      <c r="I1579" s="204"/>
      <c r="J1579" s="75"/>
      <c r="K1579" s="75"/>
      <c r="L1579" s="73"/>
      <c r="M1579" s="292"/>
      <c r="N1579" s="48"/>
      <c r="O1579" s="48"/>
      <c r="P1579" s="48"/>
      <c r="Q1579" s="48"/>
      <c r="R1579" s="48"/>
      <c r="S1579" s="48"/>
      <c r="T1579" s="96"/>
      <c r="AT1579" s="25" t="s">
        <v>973</v>
      </c>
      <c r="AU1579" s="25" t="s">
        <v>79</v>
      </c>
    </row>
    <row r="1580" s="12" customFormat="1">
      <c r="B1580" s="248"/>
      <c r="C1580" s="249"/>
      <c r="D1580" s="250" t="s">
        <v>177</v>
      </c>
      <c r="E1580" s="251" t="s">
        <v>21</v>
      </c>
      <c r="F1580" s="252" t="s">
        <v>1520</v>
      </c>
      <c r="G1580" s="249"/>
      <c r="H1580" s="253">
        <v>306.58600000000001</v>
      </c>
      <c r="I1580" s="254"/>
      <c r="J1580" s="249"/>
      <c r="K1580" s="249"/>
      <c r="L1580" s="255"/>
      <c r="M1580" s="256"/>
      <c r="N1580" s="257"/>
      <c r="O1580" s="257"/>
      <c r="P1580" s="257"/>
      <c r="Q1580" s="257"/>
      <c r="R1580" s="257"/>
      <c r="S1580" s="257"/>
      <c r="T1580" s="258"/>
      <c r="AT1580" s="259" t="s">
        <v>177</v>
      </c>
      <c r="AU1580" s="259" t="s">
        <v>79</v>
      </c>
      <c r="AV1580" s="12" t="s">
        <v>79</v>
      </c>
      <c r="AW1580" s="12" t="s">
        <v>35</v>
      </c>
      <c r="AX1580" s="12" t="s">
        <v>71</v>
      </c>
      <c r="AY1580" s="259" t="s">
        <v>169</v>
      </c>
    </row>
    <row r="1581" s="13" customFormat="1">
      <c r="B1581" s="260"/>
      <c r="C1581" s="261"/>
      <c r="D1581" s="250" t="s">
        <v>177</v>
      </c>
      <c r="E1581" s="262" t="s">
        <v>21</v>
      </c>
      <c r="F1581" s="263" t="s">
        <v>799</v>
      </c>
      <c r="G1581" s="261"/>
      <c r="H1581" s="262" t="s">
        <v>21</v>
      </c>
      <c r="I1581" s="264"/>
      <c r="J1581" s="261"/>
      <c r="K1581" s="261"/>
      <c r="L1581" s="265"/>
      <c r="M1581" s="266"/>
      <c r="N1581" s="267"/>
      <c r="O1581" s="267"/>
      <c r="P1581" s="267"/>
      <c r="Q1581" s="267"/>
      <c r="R1581" s="267"/>
      <c r="S1581" s="267"/>
      <c r="T1581" s="268"/>
      <c r="AT1581" s="269" t="s">
        <v>177</v>
      </c>
      <c r="AU1581" s="269" t="s">
        <v>79</v>
      </c>
      <c r="AV1581" s="13" t="s">
        <v>75</v>
      </c>
      <c r="AW1581" s="13" t="s">
        <v>35</v>
      </c>
      <c r="AX1581" s="13" t="s">
        <v>71</v>
      </c>
      <c r="AY1581" s="269" t="s">
        <v>169</v>
      </c>
    </row>
    <row r="1582" s="12" customFormat="1">
      <c r="B1582" s="248"/>
      <c r="C1582" s="249"/>
      <c r="D1582" s="250" t="s">
        <v>177</v>
      </c>
      <c r="E1582" s="251" t="s">
        <v>21</v>
      </c>
      <c r="F1582" s="252" t="s">
        <v>1521</v>
      </c>
      <c r="G1582" s="249"/>
      <c r="H1582" s="253">
        <v>287.673</v>
      </c>
      <c r="I1582" s="254"/>
      <c r="J1582" s="249"/>
      <c r="K1582" s="249"/>
      <c r="L1582" s="255"/>
      <c r="M1582" s="256"/>
      <c r="N1582" s="257"/>
      <c r="O1582" s="257"/>
      <c r="P1582" s="257"/>
      <c r="Q1582" s="257"/>
      <c r="R1582" s="257"/>
      <c r="S1582" s="257"/>
      <c r="T1582" s="258"/>
      <c r="AT1582" s="259" t="s">
        <v>177</v>
      </c>
      <c r="AU1582" s="259" t="s">
        <v>79</v>
      </c>
      <c r="AV1582" s="12" t="s">
        <v>79</v>
      </c>
      <c r="AW1582" s="12" t="s">
        <v>35</v>
      </c>
      <c r="AX1582" s="12" t="s">
        <v>71</v>
      </c>
      <c r="AY1582" s="259" t="s">
        <v>169</v>
      </c>
    </row>
    <row r="1583" s="13" customFormat="1">
      <c r="B1583" s="260"/>
      <c r="C1583" s="261"/>
      <c r="D1583" s="250" t="s">
        <v>177</v>
      </c>
      <c r="E1583" s="262" t="s">
        <v>21</v>
      </c>
      <c r="F1583" s="263" t="s">
        <v>801</v>
      </c>
      <c r="G1583" s="261"/>
      <c r="H1583" s="262" t="s">
        <v>21</v>
      </c>
      <c r="I1583" s="264"/>
      <c r="J1583" s="261"/>
      <c r="K1583" s="261"/>
      <c r="L1583" s="265"/>
      <c r="M1583" s="266"/>
      <c r="N1583" s="267"/>
      <c r="O1583" s="267"/>
      <c r="P1583" s="267"/>
      <c r="Q1583" s="267"/>
      <c r="R1583" s="267"/>
      <c r="S1583" s="267"/>
      <c r="T1583" s="268"/>
      <c r="AT1583" s="269" t="s">
        <v>177</v>
      </c>
      <c r="AU1583" s="269" t="s">
        <v>79</v>
      </c>
      <c r="AV1583" s="13" t="s">
        <v>75</v>
      </c>
      <c r="AW1583" s="13" t="s">
        <v>35</v>
      </c>
      <c r="AX1583" s="13" t="s">
        <v>71</v>
      </c>
      <c r="AY1583" s="269" t="s">
        <v>169</v>
      </c>
    </row>
    <row r="1584" s="14" customFormat="1">
      <c r="B1584" s="270"/>
      <c r="C1584" s="271"/>
      <c r="D1584" s="250" t="s">
        <v>177</v>
      </c>
      <c r="E1584" s="272" t="s">
        <v>21</v>
      </c>
      <c r="F1584" s="273" t="s">
        <v>182</v>
      </c>
      <c r="G1584" s="271"/>
      <c r="H1584" s="274">
        <v>594.25900000000001</v>
      </c>
      <c r="I1584" s="275"/>
      <c r="J1584" s="271"/>
      <c r="K1584" s="271"/>
      <c r="L1584" s="276"/>
      <c r="M1584" s="277"/>
      <c r="N1584" s="278"/>
      <c r="O1584" s="278"/>
      <c r="P1584" s="278"/>
      <c r="Q1584" s="278"/>
      <c r="R1584" s="278"/>
      <c r="S1584" s="278"/>
      <c r="T1584" s="279"/>
      <c r="AT1584" s="280" t="s">
        <v>177</v>
      </c>
      <c r="AU1584" s="280" t="s">
        <v>79</v>
      </c>
      <c r="AV1584" s="14" t="s">
        <v>89</v>
      </c>
      <c r="AW1584" s="14" t="s">
        <v>35</v>
      </c>
      <c r="AX1584" s="14" t="s">
        <v>75</v>
      </c>
      <c r="AY1584" s="280" t="s">
        <v>169</v>
      </c>
    </row>
    <row r="1585" s="12" customFormat="1">
      <c r="B1585" s="248"/>
      <c r="C1585" s="249"/>
      <c r="D1585" s="250" t="s">
        <v>177</v>
      </c>
      <c r="E1585" s="249"/>
      <c r="F1585" s="252" t="s">
        <v>1527</v>
      </c>
      <c r="G1585" s="249"/>
      <c r="H1585" s="253">
        <v>683.39800000000002</v>
      </c>
      <c r="I1585" s="254"/>
      <c r="J1585" s="249"/>
      <c r="K1585" s="249"/>
      <c r="L1585" s="255"/>
      <c r="M1585" s="256"/>
      <c r="N1585" s="257"/>
      <c r="O1585" s="257"/>
      <c r="P1585" s="257"/>
      <c r="Q1585" s="257"/>
      <c r="R1585" s="257"/>
      <c r="S1585" s="257"/>
      <c r="T1585" s="258"/>
      <c r="AT1585" s="259" t="s">
        <v>177</v>
      </c>
      <c r="AU1585" s="259" t="s">
        <v>79</v>
      </c>
      <c r="AV1585" s="12" t="s">
        <v>79</v>
      </c>
      <c r="AW1585" s="12" t="s">
        <v>6</v>
      </c>
      <c r="AX1585" s="12" t="s">
        <v>75</v>
      </c>
      <c r="AY1585" s="259" t="s">
        <v>169</v>
      </c>
    </row>
    <row r="1586" s="1" customFormat="1" ht="25.5" customHeight="1">
      <c r="B1586" s="47"/>
      <c r="C1586" s="236" t="s">
        <v>1528</v>
      </c>
      <c r="D1586" s="236" t="s">
        <v>172</v>
      </c>
      <c r="E1586" s="237" t="s">
        <v>1529</v>
      </c>
      <c r="F1586" s="238" t="s">
        <v>1530</v>
      </c>
      <c r="G1586" s="239" t="s">
        <v>354</v>
      </c>
      <c r="H1586" s="240">
        <v>11</v>
      </c>
      <c r="I1586" s="241"/>
      <c r="J1586" s="242">
        <f>ROUND(I1586*H1586,2)</f>
        <v>0</v>
      </c>
      <c r="K1586" s="238" t="s">
        <v>21</v>
      </c>
      <c r="L1586" s="73"/>
      <c r="M1586" s="243" t="s">
        <v>21</v>
      </c>
      <c r="N1586" s="244" t="s">
        <v>42</v>
      </c>
      <c r="O1586" s="48"/>
      <c r="P1586" s="245">
        <f>O1586*H1586</f>
        <v>0</v>
      </c>
      <c r="Q1586" s="245">
        <v>0.0074999999999999997</v>
      </c>
      <c r="R1586" s="245">
        <f>Q1586*H1586</f>
        <v>0.08249999999999999</v>
      </c>
      <c r="S1586" s="245">
        <v>0</v>
      </c>
      <c r="T1586" s="246">
        <f>S1586*H1586</f>
        <v>0</v>
      </c>
      <c r="AR1586" s="25" t="s">
        <v>89</v>
      </c>
      <c r="AT1586" s="25" t="s">
        <v>172</v>
      </c>
      <c r="AU1586" s="25" t="s">
        <v>79</v>
      </c>
      <c r="AY1586" s="25" t="s">
        <v>169</v>
      </c>
      <c r="BE1586" s="247">
        <f>IF(N1586="základní",J1586,0)</f>
        <v>0</v>
      </c>
      <c r="BF1586" s="247">
        <f>IF(N1586="snížená",J1586,0)</f>
        <v>0</v>
      </c>
      <c r="BG1586" s="247">
        <f>IF(N1586="zákl. přenesená",J1586,0)</f>
        <v>0</v>
      </c>
      <c r="BH1586" s="247">
        <f>IF(N1586="sníž. přenesená",J1586,0)</f>
        <v>0</v>
      </c>
      <c r="BI1586" s="247">
        <f>IF(N1586="nulová",J1586,0)</f>
        <v>0</v>
      </c>
      <c r="BJ1586" s="25" t="s">
        <v>75</v>
      </c>
      <c r="BK1586" s="247">
        <f>ROUND(I1586*H1586,2)</f>
        <v>0</v>
      </c>
      <c r="BL1586" s="25" t="s">
        <v>89</v>
      </c>
      <c r="BM1586" s="25" t="s">
        <v>1531</v>
      </c>
    </row>
    <row r="1587" s="12" customFormat="1">
      <c r="B1587" s="248"/>
      <c r="C1587" s="249"/>
      <c r="D1587" s="250" t="s">
        <v>177</v>
      </c>
      <c r="E1587" s="251" t="s">
        <v>21</v>
      </c>
      <c r="F1587" s="252" t="s">
        <v>86</v>
      </c>
      <c r="G1587" s="249"/>
      <c r="H1587" s="253">
        <v>3</v>
      </c>
      <c r="I1587" s="254"/>
      <c r="J1587" s="249"/>
      <c r="K1587" s="249"/>
      <c r="L1587" s="255"/>
      <c r="M1587" s="256"/>
      <c r="N1587" s="257"/>
      <c r="O1587" s="257"/>
      <c r="P1587" s="257"/>
      <c r="Q1587" s="257"/>
      <c r="R1587" s="257"/>
      <c r="S1587" s="257"/>
      <c r="T1587" s="258"/>
      <c r="AT1587" s="259" t="s">
        <v>177</v>
      </c>
      <c r="AU1587" s="259" t="s">
        <v>79</v>
      </c>
      <c r="AV1587" s="12" t="s">
        <v>79</v>
      </c>
      <c r="AW1587" s="12" t="s">
        <v>35</v>
      </c>
      <c r="AX1587" s="12" t="s">
        <v>71</v>
      </c>
      <c r="AY1587" s="259" t="s">
        <v>169</v>
      </c>
    </row>
    <row r="1588" s="13" customFormat="1">
      <c r="B1588" s="260"/>
      <c r="C1588" s="261"/>
      <c r="D1588" s="250" t="s">
        <v>177</v>
      </c>
      <c r="E1588" s="262" t="s">
        <v>21</v>
      </c>
      <c r="F1588" s="263" t="s">
        <v>799</v>
      </c>
      <c r="G1588" s="261"/>
      <c r="H1588" s="262" t="s">
        <v>21</v>
      </c>
      <c r="I1588" s="264"/>
      <c r="J1588" s="261"/>
      <c r="K1588" s="261"/>
      <c r="L1588" s="265"/>
      <c r="M1588" s="266"/>
      <c r="N1588" s="267"/>
      <c r="O1588" s="267"/>
      <c r="P1588" s="267"/>
      <c r="Q1588" s="267"/>
      <c r="R1588" s="267"/>
      <c r="S1588" s="267"/>
      <c r="T1588" s="268"/>
      <c r="AT1588" s="269" t="s">
        <v>177</v>
      </c>
      <c r="AU1588" s="269" t="s">
        <v>79</v>
      </c>
      <c r="AV1588" s="13" t="s">
        <v>75</v>
      </c>
      <c r="AW1588" s="13" t="s">
        <v>35</v>
      </c>
      <c r="AX1588" s="13" t="s">
        <v>71</v>
      </c>
      <c r="AY1588" s="269" t="s">
        <v>169</v>
      </c>
    </row>
    <row r="1589" s="12" customFormat="1">
      <c r="B1589" s="248"/>
      <c r="C1589" s="249"/>
      <c r="D1589" s="250" t="s">
        <v>177</v>
      </c>
      <c r="E1589" s="251" t="s">
        <v>21</v>
      </c>
      <c r="F1589" s="252" t="s">
        <v>101</v>
      </c>
      <c r="G1589" s="249"/>
      <c r="H1589" s="253">
        <v>8</v>
      </c>
      <c r="I1589" s="254"/>
      <c r="J1589" s="249"/>
      <c r="K1589" s="249"/>
      <c r="L1589" s="255"/>
      <c r="M1589" s="256"/>
      <c r="N1589" s="257"/>
      <c r="O1589" s="257"/>
      <c r="P1589" s="257"/>
      <c r="Q1589" s="257"/>
      <c r="R1589" s="257"/>
      <c r="S1589" s="257"/>
      <c r="T1589" s="258"/>
      <c r="AT1589" s="259" t="s">
        <v>177</v>
      </c>
      <c r="AU1589" s="259" t="s">
        <v>79</v>
      </c>
      <c r="AV1589" s="12" t="s">
        <v>79</v>
      </c>
      <c r="AW1589" s="12" t="s">
        <v>35</v>
      </c>
      <c r="AX1589" s="12" t="s">
        <v>71</v>
      </c>
      <c r="AY1589" s="259" t="s">
        <v>169</v>
      </c>
    </row>
    <row r="1590" s="13" customFormat="1">
      <c r="B1590" s="260"/>
      <c r="C1590" s="261"/>
      <c r="D1590" s="250" t="s">
        <v>177</v>
      </c>
      <c r="E1590" s="262" t="s">
        <v>21</v>
      </c>
      <c r="F1590" s="263" t="s">
        <v>1532</v>
      </c>
      <c r="G1590" s="261"/>
      <c r="H1590" s="262" t="s">
        <v>21</v>
      </c>
      <c r="I1590" s="264"/>
      <c r="J1590" s="261"/>
      <c r="K1590" s="261"/>
      <c r="L1590" s="265"/>
      <c r="M1590" s="266"/>
      <c r="N1590" s="267"/>
      <c r="O1590" s="267"/>
      <c r="P1590" s="267"/>
      <c r="Q1590" s="267"/>
      <c r="R1590" s="267"/>
      <c r="S1590" s="267"/>
      <c r="T1590" s="268"/>
      <c r="AT1590" s="269" t="s">
        <v>177</v>
      </c>
      <c r="AU1590" s="269" t="s">
        <v>79</v>
      </c>
      <c r="AV1590" s="13" t="s">
        <v>75</v>
      </c>
      <c r="AW1590" s="13" t="s">
        <v>35</v>
      </c>
      <c r="AX1590" s="13" t="s">
        <v>71</v>
      </c>
      <c r="AY1590" s="269" t="s">
        <v>169</v>
      </c>
    </row>
    <row r="1591" s="14" customFormat="1">
      <c r="B1591" s="270"/>
      <c r="C1591" s="271"/>
      <c r="D1591" s="250" t="s">
        <v>177</v>
      </c>
      <c r="E1591" s="272" t="s">
        <v>21</v>
      </c>
      <c r="F1591" s="273" t="s">
        <v>182</v>
      </c>
      <c r="G1591" s="271"/>
      <c r="H1591" s="274">
        <v>11</v>
      </c>
      <c r="I1591" s="275"/>
      <c r="J1591" s="271"/>
      <c r="K1591" s="271"/>
      <c r="L1591" s="276"/>
      <c r="M1591" s="277"/>
      <c r="N1591" s="278"/>
      <c r="O1591" s="278"/>
      <c r="P1591" s="278"/>
      <c r="Q1591" s="278"/>
      <c r="R1591" s="278"/>
      <c r="S1591" s="278"/>
      <c r="T1591" s="279"/>
      <c r="AT1591" s="280" t="s">
        <v>177</v>
      </c>
      <c r="AU1591" s="280" t="s">
        <v>79</v>
      </c>
      <c r="AV1591" s="14" t="s">
        <v>89</v>
      </c>
      <c r="AW1591" s="14" t="s">
        <v>35</v>
      </c>
      <c r="AX1591" s="14" t="s">
        <v>75</v>
      </c>
      <c r="AY1591" s="280" t="s">
        <v>169</v>
      </c>
    </row>
    <row r="1592" s="1" customFormat="1" ht="16.5" customHeight="1">
      <c r="B1592" s="47"/>
      <c r="C1592" s="236" t="s">
        <v>1533</v>
      </c>
      <c r="D1592" s="236" t="s">
        <v>172</v>
      </c>
      <c r="E1592" s="237" t="s">
        <v>1534</v>
      </c>
      <c r="F1592" s="238" t="s">
        <v>1535</v>
      </c>
      <c r="G1592" s="239" t="s">
        <v>354</v>
      </c>
      <c r="H1592" s="240">
        <v>59.225000000000001</v>
      </c>
      <c r="I1592" s="241"/>
      <c r="J1592" s="242">
        <f>ROUND(I1592*H1592,2)</f>
        <v>0</v>
      </c>
      <c r="K1592" s="238" t="s">
        <v>21</v>
      </c>
      <c r="L1592" s="73"/>
      <c r="M1592" s="243" t="s">
        <v>21</v>
      </c>
      <c r="N1592" s="244" t="s">
        <v>42</v>
      </c>
      <c r="O1592" s="48"/>
      <c r="P1592" s="245">
        <f>O1592*H1592</f>
        <v>0</v>
      </c>
      <c r="Q1592" s="245">
        <v>0.00055999999999999995</v>
      </c>
      <c r="R1592" s="245">
        <f>Q1592*H1592</f>
        <v>0.033166000000000001</v>
      </c>
      <c r="S1592" s="245">
        <v>0</v>
      </c>
      <c r="T1592" s="246">
        <f>S1592*H1592</f>
        <v>0</v>
      </c>
      <c r="AR1592" s="25" t="s">
        <v>89</v>
      </c>
      <c r="AT1592" s="25" t="s">
        <v>172</v>
      </c>
      <c r="AU1592" s="25" t="s">
        <v>79</v>
      </c>
      <c r="AY1592" s="25" t="s">
        <v>169</v>
      </c>
      <c r="BE1592" s="247">
        <f>IF(N1592="základní",J1592,0)</f>
        <v>0</v>
      </c>
      <c r="BF1592" s="247">
        <f>IF(N1592="snížená",J1592,0)</f>
        <v>0</v>
      </c>
      <c r="BG1592" s="247">
        <f>IF(N1592="zákl. přenesená",J1592,0)</f>
        <v>0</v>
      </c>
      <c r="BH1592" s="247">
        <f>IF(N1592="sníž. přenesená",J1592,0)</f>
        <v>0</v>
      </c>
      <c r="BI1592" s="247">
        <f>IF(N1592="nulová",J1592,0)</f>
        <v>0</v>
      </c>
      <c r="BJ1592" s="25" t="s">
        <v>75</v>
      </c>
      <c r="BK1592" s="247">
        <f>ROUND(I1592*H1592,2)</f>
        <v>0</v>
      </c>
      <c r="BL1592" s="25" t="s">
        <v>89</v>
      </c>
      <c r="BM1592" s="25" t="s">
        <v>1536</v>
      </c>
    </row>
    <row r="1593" s="12" customFormat="1">
      <c r="B1593" s="248"/>
      <c r="C1593" s="249"/>
      <c r="D1593" s="250" t="s">
        <v>177</v>
      </c>
      <c r="E1593" s="251" t="s">
        <v>21</v>
      </c>
      <c r="F1593" s="252" t="s">
        <v>1537</v>
      </c>
      <c r="G1593" s="249"/>
      <c r="H1593" s="253">
        <v>33.100000000000001</v>
      </c>
      <c r="I1593" s="254"/>
      <c r="J1593" s="249"/>
      <c r="K1593" s="249"/>
      <c r="L1593" s="255"/>
      <c r="M1593" s="256"/>
      <c r="N1593" s="257"/>
      <c r="O1593" s="257"/>
      <c r="P1593" s="257"/>
      <c r="Q1593" s="257"/>
      <c r="R1593" s="257"/>
      <c r="S1593" s="257"/>
      <c r="T1593" s="258"/>
      <c r="AT1593" s="259" t="s">
        <v>177</v>
      </c>
      <c r="AU1593" s="259" t="s">
        <v>79</v>
      </c>
      <c r="AV1593" s="12" t="s">
        <v>79</v>
      </c>
      <c r="AW1593" s="12" t="s">
        <v>35</v>
      </c>
      <c r="AX1593" s="12" t="s">
        <v>71</v>
      </c>
      <c r="AY1593" s="259" t="s">
        <v>169</v>
      </c>
    </row>
    <row r="1594" s="13" customFormat="1">
      <c r="B1594" s="260"/>
      <c r="C1594" s="261"/>
      <c r="D1594" s="250" t="s">
        <v>177</v>
      </c>
      <c r="E1594" s="262" t="s">
        <v>21</v>
      </c>
      <c r="F1594" s="263" t="s">
        <v>799</v>
      </c>
      <c r="G1594" s="261"/>
      <c r="H1594" s="262" t="s">
        <v>21</v>
      </c>
      <c r="I1594" s="264"/>
      <c r="J1594" s="261"/>
      <c r="K1594" s="261"/>
      <c r="L1594" s="265"/>
      <c r="M1594" s="266"/>
      <c r="N1594" s="267"/>
      <c r="O1594" s="267"/>
      <c r="P1594" s="267"/>
      <c r="Q1594" s="267"/>
      <c r="R1594" s="267"/>
      <c r="S1594" s="267"/>
      <c r="T1594" s="268"/>
      <c r="AT1594" s="269" t="s">
        <v>177</v>
      </c>
      <c r="AU1594" s="269" t="s">
        <v>79</v>
      </c>
      <c r="AV1594" s="13" t="s">
        <v>75</v>
      </c>
      <c r="AW1594" s="13" t="s">
        <v>35</v>
      </c>
      <c r="AX1594" s="13" t="s">
        <v>71</v>
      </c>
      <c r="AY1594" s="269" t="s">
        <v>169</v>
      </c>
    </row>
    <row r="1595" s="12" customFormat="1">
      <c r="B1595" s="248"/>
      <c r="C1595" s="249"/>
      <c r="D1595" s="250" t="s">
        <v>177</v>
      </c>
      <c r="E1595" s="251" t="s">
        <v>21</v>
      </c>
      <c r="F1595" s="252" t="s">
        <v>1538</v>
      </c>
      <c r="G1595" s="249"/>
      <c r="H1595" s="253">
        <v>26.125</v>
      </c>
      <c r="I1595" s="254"/>
      <c r="J1595" s="249"/>
      <c r="K1595" s="249"/>
      <c r="L1595" s="255"/>
      <c r="M1595" s="256"/>
      <c r="N1595" s="257"/>
      <c r="O1595" s="257"/>
      <c r="P1595" s="257"/>
      <c r="Q1595" s="257"/>
      <c r="R1595" s="257"/>
      <c r="S1595" s="257"/>
      <c r="T1595" s="258"/>
      <c r="AT1595" s="259" t="s">
        <v>177</v>
      </c>
      <c r="AU1595" s="259" t="s">
        <v>79</v>
      </c>
      <c r="AV1595" s="12" t="s">
        <v>79</v>
      </c>
      <c r="AW1595" s="12" t="s">
        <v>35</v>
      </c>
      <c r="AX1595" s="12" t="s">
        <v>71</v>
      </c>
      <c r="AY1595" s="259" t="s">
        <v>169</v>
      </c>
    </row>
    <row r="1596" s="13" customFormat="1">
      <c r="B1596" s="260"/>
      <c r="C1596" s="261"/>
      <c r="D1596" s="250" t="s">
        <v>177</v>
      </c>
      <c r="E1596" s="262" t="s">
        <v>21</v>
      </c>
      <c r="F1596" s="263" t="s">
        <v>801</v>
      </c>
      <c r="G1596" s="261"/>
      <c r="H1596" s="262" t="s">
        <v>21</v>
      </c>
      <c r="I1596" s="264"/>
      <c r="J1596" s="261"/>
      <c r="K1596" s="261"/>
      <c r="L1596" s="265"/>
      <c r="M1596" s="266"/>
      <c r="N1596" s="267"/>
      <c r="O1596" s="267"/>
      <c r="P1596" s="267"/>
      <c r="Q1596" s="267"/>
      <c r="R1596" s="267"/>
      <c r="S1596" s="267"/>
      <c r="T1596" s="268"/>
      <c r="AT1596" s="269" t="s">
        <v>177</v>
      </c>
      <c r="AU1596" s="269" t="s">
        <v>79</v>
      </c>
      <c r="AV1596" s="13" t="s">
        <v>75</v>
      </c>
      <c r="AW1596" s="13" t="s">
        <v>35</v>
      </c>
      <c r="AX1596" s="13" t="s">
        <v>71</v>
      </c>
      <c r="AY1596" s="269" t="s">
        <v>169</v>
      </c>
    </row>
    <row r="1597" s="14" customFormat="1">
      <c r="B1597" s="270"/>
      <c r="C1597" s="271"/>
      <c r="D1597" s="250" t="s">
        <v>177</v>
      </c>
      <c r="E1597" s="272" t="s">
        <v>21</v>
      </c>
      <c r="F1597" s="273" t="s">
        <v>182</v>
      </c>
      <c r="G1597" s="271"/>
      <c r="H1597" s="274">
        <v>59.225000000000001</v>
      </c>
      <c r="I1597" s="275"/>
      <c r="J1597" s="271"/>
      <c r="K1597" s="271"/>
      <c r="L1597" s="276"/>
      <c r="M1597" s="277"/>
      <c r="N1597" s="278"/>
      <c r="O1597" s="278"/>
      <c r="P1597" s="278"/>
      <c r="Q1597" s="278"/>
      <c r="R1597" s="278"/>
      <c r="S1597" s="278"/>
      <c r="T1597" s="279"/>
      <c r="AT1597" s="280" t="s">
        <v>177</v>
      </c>
      <c r="AU1597" s="280" t="s">
        <v>79</v>
      </c>
      <c r="AV1597" s="14" t="s">
        <v>89</v>
      </c>
      <c r="AW1597" s="14" t="s">
        <v>35</v>
      </c>
      <c r="AX1597" s="14" t="s">
        <v>75</v>
      </c>
      <c r="AY1597" s="280" t="s">
        <v>169</v>
      </c>
    </row>
    <row r="1598" s="1" customFormat="1" ht="25.5" customHeight="1">
      <c r="B1598" s="47"/>
      <c r="C1598" s="236" t="s">
        <v>1539</v>
      </c>
      <c r="D1598" s="236" t="s">
        <v>172</v>
      </c>
      <c r="E1598" s="237" t="s">
        <v>1540</v>
      </c>
      <c r="F1598" s="238" t="s">
        <v>1541</v>
      </c>
      <c r="G1598" s="239" t="s">
        <v>354</v>
      </c>
      <c r="H1598" s="240">
        <v>85.349999999999994</v>
      </c>
      <c r="I1598" s="241"/>
      <c r="J1598" s="242">
        <f>ROUND(I1598*H1598,2)</f>
        <v>0</v>
      </c>
      <c r="K1598" s="238" t="s">
        <v>21</v>
      </c>
      <c r="L1598" s="73"/>
      <c r="M1598" s="243" t="s">
        <v>21</v>
      </c>
      <c r="N1598" s="244" t="s">
        <v>42</v>
      </c>
      <c r="O1598" s="48"/>
      <c r="P1598" s="245">
        <f>O1598*H1598</f>
        <v>0</v>
      </c>
      <c r="Q1598" s="245">
        <v>0.0011100000000000001</v>
      </c>
      <c r="R1598" s="245">
        <f>Q1598*H1598</f>
        <v>0.094738500000000003</v>
      </c>
      <c r="S1598" s="245">
        <v>0</v>
      </c>
      <c r="T1598" s="246">
        <f>S1598*H1598</f>
        <v>0</v>
      </c>
      <c r="AR1598" s="25" t="s">
        <v>89</v>
      </c>
      <c r="AT1598" s="25" t="s">
        <v>172</v>
      </c>
      <c r="AU1598" s="25" t="s">
        <v>79</v>
      </c>
      <c r="AY1598" s="25" t="s">
        <v>169</v>
      </c>
      <c r="BE1598" s="247">
        <f>IF(N1598="základní",J1598,0)</f>
        <v>0</v>
      </c>
      <c r="BF1598" s="247">
        <f>IF(N1598="snížená",J1598,0)</f>
        <v>0</v>
      </c>
      <c r="BG1598" s="247">
        <f>IF(N1598="zákl. přenesená",J1598,0)</f>
        <v>0</v>
      </c>
      <c r="BH1598" s="247">
        <f>IF(N1598="sníž. přenesená",J1598,0)</f>
        <v>0</v>
      </c>
      <c r="BI1598" s="247">
        <f>IF(N1598="nulová",J1598,0)</f>
        <v>0</v>
      </c>
      <c r="BJ1598" s="25" t="s">
        <v>75</v>
      </c>
      <c r="BK1598" s="247">
        <f>ROUND(I1598*H1598,2)</f>
        <v>0</v>
      </c>
      <c r="BL1598" s="25" t="s">
        <v>89</v>
      </c>
      <c r="BM1598" s="25" t="s">
        <v>1542</v>
      </c>
    </row>
    <row r="1599" s="12" customFormat="1">
      <c r="B1599" s="248"/>
      <c r="C1599" s="249"/>
      <c r="D1599" s="250" t="s">
        <v>177</v>
      </c>
      <c r="E1599" s="251" t="s">
        <v>21</v>
      </c>
      <c r="F1599" s="252" t="s">
        <v>1537</v>
      </c>
      <c r="G1599" s="249"/>
      <c r="H1599" s="253">
        <v>33.100000000000001</v>
      </c>
      <c r="I1599" s="254"/>
      <c r="J1599" s="249"/>
      <c r="K1599" s="249"/>
      <c r="L1599" s="255"/>
      <c r="M1599" s="256"/>
      <c r="N1599" s="257"/>
      <c r="O1599" s="257"/>
      <c r="P1599" s="257"/>
      <c r="Q1599" s="257"/>
      <c r="R1599" s="257"/>
      <c r="S1599" s="257"/>
      <c r="T1599" s="258"/>
      <c r="AT1599" s="259" t="s">
        <v>177</v>
      </c>
      <c r="AU1599" s="259" t="s">
        <v>79</v>
      </c>
      <c r="AV1599" s="12" t="s">
        <v>79</v>
      </c>
      <c r="AW1599" s="12" t="s">
        <v>35</v>
      </c>
      <c r="AX1599" s="12" t="s">
        <v>71</v>
      </c>
      <c r="AY1599" s="259" t="s">
        <v>169</v>
      </c>
    </row>
    <row r="1600" s="13" customFormat="1">
      <c r="B1600" s="260"/>
      <c r="C1600" s="261"/>
      <c r="D1600" s="250" t="s">
        <v>177</v>
      </c>
      <c r="E1600" s="262" t="s">
        <v>21</v>
      </c>
      <c r="F1600" s="263" t="s">
        <v>799</v>
      </c>
      <c r="G1600" s="261"/>
      <c r="H1600" s="262" t="s">
        <v>21</v>
      </c>
      <c r="I1600" s="264"/>
      <c r="J1600" s="261"/>
      <c r="K1600" s="261"/>
      <c r="L1600" s="265"/>
      <c r="M1600" s="266"/>
      <c r="N1600" s="267"/>
      <c r="O1600" s="267"/>
      <c r="P1600" s="267"/>
      <c r="Q1600" s="267"/>
      <c r="R1600" s="267"/>
      <c r="S1600" s="267"/>
      <c r="T1600" s="268"/>
      <c r="AT1600" s="269" t="s">
        <v>177</v>
      </c>
      <c r="AU1600" s="269" t="s">
        <v>79</v>
      </c>
      <c r="AV1600" s="13" t="s">
        <v>75</v>
      </c>
      <c r="AW1600" s="13" t="s">
        <v>35</v>
      </c>
      <c r="AX1600" s="13" t="s">
        <v>71</v>
      </c>
      <c r="AY1600" s="269" t="s">
        <v>169</v>
      </c>
    </row>
    <row r="1601" s="12" customFormat="1">
      <c r="B1601" s="248"/>
      <c r="C1601" s="249"/>
      <c r="D1601" s="250" t="s">
        <v>177</v>
      </c>
      <c r="E1601" s="251" t="s">
        <v>21</v>
      </c>
      <c r="F1601" s="252" t="s">
        <v>1543</v>
      </c>
      <c r="G1601" s="249"/>
      <c r="H1601" s="253">
        <v>52.25</v>
      </c>
      <c r="I1601" s="254"/>
      <c r="J1601" s="249"/>
      <c r="K1601" s="249"/>
      <c r="L1601" s="255"/>
      <c r="M1601" s="256"/>
      <c r="N1601" s="257"/>
      <c r="O1601" s="257"/>
      <c r="P1601" s="257"/>
      <c r="Q1601" s="257"/>
      <c r="R1601" s="257"/>
      <c r="S1601" s="257"/>
      <c r="T1601" s="258"/>
      <c r="AT1601" s="259" t="s">
        <v>177</v>
      </c>
      <c r="AU1601" s="259" t="s">
        <v>79</v>
      </c>
      <c r="AV1601" s="12" t="s">
        <v>79</v>
      </c>
      <c r="AW1601" s="12" t="s">
        <v>35</v>
      </c>
      <c r="AX1601" s="12" t="s">
        <v>71</v>
      </c>
      <c r="AY1601" s="259" t="s">
        <v>169</v>
      </c>
    </row>
    <row r="1602" s="13" customFormat="1">
      <c r="B1602" s="260"/>
      <c r="C1602" s="261"/>
      <c r="D1602" s="250" t="s">
        <v>177</v>
      </c>
      <c r="E1602" s="262" t="s">
        <v>21</v>
      </c>
      <c r="F1602" s="263" t="s">
        <v>801</v>
      </c>
      <c r="G1602" s="261"/>
      <c r="H1602" s="262" t="s">
        <v>21</v>
      </c>
      <c r="I1602" s="264"/>
      <c r="J1602" s="261"/>
      <c r="K1602" s="261"/>
      <c r="L1602" s="265"/>
      <c r="M1602" s="266"/>
      <c r="N1602" s="267"/>
      <c r="O1602" s="267"/>
      <c r="P1602" s="267"/>
      <c r="Q1602" s="267"/>
      <c r="R1602" s="267"/>
      <c r="S1602" s="267"/>
      <c r="T1602" s="268"/>
      <c r="AT1602" s="269" t="s">
        <v>177</v>
      </c>
      <c r="AU1602" s="269" t="s">
        <v>79</v>
      </c>
      <c r="AV1602" s="13" t="s">
        <v>75</v>
      </c>
      <c r="AW1602" s="13" t="s">
        <v>35</v>
      </c>
      <c r="AX1602" s="13" t="s">
        <v>71</v>
      </c>
      <c r="AY1602" s="269" t="s">
        <v>169</v>
      </c>
    </row>
    <row r="1603" s="14" customFormat="1">
      <c r="B1603" s="270"/>
      <c r="C1603" s="271"/>
      <c r="D1603" s="250" t="s">
        <v>177</v>
      </c>
      <c r="E1603" s="272" t="s">
        <v>21</v>
      </c>
      <c r="F1603" s="273" t="s">
        <v>182</v>
      </c>
      <c r="G1603" s="271"/>
      <c r="H1603" s="274">
        <v>85.349999999999994</v>
      </c>
      <c r="I1603" s="275"/>
      <c r="J1603" s="271"/>
      <c r="K1603" s="271"/>
      <c r="L1603" s="276"/>
      <c r="M1603" s="277"/>
      <c r="N1603" s="278"/>
      <c r="O1603" s="278"/>
      <c r="P1603" s="278"/>
      <c r="Q1603" s="278"/>
      <c r="R1603" s="278"/>
      <c r="S1603" s="278"/>
      <c r="T1603" s="279"/>
      <c r="AT1603" s="280" t="s">
        <v>177</v>
      </c>
      <c r="AU1603" s="280" t="s">
        <v>79</v>
      </c>
      <c r="AV1603" s="14" t="s">
        <v>89</v>
      </c>
      <c r="AW1603" s="14" t="s">
        <v>35</v>
      </c>
      <c r="AX1603" s="14" t="s">
        <v>75</v>
      </c>
      <c r="AY1603" s="280" t="s">
        <v>169</v>
      </c>
    </row>
    <row r="1604" s="1" customFormat="1" ht="25.5" customHeight="1">
      <c r="B1604" s="47"/>
      <c r="C1604" s="236" t="s">
        <v>1544</v>
      </c>
      <c r="D1604" s="236" t="s">
        <v>172</v>
      </c>
      <c r="E1604" s="237" t="s">
        <v>1545</v>
      </c>
      <c r="F1604" s="238" t="s">
        <v>1546</v>
      </c>
      <c r="G1604" s="239" t="s">
        <v>354</v>
      </c>
      <c r="H1604" s="240">
        <v>7.6749999999999998</v>
      </c>
      <c r="I1604" s="241"/>
      <c r="J1604" s="242">
        <f>ROUND(I1604*H1604,2)</f>
        <v>0</v>
      </c>
      <c r="K1604" s="238" t="s">
        <v>21</v>
      </c>
      <c r="L1604" s="73"/>
      <c r="M1604" s="243" t="s">
        <v>21</v>
      </c>
      <c r="N1604" s="244" t="s">
        <v>42</v>
      </c>
      <c r="O1604" s="48"/>
      <c r="P1604" s="245">
        <f>O1604*H1604</f>
        <v>0</v>
      </c>
      <c r="Q1604" s="245">
        <v>0.0027799999999999999</v>
      </c>
      <c r="R1604" s="245">
        <f>Q1604*H1604</f>
        <v>0.021336499999999998</v>
      </c>
      <c r="S1604" s="245">
        <v>0</v>
      </c>
      <c r="T1604" s="246">
        <f>S1604*H1604</f>
        <v>0</v>
      </c>
      <c r="AR1604" s="25" t="s">
        <v>89</v>
      </c>
      <c r="AT1604" s="25" t="s">
        <v>172</v>
      </c>
      <c r="AU1604" s="25" t="s">
        <v>79</v>
      </c>
      <c r="AY1604" s="25" t="s">
        <v>169</v>
      </c>
      <c r="BE1604" s="247">
        <f>IF(N1604="základní",J1604,0)</f>
        <v>0</v>
      </c>
      <c r="BF1604" s="247">
        <f>IF(N1604="snížená",J1604,0)</f>
        <v>0</v>
      </c>
      <c r="BG1604" s="247">
        <f>IF(N1604="zákl. přenesená",J1604,0)</f>
        <v>0</v>
      </c>
      <c r="BH1604" s="247">
        <f>IF(N1604="sníž. přenesená",J1604,0)</f>
        <v>0</v>
      </c>
      <c r="BI1604" s="247">
        <f>IF(N1604="nulová",J1604,0)</f>
        <v>0</v>
      </c>
      <c r="BJ1604" s="25" t="s">
        <v>75</v>
      </c>
      <c r="BK1604" s="247">
        <f>ROUND(I1604*H1604,2)</f>
        <v>0</v>
      </c>
      <c r="BL1604" s="25" t="s">
        <v>89</v>
      </c>
      <c r="BM1604" s="25" t="s">
        <v>1547</v>
      </c>
    </row>
    <row r="1605" s="12" customFormat="1">
      <c r="B1605" s="248"/>
      <c r="C1605" s="249"/>
      <c r="D1605" s="250" t="s">
        <v>177</v>
      </c>
      <c r="E1605" s="251" t="s">
        <v>21</v>
      </c>
      <c r="F1605" s="252" t="s">
        <v>1548</v>
      </c>
      <c r="G1605" s="249"/>
      <c r="H1605" s="253">
        <v>7.6749999999999998</v>
      </c>
      <c r="I1605" s="254"/>
      <c r="J1605" s="249"/>
      <c r="K1605" s="249"/>
      <c r="L1605" s="255"/>
      <c r="M1605" s="256"/>
      <c r="N1605" s="257"/>
      <c r="O1605" s="257"/>
      <c r="P1605" s="257"/>
      <c r="Q1605" s="257"/>
      <c r="R1605" s="257"/>
      <c r="S1605" s="257"/>
      <c r="T1605" s="258"/>
      <c r="AT1605" s="259" t="s">
        <v>177</v>
      </c>
      <c r="AU1605" s="259" t="s">
        <v>79</v>
      </c>
      <c r="AV1605" s="12" t="s">
        <v>79</v>
      </c>
      <c r="AW1605" s="12" t="s">
        <v>35</v>
      </c>
      <c r="AX1605" s="12" t="s">
        <v>71</v>
      </c>
      <c r="AY1605" s="259" t="s">
        <v>169</v>
      </c>
    </row>
    <row r="1606" s="13" customFormat="1">
      <c r="B1606" s="260"/>
      <c r="C1606" s="261"/>
      <c r="D1606" s="250" t="s">
        <v>177</v>
      </c>
      <c r="E1606" s="262" t="s">
        <v>21</v>
      </c>
      <c r="F1606" s="263" t="s">
        <v>801</v>
      </c>
      <c r="G1606" s="261"/>
      <c r="H1606" s="262" t="s">
        <v>21</v>
      </c>
      <c r="I1606" s="264"/>
      <c r="J1606" s="261"/>
      <c r="K1606" s="261"/>
      <c r="L1606" s="265"/>
      <c r="M1606" s="266"/>
      <c r="N1606" s="267"/>
      <c r="O1606" s="267"/>
      <c r="P1606" s="267"/>
      <c r="Q1606" s="267"/>
      <c r="R1606" s="267"/>
      <c r="S1606" s="267"/>
      <c r="T1606" s="268"/>
      <c r="AT1606" s="269" t="s">
        <v>177</v>
      </c>
      <c r="AU1606" s="269" t="s">
        <v>79</v>
      </c>
      <c r="AV1606" s="13" t="s">
        <v>75</v>
      </c>
      <c r="AW1606" s="13" t="s">
        <v>35</v>
      </c>
      <c r="AX1606" s="13" t="s">
        <v>71</v>
      </c>
      <c r="AY1606" s="269" t="s">
        <v>169</v>
      </c>
    </row>
    <row r="1607" s="14" customFormat="1">
      <c r="B1607" s="270"/>
      <c r="C1607" s="271"/>
      <c r="D1607" s="250" t="s">
        <v>177</v>
      </c>
      <c r="E1607" s="272" t="s">
        <v>21</v>
      </c>
      <c r="F1607" s="273" t="s">
        <v>182</v>
      </c>
      <c r="G1607" s="271"/>
      <c r="H1607" s="274">
        <v>7.6749999999999998</v>
      </c>
      <c r="I1607" s="275"/>
      <c r="J1607" s="271"/>
      <c r="K1607" s="271"/>
      <c r="L1607" s="276"/>
      <c r="M1607" s="277"/>
      <c r="N1607" s="278"/>
      <c r="O1607" s="278"/>
      <c r="P1607" s="278"/>
      <c r="Q1607" s="278"/>
      <c r="R1607" s="278"/>
      <c r="S1607" s="278"/>
      <c r="T1607" s="279"/>
      <c r="AT1607" s="280" t="s">
        <v>177</v>
      </c>
      <c r="AU1607" s="280" t="s">
        <v>79</v>
      </c>
      <c r="AV1607" s="14" t="s">
        <v>89</v>
      </c>
      <c r="AW1607" s="14" t="s">
        <v>35</v>
      </c>
      <c r="AX1607" s="14" t="s">
        <v>75</v>
      </c>
      <c r="AY1607" s="280" t="s">
        <v>169</v>
      </c>
    </row>
    <row r="1608" s="1" customFormat="1" ht="25.5" customHeight="1">
      <c r="B1608" s="47"/>
      <c r="C1608" s="236" t="s">
        <v>1549</v>
      </c>
      <c r="D1608" s="236" t="s">
        <v>172</v>
      </c>
      <c r="E1608" s="237" t="s">
        <v>1550</v>
      </c>
      <c r="F1608" s="238" t="s">
        <v>1551</v>
      </c>
      <c r="G1608" s="239" t="s">
        <v>175</v>
      </c>
      <c r="H1608" s="240">
        <v>511.56299999999999</v>
      </c>
      <c r="I1608" s="241"/>
      <c r="J1608" s="242">
        <f>ROUND(I1608*H1608,2)</f>
        <v>0</v>
      </c>
      <c r="K1608" s="238" t="s">
        <v>21</v>
      </c>
      <c r="L1608" s="73"/>
      <c r="M1608" s="243" t="s">
        <v>21</v>
      </c>
      <c r="N1608" s="244" t="s">
        <v>42</v>
      </c>
      <c r="O1608" s="48"/>
      <c r="P1608" s="245">
        <f>O1608*H1608</f>
        <v>0</v>
      </c>
      <c r="Q1608" s="245">
        <v>0</v>
      </c>
      <c r="R1608" s="245">
        <f>Q1608*H1608</f>
        <v>0</v>
      </c>
      <c r="S1608" s="245">
        <v>0</v>
      </c>
      <c r="T1608" s="246">
        <f>S1608*H1608</f>
        <v>0</v>
      </c>
      <c r="AR1608" s="25" t="s">
        <v>89</v>
      </c>
      <c r="AT1608" s="25" t="s">
        <v>172</v>
      </c>
      <c r="AU1608" s="25" t="s">
        <v>79</v>
      </c>
      <c r="AY1608" s="25" t="s">
        <v>169</v>
      </c>
      <c r="BE1608" s="247">
        <f>IF(N1608="základní",J1608,0)</f>
        <v>0</v>
      </c>
      <c r="BF1608" s="247">
        <f>IF(N1608="snížená",J1608,0)</f>
        <v>0</v>
      </c>
      <c r="BG1608" s="247">
        <f>IF(N1608="zákl. přenesená",J1608,0)</f>
        <v>0</v>
      </c>
      <c r="BH1608" s="247">
        <f>IF(N1608="sníž. přenesená",J1608,0)</f>
        <v>0</v>
      </c>
      <c r="BI1608" s="247">
        <f>IF(N1608="nulová",J1608,0)</f>
        <v>0</v>
      </c>
      <c r="BJ1608" s="25" t="s">
        <v>75</v>
      </c>
      <c r="BK1608" s="247">
        <f>ROUND(I1608*H1608,2)</f>
        <v>0</v>
      </c>
      <c r="BL1608" s="25" t="s">
        <v>89</v>
      </c>
      <c r="BM1608" s="25" t="s">
        <v>1552</v>
      </c>
    </row>
    <row r="1609" s="12" customFormat="1">
      <c r="B1609" s="248"/>
      <c r="C1609" s="249"/>
      <c r="D1609" s="250" t="s">
        <v>177</v>
      </c>
      <c r="E1609" s="251" t="s">
        <v>21</v>
      </c>
      <c r="F1609" s="252" t="s">
        <v>975</v>
      </c>
      <c r="G1609" s="249"/>
      <c r="H1609" s="253">
        <v>250.01499999999999</v>
      </c>
      <c r="I1609" s="254"/>
      <c r="J1609" s="249"/>
      <c r="K1609" s="249"/>
      <c r="L1609" s="255"/>
      <c r="M1609" s="256"/>
      <c r="N1609" s="257"/>
      <c r="O1609" s="257"/>
      <c r="P1609" s="257"/>
      <c r="Q1609" s="257"/>
      <c r="R1609" s="257"/>
      <c r="S1609" s="257"/>
      <c r="T1609" s="258"/>
      <c r="AT1609" s="259" t="s">
        <v>177</v>
      </c>
      <c r="AU1609" s="259" t="s">
        <v>79</v>
      </c>
      <c r="AV1609" s="12" t="s">
        <v>79</v>
      </c>
      <c r="AW1609" s="12" t="s">
        <v>35</v>
      </c>
      <c r="AX1609" s="12" t="s">
        <v>71</v>
      </c>
      <c r="AY1609" s="259" t="s">
        <v>169</v>
      </c>
    </row>
    <row r="1610" s="13" customFormat="1">
      <c r="B1610" s="260"/>
      <c r="C1610" s="261"/>
      <c r="D1610" s="250" t="s">
        <v>177</v>
      </c>
      <c r="E1610" s="262" t="s">
        <v>21</v>
      </c>
      <c r="F1610" s="263" t="s">
        <v>799</v>
      </c>
      <c r="G1610" s="261"/>
      <c r="H1610" s="262" t="s">
        <v>21</v>
      </c>
      <c r="I1610" s="264"/>
      <c r="J1610" s="261"/>
      <c r="K1610" s="261"/>
      <c r="L1610" s="265"/>
      <c r="M1610" s="266"/>
      <c r="N1610" s="267"/>
      <c r="O1610" s="267"/>
      <c r="P1610" s="267"/>
      <c r="Q1610" s="267"/>
      <c r="R1610" s="267"/>
      <c r="S1610" s="267"/>
      <c r="T1610" s="268"/>
      <c r="AT1610" s="269" t="s">
        <v>177</v>
      </c>
      <c r="AU1610" s="269" t="s">
        <v>79</v>
      </c>
      <c r="AV1610" s="13" t="s">
        <v>75</v>
      </c>
      <c r="AW1610" s="13" t="s">
        <v>35</v>
      </c>
      <c r="AX1610" s="13" t="s">
        <v>71</v>
      </c>
      <c r="AY1610" s="269" t="s">
        <v>169</v>
      </c>
    </row>
    <row r="1611" s="12" customFormat="1">
      <c r="B1611" s="248"/>
      <c r="C1611" s="249"/>
      <c r="D1611" s="250" t="s">
        <v>177</v>
      </c>
      <c r="E1611" s="251" t="s">
        <v>21</v>
      </c>
      <c r="F1611" s="252" t="s">
        <v>1553</v>
      </c>
      <c r="G1611" s="249"/>
      <c r="H1611" s="253">
        <v>261.548</v>
      </c>
      <c r="I1611" s="254"/>
      <c r="J1611" s="249"/>
      <c r="K1611" s="249"/>
      <c r="L1611" s="255"/>
      <c r="M1611" s="256"/>
      <c r="N1611" s="257"/>
      <c r="O1611" s="257"/>
      <c r="P1611" s="257"/>
      <c r="Q1611" s="257"/>
      <c r="R1611" s="257"/>
      <c r="S1611" s="257"/>
      <c r="T1611" s="258"/>
      <c r="AT1611" s="259" t="s">
        <v>177</v>
      </c>
      <c r="AU1611" s="259" t="s">
        <v>79</v>
      </c>
      <c r="AV1611" s="12" t="s">
        <v>79</v>
      </c>
      <c r="AW1611" s="12" t="s">
        <v>35</v>
      </c>
      <c r="AX1611" s="12" t="s">
        <v>71</v>
      </c>
      <c r="AY1611" s="259" t="s">
        <v>169</v>
      </c>
    </row>
    <row r="1612" s="13" customFormat="1">
      <c r="B1612" s="260"/>
      <c r="C1612" s="261"/>
      <c r="D1612" s="250" t="s">
        <v>177</v>
      </c>
      <c r="E1612" s="262" t="s">
        <v>21</v>
      </c>
      <c r="F1612" s="263" t="s">
        <v>801</v>
      </c>
      <c r="G1612" s="261"/>
      <c r="H1612" s="262" t="s">
        <v>21</v>
      </c>
      <c r="I1612" s="264"/>
      <c r="J1612" s="261"/>
      <c r="K1612" s="261"/>
      <c r="L1612" s="265"/>
      <c r="M1612" s="266"/>
      <c r="N1612" s="267"/>
      <c r="O1612" s="267"/>
      <c r="P1612" s="267"/>
      <c r="Q1612" s="267"/>
      <c r="R1612" s="267"/>
      <c r="S1612" s="267"/>
      <c r="T1612" s="268"/>
      <c r="AT1612" s="269" t="s">
        <v>177</v>
      </c>
      <c r="AU1612" s="269" t="s">
        <v>79</v>
      </c>
      <c r="AV1612" s="13" t="s">
        <v>75</v>
      </c>
      <c r="AW1612" s="13" t="s">
        <v>35</v>
      </c>
      <c r="AX1612" s="13" t="s">
        <v>71</v>
      </c>
      <c r="AY1612" s="269" t="s">
        <v>169</v>
      </c>
    </row>
    <row r="1613" s="14" customFormat="1">
      <c r="B1613" s="270"/>
      <c r="C1613" s="271"/>
      <c r="D1613" s="250" t="s">
        <v>177</v>
      </c>
      <c r="E1613" s="272" t="s">
        <v>21</v>
      </c>
      <c r="F1613" s="273" t="s">
        <v>182</v>
      </c>
      <c r="G1613" s="271"/>
      <c r="H1613" s="274">
        <v>511.56299999999999</v>
      </c>
      <c r="I1613" s="275"/>
      <c r="J1613" s="271"/>
      <c r="K1613" s="271"/>
      <c r="L1613" s="276"/>
      <c r="M1613" s="277"/>
      <c r="N1613" s="278"/>
      <c r="O1613" s="278"/>
      <c r="P1613" s="278"/>
      <c r="Q1613" s="278"/>
      <c r="R1613" s="278"/>
      <c r="S1613" s="278"/>
      <c r="T1613" s="279"/>
      <c r="AT1613" s="280" t="s">
        <v>177</v>
      </c>
      <c r="AU1613" s="280" t="s">
        <v>79</v>
      </c>
      <c r="AV1613" s="14" t="s">
        <v>89</v>
      </c>
      <c r="AW1613" s="14" t="s">
        <v>35</v>
      </c>
      <c r="AX1613" s="14" t="s">
        <v>75</v>
      </c>
      <c r="AY1613" s="280" t="s">
        <v>169</v>
      </c>
    </row>
    <row r="1614" s="1" customFormat="1" ht="16.5" customHeight="1">
      <c r="B1614" s="47"/>
      <c r="C1614" s="281" t="s">
        <v>1554</v>
      </c>
      <c r="D1614" s="281" t="s">
        <v>232</v>
      </c>
      <c r="E1614" s="282" t="s">
        <v>1555</v>
      </c>
      <c r="F1614" s="283" t="s">
        <v>1556</v>
      </c>
      <c r="G1614" s="284" t="s">
        <v>175</v>
      </c>
      <c r="H1614" s="285">
        <v>537.14099999999996</v>
      </c>
      <c r="I1614" s="286"/>
      <c r="J1614" s="287">
        <f>ROUND(I1614*H1614,2)</f>
        <v>0</v>
      </c>
      <c r="K1614" s="283" t="s">
        <v>21</v>
      </c>
      <c r="L1614" s="288"/>
      <c r="M1614" s="289" t="s">
        <v>21</v>
      </c>
      <c r="N1614" s="290" t="s">
        <v>42</v>
      </c>
      <c r="O1614" s="48"/>
      <c r="P1614" s="245">
        <f>O1614*H1614</f>
        <v>0</v>
      </c>
      <c r="Q1614" s="245">
        <v>0</v>
      </c>
      <c r="R1614" s="245">
        <f>Q1614*H1614</f>
        <v>0</v>
      </c>
      <c r="S1614" s="245">
        <v>0</v>
      </c>
      <c r="T1614" s="246">
        <f>S1614*H1614</f>
        <v>0</v>
      </c>
      <c r="AR1614" s="25" t="s">
        <v>101</v>
      </c>
      <c r="AT1614" s="25" t="s">
        <v>232</v>
      </c>
      <c r="AU1614" s="25" t="s">
        <v>79</v>
      </c>
      <c r="AY1614" s="25" t="s">
        <v>169</v>
      </c>
      <c r="BE1614" s="247">
        <f>IF(N1614="základní",J1614,0)</f>
        <v>0</v>
      </c>
      <c r="BF1614" s="247">
        <f>IF(N1614="snížená",J1614,0)</f>
        <v>0</v>
      </c>
      <c r="BG1614" s="247">
        <f>IF(N1614="zákl. přenesená",J1614,0)</f>
        <v>0</v>
      </c>
      <c r="BH1614" s="247">
        <f>IF(N1614="sníž. přenesená",J1614,0)</f>
        <v>0</v>
      </c>
      <c r="BI1614" s="247">
        <f>IF(N1614="nulová",J1614,0)</f>
        <v>0</v>
      </c>
      <c r="BJ1614" s="25" t="s">
        <v>75</v>
      </c>
      <c r="BK1614" s="247">
        <f>ROUND(I1614*H1614,2)</f>
        <v>0</v>
      </c>
      <c r="BL1614" s="25" t="s">
        <v>89</v>
      </c>
      <c r="BM1614" s="25" t="s">
        <v>1557</v>
      </c>
    </row>
    <row r="1615" s="12" customFormat="1">
      <c r="B1615" s="248"/>
      <c r="C1615" s="249"/>
      <c r="D1615" s="250" t="s">
        <v>177</v>
      </c>
      <c r="E1615" s="251" t="s">
        <v>21</v>
      </c>
      <c r="F1615" s="252" t="s">
        <v>975</v>
      </c>
      <c r="G1615" s="249"/>
      <c r="H1615" s="253">
        <v>250.01499999999999</v>
      </c>
      <c r="I1615" s="254"/>
      <c r="J1615" s="249"/>
      <c r="K1615" s="249"/>
      <c r="L1615" s="255"/>
      <c r="M1615" s="256"/>
      <c r="N1615" s="257"/>
      <c r="O1615" s="257"/>
      <c r="P1615" s="257"/>
      <c r="Q1615" s="257"/>
      <c r="R1615" s="257"/>
      <c r="S1615" s="257"/>
      <c r="T1615" s="258"/>
      <c r="AT1615" s="259" t="s">
        <v>177</v>
      </c>
      <c r="AU1615" s="259" t="s">
        <v>79</v>
      </c>
      <c r="AV1615" s="12" t="s">
        <v>79</v>
      </c>
      <c r="AW1615" s="12" t="s">
        <v>35</v>
      </c>
      <c r="AX1615" s="12" t="s">
        <v>71</v>
      </c>
      <c r="AY1615" s="259" t="s">
        <v>169</v>
      </c>
    </row>
    <row r="1616" s="13" customFormat="1">
      <c r="B1616" s="260"/>
      <c r="C1616" s="261"/>
      <c r="D1616" s="250" t="s">
        <v>177</v>
      </c>
      <c r="E1616" s="262" t="s">
        <v>21</v>
      </c>
      <c r="F1616" s="263" t="s">
        <v>799</v>
      </c>
      <c r="G1616" s="261"/>
      <c r="H1616" s="262" t="s">
        <v>21</v>
      </c>
      <c r="I1616" s="264"/>
      <c r="J1616" s="261"/>
      <c r="K1616" s="261"/>
      <c r="L1616" s="265"/>
      <c r="M1616" s="266"/>
      <c r="N1616" s="267"/>
      <c r="O1616" s="267"/>
      <c r="P1616" s="267"/>
      <c r="Q1616" s="267"/>
      <c r="R1616" s="267"/>
      <c r="S1616" s="267"/>
      <c r="T1616" s="268"/>
      <c r="AT1616" s="269" t="s">
        <v>177</v>
      </c>
      <c r="AU1616" s="269" t="s">
        <v>79</v>
      </c>
      <c r="AV1616" s="13" t="s">
        <v>75</v>
      </c>
      <c r="AW1616" s="13" t="s">
        <v>35</v>
      </c>
      <c r="AX1616" s="13" t="s">
        <v>71</v>
      </c>
      <c r="AY1616" s="269" t="s">
        <v>169</v>
      </c>
    </row>
    <row r="1617" s="12" customFormat="1">
      <c r="B1617" s="248"/>
      <c r="C1617" s="249"/>
      <c r="D1617" s="250" t="s">
        <v>177</v>
      </c>
      <c r="E1617" s="251" t="s">
        <v>21</v>
      </c>
      <c r="F1617" s="252" t="s">
        <v>1553</v>
      </c>
      <c r="G1617" s="249"/>
      <c r="H1617" s="253">
        <v>261.548</v>
      </c>
      <c r="I1617" s="254"/>
      <c r="J1617" s="249"/>
      <c r="K1617" s="249"/>
      <c r="L1617" s="255"/>
      <c r="M1617" s="256"/>
      <c r="N1617" s="257"/>
      <c r="O1617" s="257"/>
      <c r="P1617" s="257"/>
      <c r="Q1617" s="257"/>
      <c r="R1617" s="257"/>
      <c r="S1617" s="257"/>
      <c r="T1617" s="258"/>
      <c r="AT1617" s="259" t="s">
        <v>177</v>
      </c>
      <c r="AU1617" s="259" t="s">
        <v>79</v>
      </c>
      <c r="AV1617" s="12" t="s">
        <v>79</v>
      </c>
      <c r="AW1617" s="12" t="s">
        <v>35</v>
      </c>
      <c r="AX1617" s="12" t="s">
        <v>71</v>
      </c>
      <c r="AY1617" s="259" t="s">
        <v>169</v>
      </c>
    </row>
    <row r="1618" s="13" customFormat="1">
      <c r="B1618" s="260"/>
      <c r="C1618" s="261"/>
      <c r="D1618" s="250" t="s">
        <v>177</v>
      </c>
      <c r="E1618" s="262" t="s">
        <v>21</v>
      </c>
      <c r="F1618" s="263" t="s">
        <v>801</v>
      </c>
      <c r="G1618" s="261"/>
      <c r="H1618" s="262" t="s">
        <v>21</v>
      </c>
      <c r="I1618" s="264"/>
      <c r="J1618" s="261"/>
      <c r="K1618" s="261"/>
      <c r="L1618" s="265"/>
      <c r="M1618" s="266"/>
      <c r="N1618" s="267"/>
      <c r="O1618" s="267"/>
      <c r="P1618" s="267"/>
      <c r="Q1618" s="267"/>
      <c r="R1618" s="267"/>
      <c r="S1618" s="267"/>
      <c r="T1618" s="268"/>
      <c r="AT1618" s="269" t="s">
        <v>177</v>
      </c>
      <c r="AU1618" s="269" t="s">
        <v>79</v>
      </c>
      <c r="AV1618" s="13" t="s">
        <v>75</v>
      </c>
      <c r="AW1618" s="13" t="s">
        <v>35</v>
      </c>
      <c r="AX1618" s="13" t="s">
        <v>71</v>
      </c>
      <c r="AY1618" s="269" t="s">
        <v>169</v>
      </c>
    </row>
    <row r="1619" s="14" customFormat="1">
      <c r="B1619" s="270"/>
      <c r="C1619" s="271"/>
      <c r="D1619" s="250" t="s">
        <v>177</v>
      </c>
      <c r="E1619" s="272" t="s">
        <v>21</v>
      </c>
      <c r="F1619" s="273" t="s">
        <v>182</v>
      </c>
      <c r="G1619" s="271"/>
      <c r="H1619" s="274">
        <v>511.56299999999999</v>
      </c>
      <c r="I1619" s="275"/>
      <c r="J1619" s="271"/>
      <c r="K1619" s="271"/>
      <c r="L1619" s="276"/>
      <c r="M1619" s="277"/>
      <c r="N1619" s="278"/>
      <c r="O1619" s="278"/>
      <c r="P1619" s="278"/>
      <c r="Q1619" s="278"/>
      <c r="R1619" s="278"/>
      <c r="S1619" s="278"/>
      <c r="T1619" s="279"/>
      <c r="AT1619" s="280" t="s">
        <v>177</v>
      </c>
      <c r="AU1619" s="280" t="s">
        <v>79</v>
      </c>
      <c r="AV1619" s="14" t="s">
        <v>89</v>
      </c>
      <c r="AW1619" s="14" t="s">
        <v>35</v>
      </c>
      <c r="AX1619" s="14" t="s">
        <v>75</v>
      </c>
      <c r="AY1619" s="280" t="s">
        <v>169</v>
      </c>
    </row>
    <row r="1620" s="12" customFormat="1">
      <c r="B1620" s="248"/>
      <c r="C1620" s="249"/>
      <c r="D1620" s="250" t="s">
        <v>177</v>
      </c>
      <c r="E1620" s="249"/>
      <c r="F1620" s="252" t="s">
        <v>1558</v>
      </c>
      <c r="G1620" s="249"/>
      <c r="H1620" s="253">
        <v>537.14099999999996</v>
      </c>
      <c r="I1620" s="254"/>
      <c r="J1620" s="249"/>
      <c r="K1620" s="249"/>
      <c r="L1620" s="255"/>
      <c r="M1620" s="256"/>
      <c r="N1620" s="257"/>
      <c r="O1620" s="257"/>
      <c r="P1620" s="257"/>
      <c r="Q1620" s="257"/>
      <c r="R1620" s="257"/>
      <c r="S1620" s="257"/>
      <c r="T1620" s="258"/>
      <c r="AT1620" s="259" t="s">
        <v>177</v>
      </c>
      <c r="AU1620" s="259" t="s">
        <v>79</v>
      </c>
      <c r="AV1620" s="12" t="s">
        <v>79</v>
      </c>
      <c r="AW1620" s="12" t="s">
        <v>6</v>
      </c>
      <c r="AX1620" s="12" t="s">
        <v>75</v>
      </c>
      <c r="AY1620" s="259" t="s">
        <v>169</v>
      </c>
    </row>
    <row r="1621" s="1" customFormat="1" ht="16.5" customHeight="1">
      <c r="B1621" s="47"/>
      <c r="C1621" s="236" t="s">
        <v>1559</v>
      </c>
      <c r="D1621" s="236" t="s">
        <v>172</v>
      </c>
      <c r="E1621" s="237" t="s">
        <v>1560</v>
      </c>
      <c r="F1621" s="238" t="s">
        <v>1561</v>
      </c>
      <c r="G1621" s="239" t="s">
        <v>1474</v>
      </c>
      <c r="H1621" s="293"/>
      <c r="I1621" s="241"/>
      <c r="J1621" s="242">
        <f>ROUND(I1621*H1621,2)</f>
        <v>0</v>
      </c>
      <c r="K1621" s="238" t="s">
        <v>21</v>
      </c>
      <c r="L1621" s="73"/>
      <c r="M1621" s="243" t="s">
        <v>21</v>
      </c>
      <c r="N1621" s="244" t="s">
        <v>42</v>
      </c>
      <c r="O1621" s="48"/>
      <c r="P1621" s="245">
        <f>O1621*H1621</f>
        <v>0</v>
      </c>
      <c r="Q1621" s="245">
        <v>0</v>
      </c>
      <c r="R1621" s="245">
        <f>Q1621*H1621</f>
        <v>0</v>
      </c>
      <c r="S1621" s="245">
        <v>0</v>
      </c>
      <c r="T1621" s="246">
        <f>S1621*H1621</f>
        <v>0</v>
      </c>
      <c r="AR1621" s="25" t="s">
        <v>89</v>
      </c>
      <c r="AT1621" s="25" t="s">
        <v>172</v>
      </c>
      <c r="AU1621" s="25" t="s">
        <v>79</v>
      </c>
      <c r="AY1621" s="25" t="s">
        <v>169</v>
      </c>
      <c r="BE1621" s="247">
        <f>IF(N1621="základní",J1621,0)</f>
        <v>0</v>
      </c>
      <c r="BF1621" s="247">
        <f>IF(N1621="snížená",J1621,0)</f>
        <v>0</v>
      </c>
      <c r="BG1621" s="247">
        <f>IF(N1621="zákl. přenesená",J1621,0)</f>
        <v>0</v>
      </c>
      <c r="BH1621" s="247">
        <f>IF(N1621="sníž. přenesená",J1621,0)</f>
        <v>0</v>
      </c>
      <c r="BI1621" s="247">
        <f>IF(N1621="nulová",J1621,0)</f>
        <v>0</v>
      </c>
      <c r="BJ1621" s="25" t="s">
        <v>75</v>
      </c>
      <c r="BK1621" s="247">
        <f>ROUND(I1621*H1621,2)</f>
        <v>0</v>
      </c>
      <c r="BL1621" s="25" t="s">
        <v>89</v>
      </c>
      <c r="BM1621" s="25" t="s">
        <v>1562</v>
      </c>
    </row>
    <row r="1622" s="11" customFormat="1" ht="29.88" customHeight="1">
      <c r="B1622" s="220"/>
      <c r="C1622" s="221"/>
      <c r="D1622" s="222" t="s">
        <v>70</v>
      </c>
      <c r="E1622" s="234" t="s">
        <v>1563</v>
      </c>
      <c r="F1622" s="234" t="s">
        <v>1564</v>
      </c>
      <c r="G1622" s="221"/>
      <c r="H1622" s="221"/>
      <c r="I1622" s="224"/>
      <c r="J1622" s="235">
        <f>BK1622</f>
        <v>0</v>
      </c>
      <c r="K1622" s="221"/>
      <c r="L1622" s="226"/>
      <c r="M1622" s="227"/>
      <c r="N1622" s="228"/>
      <c r="O1622" s="228"/>
      <c r="P1622" s="229">
        <f>SUM(P1623:P1680)</f>
        <v>0</v>
      </c>
      <c r="Q1622" s="228"/>
      <c r="R1622" s="229">
        <f>SUM(R1623:R1680)</f>
        <v>0.17289887970000001</v>
      </c>
      <c r="S1622" s="228"/>
      <c r="T1622" s="230">
        <f>SUM(T1623:T1680)</f>
        <v>0.22743359999999999</v>
      </c>
      <c r="AR1622" s="231" t="s">
        <v>75</v>
      </c>
      <c r="AT1622" s="232" t="s">
        <v>70</v>
      </c>
      <c r="AU1622" s="232" t="s">
        <v>75</v>
      </c>
      <c r="AY1622" s="231" t="s">
        <v>169</v>
      </c>
      <c r="BK1622" s="233">
        <f>SUM(BK1623:BK1680)</f>
        <v>0</v>
      </c>
    </row>
    <row r="1623" s="1" customFormat="1" ht="25.5" customHeight="1">
      <c r="B1623" s="47"/>
      <c r="C1623" s="236" t="s">
        <v>1565</v>
      </c>
      <c r="D1623" s="236" t="s">
        <v>172</v>
      </c>
      <c r="E1623" s="237" t="s">
        <v>1566</v>
      </c>
      <c r="F1623" s="238" t="s">
        <v>1567</v>
      </c>
      <c r="G1623" s="239" t="s">
        <v>175</v>
      </c>
      <c r="H1623" s="240">
        <v>790</v>
      </c>
      <c r="I1623" s="241"/>
      <c r="J1623" s="242">
        <f>ROUND(I1623*H1623,2)</f>
        <v>0</v>
      </c>
      <c r="K1623" s="238" t="s">
        <v>21</v>
      </c>
      <c r="L1623" s="73"/>
      <c r="M1623" s="243" t="s">
        <v>21</v>
      </c>
      <c r="N1623" s="244" t="s">
        <v>42</v>
      </c>
      <c r="O1623" s="48"/>
      <c r="P1623" s="245">
        <f>O1623*H1623</f>
        <v>0</v>
      </c>
      <c r="Q1623" s="245">
        <v>0</v>
      </c>
      <c r="R1623" s="245">
        <f>Q1623*H1623</f>
        <v>0</v>
      </c>
      <c r="S1623" s="245">
        <v>0</v>
      </c>
      <c r="T1623" s="246">
        <f>S1623*H1623</f>
        <v>0</v>
      </c>
      <c r="AR1623" s="25" t="s">
        <v>89</v>
      </c>
      <c r="AT1623" s="25" t="s">
        <v>172</v>
      </c>
      <c r="AU1623" s="25" t="s">
        <v>79</v>
      </c>
      <c r="AY1623" s="25" t="s">
        <v>169</v>
      </c>
      <c r="BE1623" s="247">
        <f>IF(N1623="základní",J1623,0)</f>
        <v>0</v>
      </c>
      <c r="BF1623" s="247">
        <f>IF(N1623="snížená",J1623,0)</f>
        <v>0</v>
      </c>
      <c r="BG1623" s="247">
        <f>IF(N1623="zákl. přenesená",J1623,0)</f>
        <v>0</v>
      </c>
      <c r="BH1623" s="247">
        <f>IF(N1623="sníž. přenesená",J1623,0)</f>
        <v>0</v>
      </c>
      <c r="BI1623" s="247">
        <f>IF(N1623="nulová",J1623,0)</f>
        <v>0</v>
      </c>
      <c r="BJ1623" s="25" t="s">
        <v>75</v>
      </c>
      <c r="BK1623" s="247">
        <f>ROUND(I1623*H1623,2)</f>
        <v>0</v>
      </c>
      <c r="BL1623" s="25" t="s">
        <v>89</v>
      </c>
      <c r="BM1623" s="25" t="s">
        <v>1568</v>
      </c>
    </row>
    <row r="1624" s="12" customFormat="1">
      <c r="B1624" s="248"/>
      <c r="C1624" s="249"/>
      <c r="D1624" s="250" t="s">
        <v>177</v>
      </c>
      <c r="E1624" s="251" t="s">
        <v>21</v>
      </c>
      <c r="F1624" s="252" t="s">
        <v>1569</v>
      </c>
      <c r="G1624" s="249"/>
      <c r="H1624" s="253">
        <v>790</v>
      </c>
      <c r="I1624" s="254"/>
      <c r="J1624" s="249"/>
      <c r="K1624" s="249"/>
      <c r="L1624" s="255"/>
      <c r="M1624" s="256"/>
      <c r="N1624" s="257"/>
      <c r="O1624" s="257"/>
      <c r="P1624" s="257"/>
      <c r="Q1624" s="257"/>
      <c r="R1624" s="257"/>
      <c r="S1624" s="257"/>
      <c r="T1624" s="258"/>
      <c r="AT1624" s="259" t="s">
        <v>177</v>
      </c>
      <c r="AU1624" s="259" t="s">
        <v>79</v>
      </c>
      <c r="AV1624" s="12" t="s">
        <v>79</v>
      </c>
      <c r="AW1624" s="12" t="s">
        <v>35</v>
      </c>
      <c r="AX1624" s="12" t="s">
        <v>71</v>
      </c>
      <c r="AY1624" s="259" t="s">
        <v>169</v>
      </c>
    </row>
    <row r="1625" s="14" customFormat="1">
      <c r="B1625" s="270"/>
      <c r="C1625" s="271"/>
      <c r="D1625" s="250" t="s">
        <v>177</v>
      </c>
      <c r="E1625" s="272" t="s">
        <v>21</v>
      </c>
      <c r="F1625" s="273" t="s">
        <v>182</v>
      </c>
      <c r="G1625" s="271"/>
      <c r="H1625" s="274">
        <v>790</v>
      </c>
      <c r="I1625" s="275"/>
      <c r="J1625" s="271"/>
      <c r="K1625" s="271"/>
      <c r="L1625" s="276"/>
      <c r="M1625" s="277"/>
      <c r="N1625" s="278"/>
      <c r="O1625" s="278"/>
      <c r="P1625" s="278"/>
      <c r="Q1625" s="278"/>
      <c r="R1625" s="278"/>
      <c r="S1625" s="278"/>
      <c r="T1625" s="279"/>
      <c r="AT1625" s="280" t="s">
        <v>177</v>
      </c>
      <c r="AU1625" s="280" t="s">
        <v>79</v>
      </c>
      <c r="AV1625" s="14" t="s">
        <v>89</v>
      </c>
      <c r="AW1625" s="14" t="s">
        <v>35</v>
      </c>
      <c r="AX1625" s="14" t="s">
        <v>75</v>
      </c>
      <c r="AY1625" s="280" t="s">
        <v>169</v>
      </c>
    </row>
    <row r="1626" s="1" customFormat="1" ht="16.5" customHeight="1">
      <c r="B1626" s="47"/>
      <c r="C1626" s="236" t="s">
        <v>1570</v>
      </c>
      <c r="D1626" s="236" t="s">
        <v>172</v>
      </c>
      <c r="E1626" s="237" t="s">
        <v>1571</v>
      </c>
      <c r="F1626" s="238" t="s">
        <v>1572</v>
      </c>
      <c r="G1626" s="239" t="s">
        <v>175</v>
      </c>
      <c r="H1626" s="240">
        <v>1611.5999999999999</v>
      </c>
      <c r="I1626" s="241"/>
      <c r="J1626" s="242">
        <f>ROUND(I1626*H1626,2)</f>
        <v>0</v>
      </c>
      <c r="K1626" s="238" t="s">
        <v>21</v>
      </c>
      <c r="L1626" s="73"/>
      <c r="M1626" s="243" t="s">
        <v>21</v>
      </c>
      <c r="N1626" s="244" t="s">
        <v>42</v>
      </c>
      <c r="O1626" s="48"/>
      <c r="P1626" s="245">
        <f>O1626*H1626</f>
        <v>0</v>
      </c>
      <c r="Q1626" s="245">
        <v>0</v>
      </c>
      <c r="R1626" s="245">
        <f>Q1626*H1626</f>
        <v>0</v>
      </c>
      <c r="S1626" s="245">
        <v>0</v>
      </c>
      <c r="T1626" s="246">
        <f>S1626*H1626</f>
        <v>0</v>
      </c>
      <c r="AR1626" s="25" t="s">
        <v>89</v>
      </c>
      <c r="AT1626" s="25" t="s">
        <v>172</v>
      </c>
      <c r="AU1626" s="25" t="s">
        <v>79</v>
      </c>
      <c r="AY1626" s="25" t="s">
        <v>169</v>
      </c>
      <c r="BE1626" s="247">
        <f>IF(N1626="základní",J1626,0)</f>
        <v>0</v>
      </c>
      <c r="BF1626" s="247">
        <f>IF(N1626="snížená",J1626,0)</f>
        <v>0</v>
      </c>
      <c r="BG1626" s="247">
        <f>IF(N1626="zákl. přenesená",J1626,0)</f>
        <v>0</v>
      </c>
      <c r="BH1626" s="247">
        <f>IF(N1626="sníž. přenesená",J1626,0)</f>
        <v>0</v>
      </c>
      <c r="BI1626" s="247">
        <f>IF(N1626="nulová",J1626,0)</f>
        <v>0</v>
      </c>
      <c r="BJ1626" s="25" t="s">
        <v>75</v>
      </c>
      <c r="BK1626" s="247">
        <f>ROUND(I1626*H1626,2)</f>
        <v>0</v>
      </c>
      <c r="BL1626" s="25" t="s">
        <v>89</v>
      </c>
      <c r="BM1626" s="25" t="s">
        <v>1573</v>
      </c>
    </row>
    <row r="1627" s="12" customFormat="1">
      <c r="B1627" s="248"/>
      <c r="C1627" s="249"/>
      <c r="D1627" s="250" t="s">
        <v>177</v>
      </c>
      <c r="E1627" s="251" t="s">
        <v>21</v>
      </c>
      <c r="F1627" s="252" t="s">
        <v>1574</v>
      </c>
      <c r="G1627" s="249"/>
      <c r="H1627" s="253">
        <v>1580</v>
      </c>
      <c r="I1627" s="254"/>
      <c r="J1627" s="249"/>
      <c r="K1627" s="249"/>
      <c r="L1627" s="255"/>
      <c r="M1627" s="256"/>
      <c r="N1627" s="257"/>
      <c r="O1627" s="257"/>
      <c r="P1627" s="257"/>
      <c r="Q1627" s="257"/>
      <c r="R1627" s="257"/>
      <c r="S1627" s="257"/>
      <c r="T1627" s="258"/>
      <c r="AT1627" s="259" t="s">
        <v>177</v>
      </c>
      <c r="AU1627" s="259" t="s">
        <v>79</v>
      </c>
      <c r="AV1627" s="12" t="s">
        <v>79</v>
      </c>
      <c r="AW1627" s="12" t="s">
        <v>35</v>
      </c>
      <c r="AX1627" s="12" t="s">
        <v>71</v>
      </c>
      <c r="AY1627" s="259" t="s">
        <v>169</v>
      </c>
    </row>
    <row r="1628" s="14" customFormat="1">
      <c r="B1628" s="270"/>
      <c r="C1628" s="271"/>
      <c r="D1628" s="250" t="s">
        <v>177</v>
      </c>
      <c r="E1628" s="272" t="s">
        <v>21</v>
      </c>
      <c r="F1628" s="273" t="s">
        <v>182</v>
      </c>
      <c r="G1628" s="271"/>
      <c r="H1628" s="274">
        <v>1580</v>
      </c>
      <c r="I1628" s="275"/>
      <c r="J1628" s="271"/>
      <c r="K1628" s="271"/>
      <c r="L1628" s="276"/>
      <c r="M1628" s="277"/>
      <c r="N1628" s="278"/>
      <c r="O1628" s="278"/>
      <c r="P1628" s="278"/>
      <c r="Q1628" s="278"/>
      <c r="R1628" s="278"/>
      <c r="S1628" s="278"/>
      <c r="T1628" s="279"/>
      <c r="AT1628" s="280" t="s">
        <v>177</v>
      </c>
      <c r="AU1628" s="280" t="s">
        <v>79</v>
      </c>
      <c r="AV1628" s="14" t="s">
        <v>89</v>
      </c>
      <c r="AW1628" s="14" t="s">
        <v>35</v>
      </c>
      <c r="AX1628" s="14" t="s">
        <v>75</v>
      </c>
      <c r="AY1628" s="280" t="s">
        <v>169</v>
      </c>
    </row>
    <row r="1629" s="12" customFormat="1">
      <c r="B1629" s="248"/>
      <c r="C1629" s="249"/>
      <c r="D1629" s="250" t="s">
        <v>177</v>
      </c>
      <c r="E1629" s="249"/>
      <c r="F1629" s="252" t="s">
        <v>1575</v>
      </c>
      <c r="G1629" s="249"/>
      <c r="H1629" s="253">
        <v>1611.5999999999999</v>
      </c>
      <c r="I1629" s="254"/>
      <c r="J1629" s="249"/>
      <c r="K1629" s="249"/>
      <c r="L1629" s="255"/>
      <c r="M1629" s="256"/>
      <c r="N1629" s="257"/>
      <c r="O1629" s="257"/>
      <c r="P1629" s="257"/>
      <c r="Q1629" s="257"/>
      <c r="R1629" s="257"/>
      <c r="S1629" s="257"/>
      <c r="T1629" s="258"/>
      <c r="AT1629" s="259" t="s">
        <v>177</v>
      </c>
      <c r="AU1629" s="259" t="s">
        <v>79</v>
      </c>
      <c r="AV1629" s="12" t="s">
        <v>79</v>
      </c>
      <c r="AW1629" s="12" t="s">
        <v>6</v>
      </c>
      <c r="AX1629" s="12" t="s">
        <v>75</v>
      </c>
      <c r="AY1629" s="259" t="s">
        <v>169</v>
      </c>
    </row>
    <row r="1630" s="1" customFormat="1" ht="25.5" customHeight="1">
      <c r="B1630" s="47"/>
      <c r="C1630" s="236" t="s">
        <v>1576</v>
      </c>
      <c r="D1630" s="236" t="s">
        <v>172</v>
      </c>
      <c r="E1630" s="237" t="s">
        <v>1577</v>
      </c>
      <c r="F1630" s="238" t="s">
        <v>1578</v>
      </c>
      <c r="G1630" s="239" t="s">
        <v>175</v>
      </c>
      <c r="H1630" s="240">
        <v>27.550000000000001</v>
      </c>
      <c r="I1630" s="241"/>
      <c r="J1630" s="242">
        <f>ROUND(I1630*H1630,2)</f>
        <v>0</v>
      </c>
      <c r="K1630" s="238" t="s">
        <v>21</v>
      </c>
      <c r="L1630" s="73"/>
      <c r="M1630" s="243" t="s">
        <v>21</v>
      </c>
      <c r="N1630" s="244" t="s">
        <v>42</v>
      </c>
      <c r="O1630" s="48"/>
      <c r="P1630" s="245">
        <f>O1630*H1630</f>
        <v>0</v>
      </c>
      <c r="Q1630" s="245">
        <v>0.0030000000000000001</v>
      </c>
      <c r="R1630" s="245">
        <f>Q1630*H1630</f>
        <v>0.082650000000000001</v>
      </c>
      <c r="S1630" s="245">
        <v>0</v>
      </c>
      <c r="T1630" s="246">
        <f>S1630*H1630</f>
        <v>0</v>
      </c>
      <c r="AR1630" s="25" t="s">
        <v>89</v>
      </c>
      <c r="AT1630" s="25" t="s">
        <v>172</v>
      </c>
      <c r="AU1630" s="25" t="s">
        <v>79</v>
      </c>
      <c r="AY1630" s="25" t="s">
        <v>169</v>
      </c>
      <c r="BE1630" s="247">
        <f>IF(N1630="základní",J1630,0)</f>
        <v>0</v>
      </c>
      <c r="BF1630" s="247">
        <f>IF(N1630="snížená",J1630,0)</f>
        <v>0</v>
      </c>
      <c r="BG1630" s="247">
        <f>IF(N1630="zákl. přenesená",J1630,0)</f>
        <v>0</v>
      </c>
      <c r="BH1630" s="247">
        <f>IF(N1630="sníž. přenesená",J1630,0)</f>
        <v>0</v>
      </c>
      <c r="BI1630" s="247">
        <f>IF(N1630="nulová",J1630,0)</f>
        <v>0</v>
      </c>
      <c r="BJ1630" s="25" t="s">
        <v>75</v>
      </c>
      <c r="BK1630" s="247">
        <f>ROUND(I1630*H1630,2)</f>
        <v>0</v>
      </c>
      <c r="BL1630" s="25" t="s">
        <v>89</v>
      </c>
      <c r="BM1630" s="25" t="s">
        <v>1579</v>
      </c>
    </row>
    <row r="1631" s="12" customFormat="1">
      <c r="B1631" s="248"/>
      <c r="C1631" s="249"/>
      <c r="D1631" s="250" t="s">
        <v>177</v>
      </c>
      <c r="E1631" s="251" t="s">
        <v>21</v>
      </c>
      <c r="F1631" s="252" t="s">
        <v>1580</v>
      </c>
      <c r="G1631" s="249"/>
      <c r="H1631" s="253">
        <v>27.550000000000001</v>
      </c>
      <c r="I1631" s="254"/>
      <c r="J1631" s="249"/>
      <c r="K1631" s="249"/>
      <c r="L1631" s="255"/>
      <c r="M1631" s="256"/>
      <c r="N1631" s="257"/>
      <c r="O1631" s="257"/>
      <c r="P1631" s="257"/>
      <c r="Q1631" s="257"/>
      <c r="R1631" s="257"/>
      <c r="S1631" s="257"/>
      <c r="T1631" s="258"/>
      <c r="AT1631" s="259" t="s">
        <v>177</v>
      </c>
      <c r="AU1631" s="259" t="s">
        <v>79</v>
      </c>
      <c r="AV1631" s="12" t="s">
        <v>79</v>
      </c>
      <c r="AW1631" s="12" t="s">
        <v>35</v>
      </c>
      <c r="AX1631" s="12" t="s">
        <v>71</v>
      </c>
      <c r="AY1631" s="259" t="s">
        <v>169</v>
      </c>
    </row>
    <row r="1632" s="13" customFormat="1">
      <c r="B1632" s="260"/>
      <c r="C1632" s="261"/>
      <c r="D1632" s="250" t="s">
        <v>177</v>
      </c>
      <c r="E1632" s="262" t="s">
        <v>21</v>
      </c>
      <c r="F1632" s="263" t="s">
        <v>1581</v>
      </c>
      <c r="G1632" s="261"/>
      <c r="H1632" s="262" t="s">
        <v>21</v>
      </c>
      <c r="I1632" s="264"/>
      <c r="J1632" s="261"/>
      <c r="K1632" s="261"/>
      <c r="L1632" s="265"/>
      <c r="M1632" s="266"/>
      <c r="N1632" s="267"/>
      <c r="O1632" s="267"/>
      <c r="P1632" s="267"/>
      <c r="Q1632" s="267"/>
      <c r="R1632" s="267"/>
      <c r="S1632" s="267"/>
      <c r="T1632" s="268"/>
      <c r="AT1632" s="269" t="s">
        <v>177</v>
      </c>
      <c r="AU1632" s="269" t="s">
        <v>79</v>
      </c>
      <c r="AV1632" s="13" t="s">
        <v>75</v>
      </c>
      <c r="AW1632" s="13" t="s">
        <v>35</v>
      </c>
      <c r="AX1632" s="13" t="s">
        <v>71</v>
      </c>
      <c r="AY1632" s="269" t="s">
        <v>169</v>
      </c>
    </row>
    <row r="1633" s="14" customFormat="1">
      <c r="B1633" s="270"/>
      <c r="C1633" s="271"/>
      <c r="D1633" s="250" t="s">
        <v>177</v>
      </c>
      <c r="E1633" s="272" t="s">
        <v>21</v>
      </c>
      <c r="F1633" s="273" t="s">
        <v>182</v>
      </c>
      <c r="G1633" s="271"/>
      <c r="H1633" s="274">
        <v>27.550000000000001</v>
      </c>
      <c r="I1633" s="275"/>
      <c r="J1633" s="271"/>
      <c r="K1633" s="271"/>
      <c r="L1633" s="276"/>
      <c r="M1633" s="277"/>
      <c r="N1633" s="278"/>
      <c r="O1633" s="278"/>
      <c r="P1633" s="278"/>
      <c r="Q1633" s="278"/>
      <c r="R1633" s="278"/>
      <c r="S1633" s="278"/>
      <c r="T1633" s="279"/>
      <c r="AT1633" s="280" t="s">
        <v>177</v>
      </c>
      <c r="AU1633" s="280" t="s">
        <v>79</v>
      </c>
      <c r="AV1633" s="14" t="s">
        <v>89</v>
      </c>
      <c r="AW1633" s="14" t="s">
        <v>35</v>
      </c>
      <c r="AX1633" s="14" t="s">
        <v>75</v>
      </c>
      <c r="AY1633" s="280" t="s">
        <v>169</v>
      </c>
    </row>
    <row r="1634" s="1" customFormat="1" ht="25.5" customHeight="1">
      <c r="B1634" s="47"/>
      <c r="C1634" s="281" t="s">
        <v>1582</v>
      </c>
      <c r="D1634" s="281" t="s">
        <v>232</v>
      </c>
      <c r="E1634" s="282" t="s">
        <v>1583</v>
      </c>
      <c r="F1634" s="283" t="s">
        <v>1584</v>
      </c>
      <c r="G1634" s="284" t="s">
        <v>175</v>
      </c>
      <c r="H1634" s="285">
        <v>28.928000000000001</v>
      </c>
      <c r="I1634" s="286"/>
      <c r="J1634" s="287">
        <f>ROUND(I1634*H1634,2)</f>
        <v>0</v>
      </c>
      <c r="K1634" s="283" t="s">
        <v>21</v>
      </c>
      <c r="L1634" s="288"/>
      <c r="M1634" s="289" t="s">
        <v>21</v>
      </c>
      <c r="N1634" s="290" t="s">
        <v>42</v>
      </c>
      <c r="O1634" s="48"/>
      <c r="P1634" s="245">
        <f>O1634*H1634</f>
        <v>0</v>
      </c>
      <c r="Q1634" s="245">
        <v>0</v>
      </c>
      <c r="R1634" s="245">
        <f>Q1634*H1634</f>
        <v>0</v>
      </c>
      <c r="S1634" s="245">
        <v>0</v>
      </c>
      <c r="T1634" s="246">
        <f>S1634*H1634</f>
        <v>0</v>
      </c>
      <c r="AR1634" s="25" t="s">
        <v>101</v>
      </c>
      <c r="AT1634" s="25" t="s">
        <v>232</v>
      </c>
      <c r="AU1634" s="25" t="s">
        <v>79</v>
      </c>
      <c r="AY1634" s="25" t="s">
        <v>169</v>
      </c>
      <c r="BE1634" s="247">
        <f>IF(N1634="základní",J1634,0)</f>
        <v>0</v>
      </c>
      <c r="BF1634" s="247">
        <f>IF(N1634="snížená",J1634,0)</f>
        <v>0</v>
      </c>
      <c r="BG1634" s="247">
        <f>IF(N1634="zákl. přenesená",J1634,0)</f>
        <v>0</v>
      </c>
      <c r="BH1634" s="247">
        <f>IF(N1634="sníž. přenesená",J1634,0)</f>
        <v>0</v>
      </c>
      <c r="BI1634" s="247">
        <f>IF(N1634="nulová",J1634,0)</f>
        <v>0</v>
      </c>
      <c r="BJ1634" s="25" t="s">
        <v>75</v>
      </c>
      <c r="BK1634" s="247">
        <f>ROUND(I1634*H1634,2)</f>
        <v>0</v>
      </c>
      <c r="BL1634" s="25" t="s">
        <v>89</v>
      </c>
      <c r="BM1634" s="25" t="s">
        <v>1585</v>
      </c>
    </row>
    <row r="1635" s="12" customFormat="1">
      <c r="B1635" s="248"/>
      <c r="C1635" s="249"/>
      <c r="D1635" s="250" t="s">
        <v>177</v>
      </c>
      <c r="E1635" s="251" t="s">
        <v>21</v>
      </c>
      <c r="F1635" s="252" t="s">
        <v>1580</v>
      </c>
      <c r="G1635" s="249"/>
      <c r="H1635" s="253">
        <v>27.550000000000001</v>
      </c>
      <c r="I1635" s="254"/>
      <c r="J1635" s="249"/>
      <c r="K1635" s="249"/>
      <c r="L1635" s="255"/>
      <c r="M1635" s="256"/>
      <c r="N1635" s="257"/>
      <c r="O1635" s="257"/>
      <c r="P1635" s="257"/>
      <c r="Q1635" s="257"/>
      <c r="R1635" s="257"/>
      <c r="S1635" s="257"/>
      <c r="T1635" s="258"/>
      <c r="AT1635" s="259" t="s">
        <v>177</v>
      </c>
      <c r="AU1635" s="259" t="s">
        <v>79</v>
      </c>
      <c r="AV1635" s="12" t="s">
        <v>79</v>
      </c>
      <c r="AW1635" s="12" t="s">
        <v>35</v>
      </c>
      <c r="AX1635" s="12" t="s">
        <v>71</v>
      </c>
      <c r="AY1635" s="259" t="s">
        <v>169</v>
      </c>
    </row>
    <row r="1636" s="13" customFormat="1">
      <c r="B1636" s="260"/>
      <c r="C1636" s="261"/>
      <c r="D1636" s="250" t="s">
        <v>177</v>
      </c>
      <c r="E1636" s="262" t="s">
        <v>21</v>
      </c>
      <c r="F1636" s="263" t="s">
        <v>1581</v>
      </c>
      <c r="G1636" s="261"/>
      <c r="H1636" s="262" t="s">
        <v>21</v>
      </c>
      <c r="I1636" s="264"/>
      <c r="J1636" s="261"/>
      <c r="K1636" s="261"/>
      <c r="L1636" s="265"/>
      <c r="M1636" s="266"/>
      <c r="N1636" s="267"/>
      <c r="O1636" s="267"/>
      <c r="P1636" s="267"/>
      <c r="Q1636" s="267"/>
      <c r="R1636" s="267"/>
      <c r="S1636" s="267"/>
      <c r="T1636" s="268"/>
      <c r="AT1636" s="269" t="s">
        <v>177</v>
      </c>
      <c r="AU1636" s="269" t="s">
        <v>79</v>
      </c>
      <c r="AV1636" s="13" t="s">
        <v>75</v>
      </c>
      <c r="AW1636" s="13" t="s">
        <v>35</v>
      </c>
      <c r="AX1636" s="13" t="s">
        <v>71</v>
      </c>
      <c r="AY1636" s="269" t="s">
        <v>169</v>
      </c>
    </row>
    <row r="1637" s="14" customFormat="1">
      <c r="B1637" s="270"/>
      <c r="C1637" s="271"/>
      <c r="D1637" s="250" t="s">
        <v>177</v>
      </c>
      <c r="E1637" s="272" t="s">
        <v>21</v>
      </c>
      <c r="F1637" s="273" t="s">
        <v>182</v>
      </c>
      <c r="G1637" s="271"/>
      <c r="H1637" s="274">
        <v>27.550000000000001</v>
      </c>
      <c r="I1637" s="275"/>
      <c r="J1637" s="271"/>
      <c r="K1637" s="271"/>
      <c r="L1637" s="276"/>
      <c r="M1637" s="277"/>
      <c r="N1637" s="278"/>
      <c r="O1637" s="278"/>
      <c r="P1637" s="278"/>
      <c r="Q1637" s="278"/>
      <c r="R1637" s="278"/>
      <c r="S1637" s="278"/>
      <c r="T1637" s="279"/>
      <c r="AT1637" s="280" t="s">
        <v>177</v>
      </c>
      <c r="AU1637" s="280" t="s">
        <v>79</v>
      </c>
      <c r="AV1637" s="14" t="s">
        <v>89</v>
      </c>
      <c r="AW1637" s="14" t="s">
        <v>35</v>
      </c>
      <c r="AX1637" s="14" t="s">
        <v>75</v>
      </c>
      <c r="AY1637" s="280" t="s">
        <v>169</v>
      </c>
    </row>
    <row r="1638" s="12" customFormat="1">
      <c r="B1638" s="248"/>
      <c r="C1638" s="249"/>
      <c r="D1638" s="250" t="s">
        <v>177</v>
      </c>
      <c r="E1638" s="249"/>
      <c r="F1638" s="252" t="s">
        <v>1586</v>
      </c>
      <c r="G1638" s="249"/>
      <c r="H1638" s="253">
        <v>28.928000000000001</v>
      </c>
      <c r="I1638" s="254"/>
      <c r="J1638" s="249"/>
      <c r="K1638" s="249"/>
      <c r="L1638" s="255"/>
      <c r="M1638" s="256"/>
      <c r="N1638" s="257"/>
      <c r="O1638" s="257"/>
      <c r="P1638" s="257"/>
      <c r="Q1638" s="257"/>
      <c r="R1638" s="257"/>
      <c r="S1638" s="257"/>
      <c r="T1638" s="258"/>
      <c r="AT1638" s="259" t="s">
        <v>177</v>
      </c>
      <c r="AU1638" s="259" t="s">
        <v>79</v>
      </c>
      <c r="AV1638" s="12" t="s">
        <v>79</v>
      </c>
      <c r="AW1638" s="12" t="s">
        <v>6</v>
      </c>
      <c r="AX1638" s="12" t="s">
        <v>75</v>
      </c>
      <c r="AY1638" s="259" t="s">
        <v>169</v>
      </c>
    </row>
    <row r="1639" s="1" customFormat="1" ht="25.5" customHeight="1">
      <c r="B1639" s="47"/>
      <c r="C1639" s="236" t="s">
        <v>1587</v>
      </c>
      <c r="D1639" s="236" t="s">
        <v>172</v>
      </c>
      <c r="E1639" s="237" t="s">
        <v>1588</v>
      </c>
      <c r="F1639" s="238" t="s">
        <v>1589</v>
      </c>
      <c r="G1639" s="239" t="s">
        <v>175</v>
      </c>
      <c r="H1639" s="240">
        <v>42.911999999999999</v>
      </c>
      <c r="I1639" s="241"/>
      <c r="J1639" s="242">
        <f>ROUND(I1639*H1639,2)</f>
        <v>0</v>
      </c>
      <c r="K1639" s="238" t="s">
        <v>21</v>
      </c>
      <c r="L1639" s="73"/>
      <c r="M1639" s="243" t="s">
        <v>21</v>
      </c>
      <c r="N1639" s="244" t="s">
        <v>42</v>
      </c>
      <c r="O1639" s="48"/>
      <c r="P1639" s="245">
        <f>O1639*H1639</f>
        <v>0</v>
      </c>
      <c r="Q1639" s="245">
        <v>0</v>
      </c>
      <c r="R1639" s="245">
        <f>Q1639*H1639</f>
        <v>0</v>
      </c>
      <c r="S1639" s="245">
        <v>0.0053</v>
      </c>
      <c r="T1639" s="246">
        <f>S1639*H1639</f>
        <v>0.22743359999999999</v>
      </c>
      <c r="AR1639" s="25" t="s">
        <v>89</v>
      </c>
      <c r="AT1639" s="25" t="s">
        <v>172</v>
      </c>
      <c r="AU1639" s="25" t="s">
        <v>79</v>
      </c>
      <c r="AY1639" s="25" t="s">
        <v>169</v>
      </c>
      <c r="BE1639" s="247">
        <f>IF(N1639="základní",J1639,0)</f>
        <v>0</v>
      </c>
      <c r="BF1639" s="247">
        <f>IF(N1639="snížená",J1639,0)</f>
        <v>0</v>
      </c>
      <c r="BG1639" s="247">
        <f>IF(N1639="zákl. přenesená",J1639,0)</f>
        <v>0</v>
      </c>
      <c r="BH1639" s="247">
        <f>IF(N1639="sníž. přenesená",J1639,0)</f>
        <v>0</v>
      </c>
      <c r="BI1639" s="247">
        <f>IF(N1639="nulová",J1639,0)</f>
        <v>0</v>
      </c>
      <c r="BJ1639" s="25" t="s">
        <v>75</v>
      </c>
      <c r="BK1639" s="247">
        <f>ROUND(I1639*H1639,2)</f>
        <v>0</v>
      </c>
      <c r="BL1639" s="25" t="s">
        <v>89</v>
      </c>
      <c r="BM1639" s="25" t="s">
        <v>1590</v>
      </c>
    </row>
    <row r="1640" s="12" customFormat="1">
      <c r="B1640" s="248"/>
      <c r="C1640" s="249"/>
      <c r="D1640" s="250" t="s">
        <v>177</v>
      </c>
      <c r="E1640" s="251" t="s">
        <v>21</v>
      </c>
      <c r="F1640" s="252" t="s">
        <v>1184</v>
      </c>
      <c r="G1640" s="249"/>
      <c r="H1640" s="253">
        <v>42.911999999999999</v>
      </c>
      <c r="I1640" s="254"/>
      <c r="J1640" s="249"/>
      <c r="K1640" s="249"/>
      <c r="L1640" s="255"/>
      <c r="M1640" s="256"/>
      <c r="N1640" s="257"/>
      <c r="O1640" s="257"/>
      <c r="P1640" s="257"/>
      <c r="Q1640" s="257"/>
      <c r="R1640" s="257"/>
      <c r="S1640" s="257"/>
      <c r="T1640" s="258"/>
      <c r="AT1640" s="259" t="s">
        <v>177</v>
      </c>
      <c r="AU1640" s="259" t="s">
        <v>79</v>
      </c>
      <c r="AV1640" s="12" t="s">
        <v>79</v>
      </c>
      <c r="AW1640" s="12" t="s">
        <v>35</v>
      </c>
      <c r="AX1640" s="12" t="s">
        <v>71</v>
      </c>
      <c r="AY1640" s="259" t="s">
        <v>169</v>
      </c>
    </row>
    <row r="1641" s="13" customFormat="1">
      <c r="B1641" s="260"/>
      <c r="C1641" s="261"/>
      <c r="D1641" s="250" t="s">
        <v>177</v>
      </c>
      <c r="E1641" s="262" t="s">
        <v>21</v>
      </c>
      <c r="F1641" s="263" t="s">
        <v>566</v>
      </c>
      <c r="G1641" s="261"/>
      <c r="H1641" s="262" t="s">
        <v>21</v>
      </c>
      <c r="I1641" s="264"/>
      <c r="J1641" s="261"/>
      <c r="K1641" s="261"/>
      <c r="L1641" s="265"/>
      <c r="M1641" s="266"/>
      <c r="N1641" s="267"/>
      <c r="O1641" s="267"/>
      <c r="P1641" s="267"/>
      <c r="Q1641" s="267"/>
      <c r="R1641" s="267"/>
      <c r="S1641" s="267"/>
      <c r="T1641" s="268"/>
      <c r="AT1641" s="269" t="s">
        <v>177</v>
      </c>
      <c r="AU1641" s="269" t="s">
        <v>79</v>
      </c>
      <c r="AV1641" s="13" t="s">
        <v>75</v>
      </c>
      <c r="AW1641" s="13" t="s">
        <v>35</v>
      </c>
      <c r="AX1641" s="13" t="s">
        <v>71</v>
      </c>
      <c r="AY1641" s="269" t="s">
        <v>169</v>
      </c>
    </row>
    <row r="1642" s="14" customFormat="1">
      <c r="B1642" s="270"/>
      <c r="C1642" s="271"/>
      <c r="D1642" s="250" t="s">
        <v>177</v>
      </c>
      <c r="E1642" s="272" t="s">
        <v>21</v>
      </c>
      <c r="F1642" s="273" t="s">
        <v>182</v>
      </c>
      <c r="G1642" s="271"/>
      <c r="H1642" s="274">
        <v>42.911999999999999</v>
      </c>
      <c r="I1642" s="275"/>
      <c r="J1642" s="271"/>
      <c r="K1642" s="271"/>
      <c r="L1642" s="276"/>
      <c r="M1642" s="277"/>
      <c r="N1642" s="278"/>
      <c r="O1642" s="278"/>
      <c r="P1642" s="278"/>
      <c r="Q1642" s="278"/>
      <c r="R1642" s="278"/>
      <c r="S1642" s="278"/>
      <c r="T1642" s="279"/>
      <c r="AT1642" s="280" t="s">
        <v>177</v>
      </c>
      <c r="AU1642" s="280" t="s">
        <v>79</v>
      </c>
      <c r="AV1642" s="14" t="s">
        <v>89</v>
      </c>
      <c r="AW1642" s="14" t="s">
        <v>35</v>
      </c>
      <c r="AX1642" s="14" t="s">
        <v>75</v>
      </c>
      <c r="AY1642" s="280" t="s">
        <v>169</v>
      </c>
    </row>
    <row r="1643" s="1" customFormat="1" ht="25.5" customHeight="1">
      <c r="B1643" s="47"/>
      <c r="C1643" s="236" t="s">
        <v>1591</v>
      </c>
      <c r="D1643" s="236" t="s">
        <v>172</v>
      </c>
      <c r="E1643" s="237" t="s">
        <v>1592</v>
      </c>
      <c r="F1643" s="238" t="s">
        <v>1593</v>
      </c>
      <c r="G1643" s="239" t="s">
        <v>175</v>
      </c>
      <c r="H1643" s="240">
        <v>369.04300000000001</v>
      </c>
      <c r="I1643" s="241"/>
      <c r="J1643" s="242">
        <f>ROUND(I1643*H1643,2)</f>
        <v>0</v>
      </c>
      <c r="K1643" s="238" t="s">
        <v>21</v>
      </c>
      <c r="L1643" s="73"/>
      <c r="M1643" s="243" t="s">
        <v>21</v>
      </c>
      <c r="N1643" s="244" t="s">
        <v>42</v>
      </c>
      <c r="O1643" s="48"/>
      <c r="P1643" s="245">
        <f>O1643*H1643</f>
        <v>0</v>
      </c>
      <c r="Q1643" s="245">
        <v>0.0001359</v>
      </c>
      <c r="R1643" s="245">
        <f>Q1643*H1643</f>
        <v>0.050152943700000001</v>
      </c>
      <c r="S1643" s="245">
        <v>0</v>
      </c>
      <c r="T1643" s="246">
        <f>S1643*H1643</f>
        <v>0</v>
      </c>
      <c r="AR1643" s="25" t="s">
        <v>89</v>
      </c>
      <c r="AT1643" s="25" t="s">
        <v>172</v>
      </c>
      <c r="AU1643" s="25" t="s">
        <v>79</v>
      </c>
      <c r="AY1643" s="25" t="s">
        <v>169</v>
      </c>
      <c r="BE1643" s="247">
        <f>IF(N1643="základní",J1643,0)</f>
        <v>0</v>
      </c>
      <c r="BF1643" s="247">
        <f>IF(N1643="snížená",J1643,0)</f>
        <v>0</v>
      </c>
      <c r="BG1643" s="247">
        <f>IF(N1643="zákl. přenesená",J1643,0)</f>
        <v>0</v>
      </c>
      <c r="BH1643" s="247">
        <f>IF(N1643="sníž. přenesená",J1643,0)</f>
        <v>0</v>
      </c>
      <c r="BI1643" s="247">
        <f>IF(N1643="nulová",J1643,0)</f>
        <v>0</v>
      </c>
      <c r="BJ1643" s="25" t="s">
        <v>75</v>
      </c>
      <c r="BK1643" s="247">
        <f>ROUND(I1643*H1643,2)</f>
        <v>0</v>
      </c>
      <c r="BL1643" s="25" t="s">
        <v>89</v>
      </c>
      <c r="BM1643" s="25" t="s">
        <v>1594</v>
      </c>
    </row>
    <row r="1644" s="12" customFormat="1">
      <c r="B1644" s="248"/>
      <c r="C1644" s="249"/>
      <c r="D1644" s="250" t="s">
        <v>177</v>
      </c>
      <c r="E1644" s="251" t="s">
        <v>21</v>
      </c>
      <c r="F1644" s="252" t="s">
        <v>1595</v>
      </c>
      <c r="G1644" s="249"/>
      <c r="H1644" s="253">
        <v>186.54499999999999</v>
      </c>
      <c r="I1644" s="254"/>
      <c r="J1644" s="249"/>
      <c r="K1644" s="249"/>
      <c r="L1644" s="255"/>
      <c r="M1644" s="256"/>
      <c r="N1644" s="257"/>
      <c r="O1644" s="257"/>
      <c r="P1644" s="257"/>
      <c r="Q1644" s="257"/>
      <c r="R1644" s="257"/>
      <c r="S1644" s="257"/>
      <c r="T1644" s="258"/>
      <c r="AT1644" s="259" t="s">
        <v>177</v>
      </c>
      <c r="AU1644" s="259" t="s">
        <v>79</v>
      </c>
      <c r="AV1644" s="12" t="s">
        <v>79</v>
      </c>
      <c r="AW1644" s="12" t="s">
        <v>35</v>
      </c>
      <c r="AX1644" s="12" t="s">
        <v>71</v>
      </c>
      <c r="AY1644" s="259" t="s">
        <v>169</v>
      </c>
    </row>
    <row r="1645" s="13" customFormat="1">
      <c r="B1645" s="260"/>
      <c r="C1645" s="261"/>
      <c r="D1645" s="250" t="s">
        <v>177</v>
      </c>
      <c r="E1645" s="262" t="s">
        <v>21</v>
      </c>
      <c r="F1645" s="263" t="s">
        <v>799</v>
      </c>
      <c r="G1645" s="261"/>
      <c r="H1645" s="262" t="s">
        <v>21</v>
      </c>
      <c r="I1645" s="264"/>
      <c r="J1645" s="261"/>
      <c r="K1645" s="261"/>
      <c r="L1645" s="265"/>
      <c r="M1645" s="266"/>
      <c r="N1645" s="267"/>
      <c r="O1645" s="267"/>
      <c r="P1645" s="267"/>
      <c r="Q1645" s="267"/>
      <c r="R1645" s="267"/>
      <c r="S1645" s="267"/>
      <c r="T1645" s="268"/>
      <c r="AT1645" s="269" t="s">
        <v>177</v>
      </c>
      <c r="AU1645" s="269" t="s">
        <v>79</v>
      </c>
      <c r="AV1645" s="13" t="s">
        <v>75</v>
      </c>
      <c r="AW1645" s="13" t="s">
        <v>35</v>
      </c>
      <c r="AX1645" s="13" t="s">
        <v>71</v>
      </c>
      <c r="AY1645" s="269" t="s">
        <v>169</v>
      </c>
    </row>
    <row r="1646" s="12" customFormat="1">
      <c r="B1646" s="248"/>
      <c r="C1646" s="249"/>
      <c r="D1646" s="250" t="s">
        <v>177</v>
      </c>
      <c r="E1646" s="251" t="s">
        <v>21</v>
      </c>
      <c r="F1646" s="252" t="s">
        <v>1596</v>
      </c>
      <c r="G1646" s="249"/>
      <c r="H1646" s="253">
        <v>182.49799999999999</v>
      </c>
      <c r="I1646" s="254"/>
      <c r="J1646" s="249"/>
      <c r="K1646" s="249"/>
      <c r="L1646" s="255"/>
      <c r="M1646" s="256"/>
      <c r="N1646" s="257"/>
      <c r="O1646" s="257"/>
      <c r="P1646" s="257"/>
      <c r="Q1646" s="257"/>
      <c r="R1646" s="257"/>
      <c r="S1646" s="257"/>
      <c r="T1646" s="258"/>
      <c r="AT1646" s="259" t="s">
        <v>177</v>
      </c>
      <c r="AU1646" s="259" t="s">
        <v>79</v>
      </c>
      <c r="AV1646" s="12" t="s">
        <v>79</v>
      </c>
      <c r="AW1646" s="12" t="s">
        <v>35</v>
      </c>
      <c r="AX1646" s="12" t="s">
        <v>71</v>
      </c>
      <c r="AY1646" s="259" t="s">
        <v>169</v>
      </c>
    </row>
    <row r="1647" s="13" customFormat="1">
      <c r="B1647" s="260"/>
      <c r="C1647" s="261"/>
      <c r="D1647" s="250" t="s">
        <v>177</v>
      </c>
      <c r="E1647" s="262" t="s">
        <v>21</v>
      </c>
      <c r="F1647" s="263" t="s">
        <v>801</v>
      </c>
      <c r="G1647" s="261"/>
      <c r="H1647" s="262" t="s">
        <v>21</v>
      </c>
      <c r="I1647" s="264"/>
      <c r="J1647" s="261"/>
      <c r="K1647" s="261"/>
      <c r="L1647" s="265"/>
      <c r="M1647" s="266"/>
      <c r="N1647" s="267"/>
      <c r="O1647" s="267"/>
      <c r="P1647" s="267"/>
      <c r="Q1647" s="267"/>
      <c r="R1647" s="267"/>
      <c r="S1647" s="267"/>
      <c r="T1647" s="268"/>
      <c r="AT1647" s="269" t="s">
        <v>177</v>
      </c>
      <c r="AU1647" s="269" t="s">
        <v>79</v>
      </c>
      <c r="AV1647" s="13" t="s">
        <v>75</v>
      </c>
      <c r="AW1647" s="13" t="s">
        <v>35</v>
      </c>
      <c r="AX1647" s="13" t="s">
        <v>71</v>
      </c>
      <c r="AY1647" s="269" t="s">
        <v>169</v>
      </c>
    </row>
    <row r="1648" s="14" customFormat="1">
      <c r="B1648" s="270"/>
      <c r="C1648" s="271"/>
      <c r="D1648" s="250" t="s">
        <v>177</v>
      </c>
      <c r="E1648" s="272" t="s">
        <v>21</v>
      </c>
      <c r="F1648" s="273" t="s">
        <v>182</v>
      </c>
      <c r="G1648" s="271"/>
      <c r="H1648" s="274">
        <v>369.04300000000001</v>
      </c>
      <c r="I1648" s="275"/>
      <c r="J1648" s="271"/>
      <c r="K1648" s="271"/>
      <c r="L1648" s="276"/>
      <c r="M1648" s="277"/>
      <c r="N1648" s="278"/>
      <c r="O1648" s="278"/>
      <c r="P1648" s="278"/>
      <c r="Q1648" s="278"/>
      <c r="R1648" s="278"/>
      <c r="S1648" s="278"/>
      <c r="T1648" s="279"/>
      <c r="AT1648" s="280" t="s">
        <v>177</v>
      </c>
      <c r="AU1648" s="280" t="s">
        <v>79</v>
      </c>
      <c r="AV1648" s="14" t="s">
        <v>89</v>
      </c>
      <c r="AW1648" s="14" t="s">
        <v>35</v>
      </c>
      <c r="AX1648" s="14" t="s">
        <v>75</v>
      </c>
      <c r="AY1648" s="280" t="s">
        <v>169</v>
      </c>
    </row>
    <row r="1649" s="1" customFormat="1" ht="25.5" customHeight="1">
      <c r="B1649" s="47"/>
      <c r="C1649" s="236" t="s">
        <v>1597</v>
      </c>
      <c r="D1649" s="236" t="s">
        <v>172</v>
      </c>
      <c r="E1649" s="237" t="s">
        <v>1598</v>
      </c>
      <c r="F1649" s="238" t="s">
        <v>1599</v>
      </c>
      <c r="G1649" s="239" t="s">
        <v>175</v>
      </c>
      <c r="H1649" s="240">
        <v>132.52000000000001</v>
      </c>
      <c r="I1649" s="241"/>
      <c r="J1649" s="242">
        <f>ROUND(I1649*H1649,2)</f>
        <v>0</v>
      </c>
      <c r="K1649" s="238" t="s">
        <v>21</v>
      </c>
      <c r="L1649" s="73"/>
      <c r="M1649" s="243" t="s">
        <v>21</v>
      </c>
      <c r="N1649" s="244" t="s">
        <v>42</v>
      </c>
      <c r="O1649" s="48"/>
      <c r="P1649" s="245">
        <f>O1649*H1649</f>
        <v>0</v>
      </c>
      <c r="Q1649" s="245">
        <v>0.00027179999999999999</v>
      </c>
      <c r="R1649" s="245">
        <f>Q1649*H1649</f>
        <v>0.036018936000000001</v>
      </c>
      <c r="S1649" s="245">
        <v>0</v>
      </c>
      <c r="T1649" s="246">
        <f>S1649*H1649</f>
        <v>0</v>
      </c>
      <c r="AR1649" s="25" t="s">
        <v>89</v>
      </c>
      <c r="AT1649" s="25" t="s">
        <v>172</v>
      </c>
      <c r="AU1649" s="25" t="s">
        <v>79</v>
      </c>
      <c r="AY1649" s="25" t="s">
        <v>169</v>
      </c>
      <c r="BE1649" s="247">
        <f>IF(N1649="základní",J1649,0)</f>
        <v>0</v>
      </c>
      <c r="BF1649" s="247">
        <f>IF(N1649="snížená",J1649,0)</f>
        <v>0</v>
      </c>
      <c r="BG1649" s="247">
        <f>IF(N1649="zákl. přenesená",J1649,0)</f>
        <v>0</v>
      </c>
      <c r="BH1649" s="247">
        <f>IF(N1649="sníž. přenesená",J1649,0)</f>
        <v>0</v>
      </c>
      <c r="BI1649" s="247">
        <f>IF(N1649="nulová",J1649,0)</f>
        <v>0</v>
      </c>
      <c r="BJ1649" s="25" t="s">
        <v>75</v>
      </c>
      <c r="BK1649" s="247">
        <f>ROUND(I1649*H1649,2)</f>
        <v>0</v>
      </c>
      <c r="BL1649" s="25" t="s">
        <v>89</v>
      </c>
      <c r="BM1649" s="25" t="s">
        <v>1600</v>
      </c>
    </row>
    <row r="1650" s="12" customFormat="1">
      <c r="B1650" s="248"/>
      <c r="C1650" s="249"/>
      <c r="D1650" s="250" t="s">
        <v>177</v>
      </c>
      <c r="E1650" s="251" t="s">
        <v>21</v>
      </c>
      <c r="F1650" s="252" t="s">
        <v>1601</v>
      </c>
      <c r="G1650" s="249"/>
      <c r="H1650" s="253">
        <v>59.469999999999999</v>
      </c>
      <c r="I1650" s="254"/>
      <c r="J1650" s="249"/>
      <c r="K1650" s="249"/>
      <c r="L1650" s="255"/>
      <c r="M1650" s="256"/>
      <c r="N1650" s="257"/>
      <c r="O1650" s="257"/>
      <c r="P1650" s="257"/>
      <c r="Q1650" s="257"/>
      <c r="R1650" s="257"/>
      <c r="S1650" s="257"/>
      <c r="T1650" s="258"/>
      <c r="AT1650" s="259" t="s">
        <v>177</v>
      </c>
      <c r="AU1650" s="259" t="s">
        <v>79</v>
      </c>
      <c r="AV1650" s="12" t="s">
        <v>79</v>
      </c>
      <c r="AW1650" s="12" t="s">
        <v>35</v>
      </c>
      <c r="AX1650" s="12" t="s">
        <v>71</v>
      </c>
      <c r="AY1650" s="259" t="s">
        <v>169</v>
      </c>
    </row>
    <row r="1651" s="13" customFormat="1">
      <c r="B1651" s="260"/>
      <c r="C1651" s="261"/>
      <c r="D1651" s="250" t="s">
        <v>177</v>
      </c>
      <c r="E1651" s="262" t="s">
        <v>21</v>
      </c>
      <c r="F1651" s="263" t="s">
        <v>799</v>
      </c>
      <c r="G1651" s="261"/>
      <c r="H1651" s="262" t="s">
        <v>21</v>
      </c>
      <c r="I1651" s="264"/>
      <c r="J1651" s="261"/>
      <c r="K1651" s="261"/>
      <c r="L1651" s="265"/>
      <c r="M1651" s="266"/>
      <c r="N1651" s="267"/>
      <c r="O1651" s="267"/>
      <c r="P1651" s="267"/>
      <c r="Q1651" s="267"/>
      <c r="R1651" s="267"/>
      <c r="S1651" s="267"/>
      <c r="T1651" s="268"/>
      <c r="AT1651" s="269" t="s">
        <v>177</v>
      </c>
      <c r="AU1651" s="269" t="s">
        <v>79</v>
      </c>
      <c r="AV1651" s="13" t="s">
        <v>75</v>
      </c>
      <c r="AW1651" s="13" t="s">
        <v>35</v>
      </c>
      <c r="AX1651" s="13" t="s">
        <v>71</v>
      </c>
      <c r="AY1651" s="269" t="s">
        <v>169</v>
      </c>
    </row>
    <row r="1652" s="12" customFormat="1">
      <c r="B1652" s="248"/>
      <c r="C1652" s="249"/>
      <c r="D1652" s="250" t="s">
        <v>177</v>
      </c>
      <c r="E1652" s="251" t="s">
        <v>21</v>
      </c>
      <c r="F1652" s="252" t="s">
        <v>1602</v>
      </c>
      <c r="G1652" s="249"/>
      <c r="H1652" s="253">
        <v>73.049999999999997</v>
      </c>
      <c r="I1652" s="254"/>
      <c r="J1652" s="249"/>
      <c r="K1652" s="249"/>
      <c r="L1652" s="255"/>
      <c r="M1652" s="256"/>
      <c r="N1652" s="257"/>
      <c r="O1652" s="257"/>
      <c r="P1652" s="257"/>
      <c r="Q1652" s="257"/>
      <c r="R1652" s="257"/>
      <c r="S1652" s="257"/>
      <c r="T1652" s="258"/>
      <c r="AT1652" s="259" t="s">
        <v>177</v>
      </c>
      <c r="AU1652" s="259" t="s">
        <v>79</v>
      </c>
      <c r="AV1652" s="12" t="s">
        <v>79</v>
      </c>
      <c r="AW1652" s="12" t="s">
        <v>35</v>
      </c>
      <c r="AX1652" s="12" t="s">
        <v>71</v>
      </c>
      <c r="AY1652" s="259" t="s">
        <v>169</v>
      </c>
    </row>
    <row r="1653" s="13" customFormat="1">
      <c r="B1653" s="260"/>
      <c r="C1653" s="261"/>
      <c r="D1653" s="250" t="s">
        <v>177</v>
      </c>
      <c r="E1653" s="262" t="s">
        <v>21</v>
      </c>
      <c r="F1653" s="263" t="s">
        <v>801</v>
      </c>
      <c r="G1653" s="261"/>
      <c r="H1653" s="262" t="s">
        <v>21</v>
      </c>
      <c r="I1653" s="264"/>
      <c r="J1653" s="261"/>
      <c r="K1653" s="261"/>
      <c r="L1653" s="265"/>
      <c r="M1653" s="266"/>
      <c r="N1653" s="267"/>
      <c r="O1653" s="267"/>
      <c r="P1653" s="267"/>
      <c r="Q1653" s="267"/>
      <c r="R1653" s="267"/>
      <c r="S1653" s="267"/>
      <c r="T1653" s="268"/>
      <c r="AT1653" s="269" t="s">
        <v>177</v>
      </c>
      <c r="AU1653" s="269" t="s">
        <v>79</v>
      </c>
      <c r="AV1653" s="13" t="s">
        <v>75</v>
      </c>
      <c r="AW1653" s="13" t="s">
        <v>35</v>
      </c>
      <c r="AX1653" s="13" t="s">
        <v>71</v>
      </c>
      <c r="AY1653" s="269" t="s">
        <v>169</v>
      </c>
    </row>
    <row r="1654" s="14" customFormat="1">
      <c r="B1654" s="270"/>
      <c r="C1654" s="271"/>
      <c r="D1654" s="250" t="s">
        <v>177</v>
      </c>
      <c r="E1654" s="272" t="s">
        <v>21</v>
      </c>
      <c r="F1654" s="273" t="s">
        <v>182</v>
      </c>
      <c r="G1654" s="271"/>
      <c r="H1654" s="274">
        <v>132.52000000000001</v>
      </c>
      <c r="I1654" s="275"/>
      <c r="J1654" s="271"/>
      <c r="K1654" s="271"/>
      <c r="L1654" s="276"/>
      <c r="M1654" s="277"/>
      <c r="N1654" s="278"/>
      <c r="O1654" s="278"/>
      <c r="P1654" s="278"/>
      <c r="Q1654" s="278"/>
      <c r="R1654" s="278"/>
      <c r="S1654" s="278"/>
      <c r="T1654" s="279"/>
      <c r="AT1654" s="280" t="s">
        <v>177</v>
      </c>
      <c r="AU1654" s="280" t="s">
        <v>79</v>
      </c>
      <c r="AV1654" s="14" t="s">
        <v>89</v>
      </c>
      <c r="AW1654" s="14" t="s">
        <v>35</v>
      </c>
      <c r="AX1654" s="14" t="s">
        <v>75</v>
      </c>
      <c r="AY1654" s="280" t="s">
        <v>169</v>
      </c>
    </row>
    <row r="1655" s="1" customFormat="1" ht="25.5" customHeight="1">
      <c r="B1655" s="47"/>
      <c r="C1655" s="236" t="s">
        <v>1603</v>
      </c>
      <c r="D1655" s="236" t="s">
        <v>172</v>
      </c>
      <c r="E1655" s="237" t="s">
        <v>1604</v>
      </c>
      <c r="F1655" s="238" t="s">
        <v>1605</v>
      </c>
      <c r="G1655" s="239" t="s">
        <v>175</v>
      </c>
      <c r="H1655" s="240">
        <v>10</v>
      </c>
      <c r="I1655" s="241"/>
      <c r="J1655" s="242">
        <f>ROUND(I1655*H1655,2)</f>
        <v>0</v>
      </c>
      <c r="K1655" s="238" t="s">
        <v>21</v>
      </c>
      <c r="L1655" s="73"/>
      <c r="M1655" s="243" t="s">
        <v>21</v>
      </c>
      <c r="N1655" s="244" t="s">
        <v>42</v>
      </c>
      <c r="O1655" s="48"/>
      <c r="P1655" s="245">
        <f>O1655*H1655</f>
        <v>0</v>
      </c>
      <c r="Q1655" s="245">
        <v>0.00040769999999999999</v>
      </c>
      <c r="R1655" s="245">
        <f>Q1655*H1655</f>
        <v>0.0040769999999999999</v>
      </c>
      <c r="S1655" s="245">
        <v>0</v>
      </c>
      <c r="T1655" s="246">
        <f>S1655*H1655</f>
        <v>0</v>
      </c>
      <c r="AR1655" s="25" t="s">
        <v>89</v>
      </c>
      <c r="AT1655" s="25" t="s">
        <v>172</v>
      </c>
      <c r="AU1655" s="25" t="s">
        <v>79</v>
      </c>
      <c r="AY1655" s="25" t="s">
        <v>169</v>
      </c>
      <c r="BE1655" s="247">
        <f>IF(N1655="základní",J1655,0)</f>
        <v>0</v>
      </c>
      <c r="BF1655" s="247">
        <f>IF(N1655="snížená",J1655,0)</f>
        <v>0</v>
      </c>
      <c r="BG1655" s="247">
        <f>IF(N1655="zákl. přenesená",J1655,0)</f>
        <v>0</v>
      </c>
      <c r="BH1655" s="247">
        <f>IF(N1655="sníž. přenesená",J1655,0)</f>
        <v>0</v>
      </c>
      <c r="BI1655" s="247">
        <f>IF(N1655="nulová",J1655,0)</f>
        <v>0</v>
      </c>
      <c r="BJ1655" s="25" t="s">
        <v>75</v>
      </c>
      <c r="BK1655" s="247">
        <f>ROUND(I1655*H1655,2)</f>
        <v>0</v>
      </c>
      <c r="BL1655" s="25" t="s">
        <v>89</v>
      </c>
      <c r="BM1655" s="25" t="s">
        <v>1606</v>
      </c>
    </row>
    <row r="1656" s="12" customFormat="1">
      <c r="B1656" s="248"/>
      <c r="C1656" s="249"/>
      <c r="D1656" s="250" t="s">
        <v>177</v>
      </c>
      <c r="E1656" s="251" t="s">
        <v>21</v>
      </c>
      <c r="F1656" s="252" t="s">
        <v>1607</v>
      </c>
      <c r="G1656" s="249"/>
      <c r="H1656" s="253">
        <v>4</v>
      </c>
      <c r="I1656" s="254"/>
      <c r="J1656" s="249"/>
      <c r="K1656" s="249"/>
      <c r="L1656" s="255"/>
      <c r="M1656" s="256"/>
      <c r="N1656" s="257"/>
      <c r="O1656" s="257"/>
      <c r="P1656" s="257"/>
      <c r="Q1656" s="257"/>
      <c r="R1656" s="257"/>
      <c r="S1656" s="257"/>
      <c r="T1656" s="258"/>
      <c r="AT1656" s="259" t="s">
        <v>177</v>
      </c>
      <c r="AU1656" s="259" t="s">
        <v>79</v>
      </c>
      <c r="AV1656" s="12" t="s">
        <v>79</v>
      </c>
      <c r="AW1656" s="12" t="s">
        <v>35</v>
      </c>
      <c r="AX1656" s="12" t="s">
        <v>71</v>
      </c>
      <c r="AY1656" s="259" t="s">
        <v>169</v>
      </c>
    </row>
    <row r="1657" s="13" customFormat="1">
      <c r="B1657" s="260"/>
      <c r="C1657" s="261"/>
      <c r="D1657" s="250" t="s">
        <v>177</v>
      </c>
      <c r="E1657" s="262" t="s">
        <v>21</v>
      </c>
      <c r="F1657" s="263" t="s">
        <v>799</v>
      </c>
      <c r="G1657" s="261"/>
      <c r="H1657" s="262" t="s">
        <v>21</v>
      </c>
      <c r="I1657" s="264"/>
      <c r="J1657" s="261"/>
      <c r="K1657" s="261"/>
      <c r="L1657" s="265"/>
      <c r="M1657" s="266"/>
      <c r="N1657" s="267"/>
      <c r="O1657" s="267"/>
      <c r="P1657" s="267"/>
      <c r="Q1657" s="267"/>
      <c r="R1657" s="267"/>
      <c r="S1657" s="267"/>
      <c r="T1657" s="268"/>
      <c r="AT1657" s="269" t="s">
        <v>177</v>
      </c>
      <c r="AU1657" s="269" t="s">
        <v>79</v>
      </c>
      <c r="AV1657" s="13" t="s">
        <v>75</v>
      </c>
      <c r="AW1657" s="13" t="s">
        <v>35</v>
      </c>
      <c r="AX1657" s="13" t="s">
        <v>71</v>
      </c>
      <c r="AY1657" s="269" t="s">
        <v>169</v>
      </c>
    </row>
    <row r="1658" s="12" customFormat="1">
      <c r="B1658" s="248"/>
      <c r="C1658" s="249"/>
      <c r="D1658" s="250" t="s">
        <v>177</v>
      </c>
      <c r="E1658" s="251" t="s">
        <v>21</v>
      </c>
      <c r="F1658" s="252" t="s">
        <v>1608</v>
      </c>
      <c r="G1658" s="249"/>
      <c r="H1658" s="253">
        <v>6</v>
      </c>
      <c r="I1658" s="254"/>
      <c r="J1658" s="249"/>
      <c r="K1658" s="249"/>
      <c r="L1658" s="255"/>
      <c r="M1658" s="256"/>
      <c r="N1658" s="257"/>
      <c r="O1658" s="257"/>
      <c r="P1658" s="257"/>
      <c r="Q1658" s="257"/>
      <c r="R1658" s="257"/>
      <c r="S1658" s="257"/>
      <c r="T1658" s="258"/>
      <c r="AT1658" s="259" t="s">
        <v>177</v>
      </c>
      <c r="AU1658" s="259" t="s">
        <v>79</v>
      </c>
      <c r="AV1658" s="12" t="s">
        <v>79</v>
      </c>
      <c r="AW1658" s="12" t="s">
        <v>35</v>
      </c>
      <c r="AX1658" s="12" t="s">
        <v>71</v>
      </c>
      <c r="AY1658" s="259" t="s">
        <v>169</v>
      </c>
    </row>
    <row r="1659" s="13" customFormat="1">
      <c r="B1659" s="260"/>
      <c r="C1659" s="261"/>
      <c r="D1659" s="250" t="s">
        <v>177</v>
      </c>
      <c r="E1659" s="262" t="s">
        <v>21</v>
      </c>
      <c r="F1659" s="263" t="s">
        <v>801</v>
      </c>
      <c r="G1659" s="261"/>
      <c r="H1659" s="262" t="s">
        <v>21</v>
      </c>
      <c r="I1659" s="264"/>
      <c r="J1659" s="261"/>
      <c r="K1659" s="261"/>
      <c r="L1659" s="265"/>
      <c r="M1659" s="266"/>
      <c r="N1659" s="267"/>
      <c r="O1659" s="267"/>
      <c r="P1659" s="267"/>
      <c r="Q1659" s="267"/>
      <c r="R1659" s="267"/>
      <c r="S1659" s="267"/>
      <c r="T1659" s="268"/>
      <c r="AT1659" s="269" t="s">
        <v>177</v>
      </c>
      <c r="AU1659" s="269" t="s">
        <v>79</v>
      </c>
      <c r="AV1659" s="13" t="s">
        <v>75</v>
      </c>
      <c r="AW1659" s="13" t="s">
        <v>35</v>
      </c>
      <c r="AX1659" s="13" t="s">
        <v>71</v>
      </c>
      <c r="AY1659" s="269" t="s">
        <v>169</v>
      </c>
    </row>
    <row r="1660" s="14" customFormat="1">
      <c r="B1660" s="270"/>
      <c r="C1660" s="271"/>
      <c r="D1660" s="250" t="s">
        <v>177</v>
      </c>
      <c r="E1660" s="272" t="s">
        <v>21</v>
      </c>
      <c r="F1660" s="273" t="s">
        <v>182</v>
      </c>
      <c r="G1660" s="271"/>
      <c r="H1660" s="274">
        <v>10</v>
      </c>
      <c r="I1660" s="275"/>
      <c r="J1660" s="271"/>
      <c r="K1660" s="271"/>
      <c r="L1660" s="276"/>
      <c r="M1660" s="277"/>
      <c r="N1660" s="278"/>
      <c r="O1660" s="278"/>
      <c r="P1660" s="278"/>
      <c r="Q1660" s="278"/>
      <c r="R1660" s="278"/>
      <c r="S1660" s="278"/>
      <c r="T1660" s="279"/>
      <c r="AT1660" s="280" t="s">
        <v>177</v>
      </c>
      <c r="AU1660" s="280" t="s">
        <v>79</v>
      </c>
      <c r="AV1660" s="14" t="s">
        <v>89</v>
      </c>
      <c r="AW1660" s="14" t="s">
        <v>35</v>
      </c>
      <c r="AX1660" s="14" t="s">
        <v>75</v>
      </c>
      <c r="AY1660" s="280" t="s">
        <v>169</v>
      </c>
    </row>
    <row r="1661" s="1" customFormat="1" ht="16.5" customHeight="1">
      <c r="B1661" s="47"/>
      <c r="C1661" s="236" t="s">
        <v>1609</v>
      </c>
      <c r="D1661" s="236" t="s">
        <v>172</v>
      </c>
      <c r="E1661" s="237" t="s">
        <v>1610</v>
      </c>
      <c r="F1661" s="238" t="s">
        <v>1611</v>
      </c>
      <c r="G1661" s="239" t="s">
        <v>175</v>
      </c>
      <c r="H1661" s="240">
        <v>511.56299999999999</v>
      </c>
      <c r="I1661" s="241"/>
      <c r="J1661" s="242">
        <f>ROUND(I1661*H1661,2)</f>
        <v>0</v>
      </c>
      <c r="K1661" s="238" t="s">
        <v>21</v>
      </c>
      <c r="L1661" s="73"/>
      <c r="M1661" s="243" t="s">
        <v>21</v>
      </c>
      <c r="N1661" s="244" t="s">
        <v>42</v>
      </c>
      <c r="O1661" s="48"/>
      <c r="P1661" s="245">
        <f>O1661*H1661</f>
        <v>0</v>
      </c>
      <c r="Q1661" s="245">
        <v>0</v>
      </c>
      <c r="R1661" s="245">
        <f>Q1661*H1661</f>
        <v>0</v>
      </c>
      <c r="S1661" s="245">
        <v>0</v>
      </c>
      <c r="T1661" s="246">
        <f>S1661*H1661</f>
        <v>0</v>
      </c>
      <c r="AR1661" s="25" t="s">
        <v>89</v>
      </c>
      <c r="AT1661" s="25" t="s">
        <v>172</v>
      </c>
      <c r="AU1661" s="25" t="s">
        <v>79</v>
      </c>
      <c r="AY1661" s="25" t="s">
        <v>169</v>
      </c>
      <c r="BE1661" s="247">
        <f>IF(N1661="základní",J1661,0)</f>
        <v>0</v>
      </c>
      <c r="BF1661" s="247">
        <f>IF(N1661="snížená",J1661,0)</f>
        <v>0</v>
      </c>
      <c r="BG1661" s="247">
        <f>IF(N1661="zákl. přenesená",J1661,0)</f>
        <v>0</v>
      </c>
      <c r="BH1661" s="247">
        <f>IF(N1661="sníž. přenesená",J1661,0)</f>
        <v>0</v>
      </c>
      <c r="BI1661" s="247">
        <f>IF(N1661="nulová",J1661,0)</f>
        <v>0</v>
      </c>
      <c r="BJ1661" s="25" t="s">
        <v>75</v>
      </c>
      <c r="BK1661" s="247">
        <f>ROUND(I1661*H1661,2)</f>
        <v>0</v>
      </c>
      <c r="BL1661" s="25" t="s">
        <v>89</v>
      </c>
      <c r="BM1661" s="25" t="s">
        <v>1612</v>
      </c>
    </row>
    <row r="1662" s="12" customFormat="1">
      <c r="B1662" s="248"/>
      <c r="C1662" s="249"/>
      <c r="D1662" s="250" t="s">
        <v>177</v>
      </c>
      <c r="E1662" s="251" t="s">
        <v>21</v>
      </c>
      <c r="F1662" s="252" t="s">
        <v>975</v>
      </c>
      <c r="G1662" s="249"/>
      <c r="H1662" s="253">
        <v>250.01499999999999</v>
      </c>
      <c r="I1662" s="254"/>
      <c r="J1662" s="249"/>
      <c r="K1662" s="249"/>
      <c r="L1662" s="255"/>
      <c r="M1662" s="256"/>
      <c r="N1662" s="257"/>
      <c r="O1662" s="257"/>
      <c r="P1662" s="257"/>
      <c r="Q1662" s="257"/>
      <c r="R1662" s="257"/>
      <c r="S1662" s="257"/>
      <c r="T1662" s="258"/>
      <c r="AT1662" s="259" t="s">
        <v>177</v>
      </c>
      <c r="AU1662" s="259" t="s">
        <v>79</v>
      </c>
      <c r="AV1662" s="12" t="s">
        <v>79</v>
      </c>
      <c r="AW1662" s="12" t="s">
        <v>35</v>
      </c>
      <c r="AX1662" s="12" t="s">
        <v>71</v>
      </c>
      <c r="AY1662" s="259" t="s">
        <v>169</v>
      </c>
    </row>
    <row r="1663" s="13" customFormat="1">
      <c r="B1663" s="260"/>
      <c r="C1663" s="261"/>
      <c r="D1663" s="250" t="s">
        <v>177</v>
      </c>
      <c r="E1663" s="262" t="s">
        <v>21</v>
      </c>
      <c r="F1663" s="263" t="s">
        <v>799</v>
      </c>
      <c r="G1663" s="261"/>
      <c r="H1663" s="262" t="s">
        <v>21</v>
      </c>
      <c r="I1663" s="264"/>
      <c r="J1663" s="261"/>
      <c r="K1663" s="261"/>
      <c r="L1663" s="265"/>
      <c r="M1663" s="266"/>
      <c r="N1663" s="267"/>
      <c r="O1663" s="267"/>
      <c r="P1663" s="267"/>
      <c r="Q1663" s="267"/>
      <c r="R1663" s="267"/>
      <c r="S1663" s="267"/>
      <c r="T1663" s="268"/>
      <c r="AT1663" s="269" t="s">
        <v>177</v>
      </c>
      <c r="AU1663" s="269" t="s">
        <v>79</v>
      </c>
      <c r="AV1663" s="13" t="s">
        <v>75</v>
      </c>
      <c r="AW1663" s="13" t="s">
        <v>35</v>
      </c>
      <c r="AX1663" s="13" t="s">
        <v>71</v>
      </c>
      <c r="AY1663" s="269" t="s">
        <v>169</v>
      </c>
    </row>
    <row r="1664" s="12" customFormat="1">
      <c r="B1664" s="248"/>
      <c r="C1664" s="249"/>
      <c r="D1664" s="250" t="s">
        <v>177</v>
      </c>
      <c r="E1664" s="251" t="s">
        <v>21</v>
      </c>
      <c r="F1664" s="252" t="s">
        <v>1553</v>
      </c>
      <c r="G1664" s="249"/>
      <c r="H1664" s="253">
        <v>261.548</v>
      </c>
      <c r="I1664" s="254"/>
      <c r="J1664" s="249"/>
      <c r="K1664" s="249"/>
      <c r="L1664" s="255"/>
      <c r="M1664" s="256"/>
      <c r="N1664" s="257"/>
      <c r="O1664" s="257"/>
      <c r="P1664" s="257"/>
      <c r="Q1664" s="257"/>
      <c r="R1664" s="257"/>
      <c r="S1664" s="257"/>
      <c r="T1664" s="258"/>
      <c r="AT1664" s="259" t="s">
        <v>177</v>
      </c>
      <c r="AU1664" s="259" t="s">
        <v>79</v>
      </c>
      <c r="AV1664" s="12" t="s">
        <v>79</v>
      </c>
      <c r="AW1664" s="12" t="s">
        <v>35</v>
      </c>
      <c r="AX1664" s="12" t="s">
        <v>71</v>
      </c>
      <c r="AY1664" s="259" t="s">
        <v>169</v>
      </c>
    </row>
    <row r="1665" s="13" customFormat="1">
      <c r="B1665" s="260"/>
      <c r="C1665" s="261"/>
      <c r="D1665" s="250" t="s">
        <v>177</v>
      </c>
      <c r="E1665" s="262" t="s">
        <v>21</v>
      </c>
      <c r="F1665" s="263" t="s">
        <v>801</v>
      </c>
      <c r="G1665" s="261"/>
      <c r="H1665" s="262" t="s">
        <v>21</v>
      </c>
      <c r="I1665" s="264"/>
      <c r="J1665" s="261"/>
      <c r="K1665" s="261"/>
      <c r="L1665" s="265"/>
      <c r="M1665" s="266"/>
      <c r="N1665" s="267"/>
      <c r="O1665" s="267"/>
      <c r="P1665" s="267"/>
      <c r="Q1665" s="267"/>
      <c r="R1665" s="267"/>
      <c r="S1665" s="267"/>
      <c r="T1665" s="268"/>
      <c r="AT1665" s="269" t="s">
        <v>177</v>
      </c>
      <c r="AU1665" s="269" t="s">
        <v>79</v>
      </c>
      <c r="AV1665" s="13" t="s">
        <v>75</v>
      </c>
      <c r="AW1665" s="13" t="s">
        <v>35</v>
      </c>
      <c r="AX1665" s="13" t="s">
        <v>71</v>
      </c>
      <c r="AY1665" s="269" t="s">
        <v>169</v>
      </c>
    </row>
    <row r="1666" s="14" customFormat="1">
      <c r="B1666" s="270"/>
      <c r="C1666" s="271"/>
      <c r="D1666" s="250" t="s">
        <v>177</v>
      </c>
      <c r="E1666" s="272" t="s">
        <v>21</v>
      </c>
      <c r="F1666" s="273" t="s">
        <v>182</v>
      </c>
      <c r="G1666" s="271"/>
      <c r="H1666" s="274">
        <v>511.56299999999999</v>
      </c>
      <c r="I1666" s="275"/>
      <c r="J1666" s="271"/>
      <c r="K1666" s="271"/>
      <c r="L1666" s="276"/>
      <c r="M1666" s="277"/>
      <c r="N1666" s="278"/>
      <c r="O1666" s="278"/>
      <c r="P1666" s="278"/>
      <c r="Q1666" s="278"/>
      <c r="R1666" s="278"/>
      <c r="S1666" s="278"/>
      <c r="T1666" s="279"/>
      <c r="AT1666" s="280" t="s">
        <v>177</v>
      </c>
      <c r="AU1666" s="280" t="s">
        <v>79</v>
      </c>
      <c r="AV1666" s="14" t="s">
        <v>89</v>
      </c>
      <c r="AW1666" s="14" t="s">
        <v>35</v>
      </c>
      <c r="AX1666" s="14" t="s">
        <v>75</v>
      </c>
      <c r="AY1666" s="280" t="s">
        <v>169</v>
      </c>
    </row>
    <row r="1667" s="1" customFormat="1" ht="38.25" customHeight="1">
      <c r="B1667" s="47"/>
      <c r="C1667" s="281" t="s">
        <v>1613</v>
      </c>
      <c r="D1667" s="281" t="s">
        <v>232</v>
      </c>
      <c r="E1667" s="282" t="s">
        <v>1614</v>
      </c>
      <c r="F1667" s="283" t="s">
        <v>1615</v>
      </c>
      <c r="G1667" s="284" t="s">
        <v>175</v>
      </c>
      <c r="H1667" s="285">
        <v>537.14099999999996</v>
      </c>
      <c r="I1667" s="286"/>
      <c r="J1667" s="287">
        <f>ROUND(I1667*H1667,2)</f>
        <v>0</v>
      </c>
      <c r="K1667" s="283" t="s">
        <v>21</v>
      </c>
      <c r="L1667" s="288"/>
      <c r="M1667" s="289" t="s">
        <v>21</v>
      </c>
      <c r="N1667" s="290" t="s">
        <v>42</v>
      </c>
      <c r="O1667" s="48"/>
      <c r="P1667" s="245">
        <f>O1667*H1667</f>
        <v>0</v>
      </c>
      <c r="Q1667" s="245">
        <v>0</v>
      </c>
      <c r="R1667" s="245">
        <f>Q1667*H1667</f>
        <v>0</v>
      </c>
      <c r="S1667" s="245">
        <v>0</v>
      </c>
      <c r="T1667" s="246">
        <f>S1667*H1667</f>
        <v>0</v>
      </c>
      <c r="AR1667" s="25" t="s">
        <v>101</v>
      </c>
      <c r="AT1667" s="25" t="s">
        <v>232</v>
      </c>
      <c r="AU1667" s="25" t="s">
        <v>79</v>
      </c>
      <c r="AY1667" s="25" t="s">
        <v>169</v>
      </c>
      <c r="BE1667" s="247">
        <f>IF(N1667="základní",J1667,0)</f>
        <v>0</v>
      </c>
      <c r="BF1667" s="247">
        <f>IF(N1667="snížená",J1667,0)</f>
        <v>0</v>
      </c>
      <c r="BG1667" s="247">
        <f>IF(N1667="zákl. přenesená",J1667,0)</f>
        <v>0</v>
      </c>
      <c r="BH1667" s="247">
        <f>IF(N1667="sníž. přenesená",J1667,0)</f>
        <v>0</v>
      </c>
      <c r="BI1667" s="247">
        <f>IF(N1667="nulová",J1667,0)</f>
        <v>0</v>
      </c>
      <c r="BJ1667" s="25" t="s">
        <v>75</v>
      </c>
      <c r="BK1667" s="247">
        <f>ROUND(I1667*H1667,2)</f>
        <v>0</v>
      </c>
      <c r="BL1667" s="25" t="s">
        <v>89</v>
      </c>
      <c r="BM1667" s="25" t="s">
        <v>1616</v>
      </c>
    </row>
    <row r="1668" s="12" customFormat="1">
      <c r="B1668" s="248"/>
      <c r="C1668" s="249"/>
      <c r="D1668" s="250" t="s">
        <v>177</v>
      </c>
      <c r="E1668" s="251" t="s">
        <v>21</v>
      </c>
      <c r="F1668" s="252" t="s">
        <v>975</v>
      </c>
      <c r="G1668" s="249"/>
      <c r="H1668" s="253">
        <v>250.01499999999999</v>
      </c>
      <c r="I1668" s="254"/>
      <c r="J1668" s="249"/>
      <c r="K1668" s="249"/>
      <c r="L1668" s="255"/>
      <c r="M1668" s="256"/>
      <c r="N1668" s="257"/>
      <c r="O1668" s="257"/>
      <c r="P1668" s="257"/>
      <c r="Q1668" s="257"/>
      <c r="R1668" s="257"/>
      <c r="S1668" s="257"/>
      <c r="T1668" s="258"/>
      <c r="AT1668" s="259" t="s">
        <v>177</v>
      </c>
      <c r="AU1668" s="259" t="s">
        <v>79</v>
      </c>
      <c r="AV1668" s="12" t="s">
        <v>79</v>
      </c>
      <c r="AW1668" s="12" t="s">
        <v>35</v>
      </c>
      <c r="AX1668" s="12" t="s">
        <v>71</v>
      </c>
      <c r="AY1668" s="259" t="s">
        <v>169</v>
      </c>
    </row>
    <row r="1669" s="13" customFormat="1">
      <c r="B1669" s="260"/>
      <c r="C1669" s="261"/>
      <c r="D1669" s="250" t="s">
        <v>177</v>
      </c>
      <c r="E1669" s="262" t="s">
        <v>21</v>
      </c>
      <c r="F1669" s="263" t="s">
        <v>799</v>
      </c>
      <c r="G1669" s="261"/>
      <c r="H1669" s="262" t="s">
        <v>21</v>
      </c>
      <c r="I1669" s="264"/>
      <c r="J1669" s="261"/>
      <c r="K1669" s="261"/>
      <c r="L1669" s="265"/>
      <c r="M1669" s="266"/>
      <c r="N1669" s="267"/>
      <c r="O1669" s="267"/>
      <c r="P1669" s="267"/>
      <c r="Q1669" s="267"/>
      <c r="R1669" s="267"/>
      <c r="S1669" s="267"/>
      <c r="T1669" s="268"/>
      <c r="AT1669" s="269" t="s">
        <v>177</v>
      </c>
      <c r="AU1669" s="269" t="s">
        <v>79</v>
      </c>
      <c r="AV1669" s="13" t="s">
        <v>75</v>
      </c>
      <c r="AW1669" s="13" t="s">
        <v>35</v>
      </c>
      <c r="AX1669" s="13" t="s">
        <v>71</v>
      </c>
      <c r="AY1669" s="269" t="s">
        <v>169</v>
      </c>
    </row>
    <row r="1670" s="12" customFormat="1">
      <c r="B1670" s="248"/>
      <c r="C1670" s="249"/>
      <c r="D1670" s="250" t="s">
        <v>177</v>
      </c>
      <c r="E1670" s="251" t="s">
        <v>21</v>
      </c>
      <c r="F1670" s="252" t="s">
        <v>1553</v>
      </c>
      <c r="G1670" s="249"/>
      <c r="H1670" s="253">
        <v>261.548</v>
      </c>
      <c r="I1670" s="254"/>
      <c r="J1670" s="249"/>
      <c r="K1670" s="249"/>
      <c r="L1670" s="255"/>
      <c r="M1670" s="256"/>
      <c r="N1670" s="257"/>
      <c r="O1670" s="257"/>
      <c r="P1670" s="257"/>
      <c r="Q1670" s="257"/>
      <c r="R1670" s="257"/>
      <c r="S1670" s="257"/>
      <c r="T1670" s="258"/>
      <c r="AT1670" s="259" t="s">
        <v>177</v>
      </c>
      <c r="AU1670" s="259" t="s">
        <v>79</v>
      </c>
      <c r="AV1670" s="12" t="s">
        <v>79</v>
      </c>
      <c r="AW1670" s="12" t="s">
        <v>35</v>
      </c>
      <c r="AX1670" s="12" t="s">
        <v>71</v>
      </c>
      <c r="AY1670" s="259" t="s">
        <v>169</v>
      </c>
    </row>
    <row r="1671" s="13" customFormat="1">
      <c r="B1671" s="260"/>
      <c r="C1671" s="261"/>
      <c r="D1671" s="250" t="s">
        <v>177</v>
      </c>
      <c r="E1671" s="262" t="s">
        <v>21</v>
      </c>
      <c r="F1671" s="263" t="s">
        <v>801</v>
      </c>
      <c r="G1671" s="261"/>
      <c r="H1671" s="262" t="s">
        <v>21</v>
      </c>
      <c r="I1671" s="264"/>
      <c r="J1671" s="261"/>
      <c r="K1671" s="261"/>
      <c r="L1671" s="265"/>
      <c r="M1671" s="266"/>
      <c r="N1671" s="267"/>
      <c r="O1671" s="267"/>
      <c r="P1671" s="267"/>
      <c r="Q1671" s="267"/>
      <c r="R1671" s="267"/>
      <c r="S1671" s="267"/>
      <c r="T1671" s="268"/>
      <c r="AT1671" s="269" t="s">
        <v>177</v>
      </c>
      <c r="AU1671" s="269" t="s">
        <v>79</v>
      </c>
      <c r="AV1671" s="13" t="s">
        <v>75</v>
      </c>
      <c r="AW1671" s="13" t="s">
        <v>35</v>
      </c>
      <c r="AX1671" s="13" t="s">
        <v>71</v>
      </c>
      <c r="AY1671" s="269" t="s">
        <v>169</v>
      </c>
    </row>
    <row r="1672" s="14" customFormat="1">
      <c r="B1672" s="270"/>
      <c r="C1672" s="271"/>
      <c r="D1672" s="250" t="s">
        <v>177</v>
      </c>
      <c r="E1672" s="272" t="s">
        <v>21</v>
      </c>
      <c r="F1672" s="273" t="s">
        <v>182</v>
      </c>
      <c r="G1672" s="271"/>
      <c r="H1672" s="274">
        <v>511.56299999999999</v>
      </c>
      <c r="I1672" s="275"/>
      <c r="J1672" s="271"/>
      <c r="K1672" s="271"/>
      <c r="L1672" s="276"/>
      <c r="M1672" s="277"/>
      <c r="N1672" s="278"/>
      <c r="O1672" s="278"/>
      <c r="P1672" s="278"/>
      <c r="Q1672" s="278"/>
      <c r="R1672" s="278"/>
      <c r="S1672" s="278"/>
      <c r="T1672" s="279"/>
      <c r="AT1672" s="280" t="s">
        <v>177</v>
      </c>
      <c r="AU1672" s="280" t="s">
        <v>79</v>
      </c>
      <c r="AV1672" s="14" t="s">
        <v>89</v>
      </c>
      <c r="AW1672" s="14" t="s">
        <v>35</v>
      </c>
      <c r="AX1672" s="14" t="s">
        <v>75</v>
      </c>
      <c r="AY1672" s="280" t="s">
        <v>169</v>
      </c>
    </row>
    <row r="1673" s="12" customFormat="1">
      <c r="B1673" s="248"/>
      <c r="C1673" s="249"/>
      <c r="D1673" s="250" t="s">
        <v>177</v>
      </c>
      <c r="E1673" s="249"/>
      <c r="F1673" s="252" t="s">
        <v>1558</v>
      </c>
      <c r="G1673" s="249"/>
      <c r="H1673" s="253">
        <v>537.14099999999996</v>
      </c>
      <c r="I1673" s="254"/>
      <c r="J1673" s="249"/>
      <c r="K1673" s="249"/>
      <c r="L1673" s="255"/>
      <c r="M1673" s="256"/>
      <c r="N1673" s="257"/>
      <c r="O1673" s="257"/>
      <c r="P1673" s="257"/>
      <c r="Q1673" s="257"/>
      <c r="R1673" s="257"/>
      <c r="S1673" s="257"/>
      <c r="T1673" s="258"/>
      <c r="AT1673" s="259" t="s">
        <v>177</v>
      </c>
      <c r="AU1673" s="259" t="s">
        <v>79</v>
      </c>
      <c r="AV1673" s="12" t="s">
        <v>79</v>
      </c>
      <c r="AW1673" s="12" t="s">
        <v>6</v>
      </c>
      <c r="AX1673" s="12" t="s">
        <v>75</v>
      </c>
      <c r="AY1673" s="259" t="s">
        <v>169</v>
      </c>
    </row>
    <row r="1674" s="1" customFormat="1" ht="16.5" customHeight="1">
      <c r="B1674" s="47"/>
      <c r="C1674" s="281" t="s">
        <v>1617</v>
      </c>
      <c r="D1674" s="281" t="s">
        <v>232</v>
      </c>
      <c r="E1674" s="282" t="s">
        <v>1618</v>
      </c>
      <c r="F1674" s="283" t="s">
        <v>1619</v>
      </c>
      <c r="G1674" s="284" t="s">
        <v>190</v>
      </c>
      <c r="H1674" s="285">
        <v>51.156999999999996</v>
      </c>
      <c r="I1674" s="286"/>
      <c r="J1674" s="287">
        <f>ROUND(I1674*H1674,2)</f>
        <v>0</v>
      </c>
      <c r="K1674" s="283" t="s">
        <v>21</v>
      </c>
      <c r="L1674" s="288"/>
      <c r="M1674" s="289" t="s">
        <v>21</v>
      </c>
      <c r="N1674" s="290" t="s">
        <v>42</v>
      </c>
      <c r="O1674" s="48"/>
      <c r="P1674" s="245">
        <f>O1674*H1674</f>
        <v>0</v>
      </c>
      <c r="Q1674" s="245">
        <v>0</v>
      </c>
      <c r="R1674" s="245">
        <f>Q1674*H1674</f>
        <v>0</v>
      </c>
      <c r="S1674" s="245">
        <v>0</v>
      </c>
      <c r="T1674" s="246">
        <f>S1674*H1674</f>
        <v>0</v>
      </c>
      <c r="AR1674" s="25" t="s">
        <v>101</v>
      </c>
      <c r="AT1674" s="25" t="s">
        <v>232</v>
      </c>
      <c r="AU1674" s="25" t="s">
        <v>79</v>
      </c>
      <c r="AY1674" s="25" t="s">
        <v>169</v>
      </c>
      <c r="BE1674" s="247">
        <f>IF(N1674="základní",J1674,0)</f>
        <v>0</v>
      </c>
      <c r="BF1674" s="247">
        <f>IF(N1674="snížená",J1674,0)</f>
        <v>0</v>
      </c>
      <c r="BG1674" s="247">
        <f>IF(N1674="zákl. přenesená",J1674,0)</f>
        <v>0</v>
      </c>
      <c r="BH1674" s="247">
        <f>IF(N1674="sníž. přenesená",J1674,0)</f>
        <v>0</v>
      </c>
      <c r="BI1674" s="247">
        <f>IF(N1674="nulová",J1674,0)</f>
        <v>0</v>
      </c>
      <c r="BJ1674" s="25" t="s">
        <v>75</v>
      </c>
      <c r="BK1674" s="247">
        <f>ROUND(I1674*H1674,2)</f>
        <v>0</v>
      </c>
      <c r="BL1674" s="25" t="s">
        <v>89</v>
      </c>
      <c r="BM1674" s="25" t="s">
        <v>1620</v>
      </c>
    </row>
    <row r="1675" s="12" customFormat="1">
      <c r="B1675" s="248"/>
      <c r="C1675" s="249"/>
      <c r="D1675" s="250" t="s">
        <v>177</v>
      </c>
      <c r="E1675" s="251" t="s">
        <v>21</v>
      </c>
      <c r="F1675" s="252" t="s">
        <v>1621</v>
      </c>
      <c r="G1675" s="249"/>
      <c r="H1675" s="253">
        <v>25.001999999999999</v>
      </c>
      <c r="I1675" s="254"/>
      <c r="J1675" s="249"/>
      <c r="K1675" s="249"/>
      <c r="L1675" s="255"/>
      <c r="M1675" s="256"/>
      <c r="N1675" s="257"/>
      <c r="O1675" s="257"/>
      <c r="P1675" s="257"/>
      <c r="Q1675" s="257"/>
      <c r="R1675" s="257"/>
      <c r="S1675" s="257"/>
      <c r="T1675" s="258"/>
      <c r="AT1675" s="259" t="s">
        <v>177</v>
      </c>
      <c r="AU1675" s="259" t="s">
        <v>79</v>
      </c>
      <c r="AV1675" s="12" t="s">
        <v>79</v>
      </c>
      <c r="AW1675" s="12" t="s">
        <v>35</v>
      </c>
      <c r="AX1675" s="12" t="s">
        <v>71</v>
      </c>
      <c r="AY1675" s="259" t="s">
        <v>169</v>
      </c>
    </row>
    <row r="1676" s="13" customFormat="1">
      <c r="B1676" s="260"/>
      <c r="C1676" s="261"/>
      <c r="D1676" s="250" t="s">
        <v>177</v>
      </c>
      <c r="E1676" s="262" t="s">
        <v>21</v>
      </c>
      <c r="F1676" s="263" t="s">
        <v>1622</v>
      </c>
      <c r="G1676" s="261"/>
      <c r="H1676" s="262" t="s">
        <v>21</v>
      </c>
      <c r="I1676" s="264"/>
      <c r="J1676" s="261"/>
      <c r="K1676" s="261"/>
      <c r="L1676" s="265"/>
      <c r="M1676" s="266"/>
      <c r="N1676" s="267"/>
      <c r="O1676" s="267"/>
      <c r="P1676" s="267"/>
      <c r="Q1676" s="267"/>
      <c r="R1676" s="267"/>
      <c r="S1676" s="267"/>
      <c r="T1676" s="268"/>
      <c r="AT1676" s="269" t="s">
        <v>177</v>
      </c>
      <c r="AU1676" s="269" t="s">
        <v>79</v>
      </c>
      <c r="AV1676" s="13" t="s">
        <v>75</v>
      </c>
      <c r="AW1676" s="13" t="s">
        <v>35</v>
      </c>
      <c r="AX1676" s="13" t="s">
        <v>71</v>
      </c>
      <c r="AY1676" s="269" t="s">
        <v>169</v>
      </c>
    </row>
    <row r="1677" s="12" customFormat="1">
      <c r="B1677" s="248"/>
      <c r="C1677" s="249"/>
      <c r="D1677" s="250" t="s">
        <v>177</v>
      </c>
      <c r="E1677" s="251" t="s">
        <v>21</v>
      </c>
      <c r="F1677" s="252" t="s">
        <v>1623</v>
      </c>
      <c r="G1677" s="249"/>
      <c r="H1677" s="253">
        <v>26.155000000000001</v>
      </c>
      <c r="I1677" s="254"/>
      <c r="J1677" s="249"/>
      <c r="K1677" s="249"/>
      <c r="L1677" s="255"/>
      <c r="M1677" s="256"/>
      <c r="N1677" s="257"/>
      <c r="O1677" s="257"/>
      <c r="P1677" s="257"/>
      <c r="Q1677" s="257"/>
      <c r="R1677" s="257"/>
      <c r="S1677" s="257"/>
      <c r="T1677" s="258"/>
      <c r="AT1677" s="259" t="s">
        <v>177</v>
      </c>
      <c r="AU1677" s="259" t="s">
        <v>79</v>
      </c>
      <c r="AV1677" s="12" t="s">
        <v>79</v>
      </c>
      <c r="AW1677" s="12" t="s">
        <v>35</v>
      </c>
      <c r="AX1677" s="12" t="s">
        <v>71</v>
      </c>
      <c r="AY1677" s="259" t="s">
        <v>169</v>
      </c>
    </row>
    <row r="1678" s="13" customFormat="1">
      <c r="B1678" s="260"/>
      <c r="C1678" s="261"/>
      <c r="D1678" s="250" t="s">
        <v>177</v>
      </c>
      <c r="E1678" s="262" t="s">
        <v>21</v>
      </c>
      <c r="F1678" s="263" t="s">
        <v>1624</v>
      </c>
      <c r="G1678" s="261"/>
      <c r="H1678" s="262" t="s">
        <v>21</v>
      </c>
      <c r="I1678" s="264"/>
      <c r="J1678" s="261"/>
      <c r="K1678" s="261"/>
      <c r="L1678" s="265"/>
      <c r="M1678" s="266"/>
      <c r="N1678" s="267"/>
      <c r="O1678" s="267"/>
      <c r="P1678" s="267"/>
      <c r="Q1678" s="267"/>
      <c r="R1678" s="267"/>
      <c r="S1678" s="267"/>
      <c r="T1678" s="268"/>
      <c r="AT1678" s="269" t="s">
        <v>177</v>
      </c>
      <c r="AU1678" s="269" t="s">
        <v>79</v>
      </c>
      <c r="AV1678" s="13" t="s">
        <v>75</v>
      </c>
      <c r="AW1678" s="13" t="s">
        <v>35</v>
      </c>
      <c r="AX1678" s="13" t="s">
        <v>71</v>
      </c>
      <c r="AY1678" s="269" t="s">
        <v>169</v>
      </c>
    </row>
    <row r="1679" s="14" customFormat="1">
      <c r="B1679" s="270"/>
      <c r="C1679" s="271"/>
      <c r="D1679" s="250" t="s">
        <v>177</v>
      </c>
      <c r="E1679" s="272" t="s">
        <v>21</v>
      </c>
      <c r="F1679" s="273" t="s">
        <v>182</v>
      </c>
      <c r="G1679" s="271"/>
      <c r="H1679" s="274">
        <v>51.156999999999996</v>
      </c>
      <c r="I1679" s="275"/>
      <c r="J1679" s="271"/>
      <c r="K1679" s="271"/>
      <c r="L1679" s="276"/>
      <c r="M1679" s="277"/>
      <c r="N1679" s="278"/>
      <c r="O1679" s="278"/>
      <c r="P1679" s="278"/>
      <c r="Q1679" s="278"/>
      <c r="R1679" s="278"/>
      <c r="S1679" s="278"/>
      <c r="T1679" s="279"/>
      <c r="AT1679" s="280" t="s">
        <v>177</v>
      </c>
      <c r="AU1679" s="280" t="s">
        <v>79</v>
      </c>
      <c r="AV1679" s="14" t="s">
        <v>89</v>
      </c>
      <c r="AW1679" s="14" t="s">
        <v>35</v>
      </c>
      <c r="AX1679" s="14" t="s">
        <v>75</v>
      </c>
      <c r="AY1679" s="280" t="s">
        <v>169</v>
      </c>
    </row>
    <row r="1680" s="1" customFormat="1" ht="16.5" customHeight="1">
      <c r="B1680" s="47"/>
      <c r="C1680" s="236" t="s">
        <v>1625</v>
      </c>
      <c r="D1680" s="236" t="s">
        <v>172</v>
      </c>
      <c r="E1680" s="237" t="s">
        <v>1626</v>
      </c>
      <c r="F1680" s="238" t="s">
        <v>1627</v>
      </c>
      <c r="G1680" s="239" t="s">
        <v>1474</v>
      </c>
      <c r="H1680" s="293"/>
      <c r="I1680" s="241"/>
      <c r="J1680" s="242">
        <f>ROUND(I1680*H1680,2)</f>
        <v>0</v>
      </c>
      <c r="K1680" s="238" t="s">
        <v>21</v>
      </c>
      <c r="L1680" s="73"/>
      <c r="M1680" s="243" t="s">
        <v>21</v>
      </c>
      <c r="N1680" s="244" t="s">
        <v>42</v>
      </c>
      <c r="O1680" s="48"/>
      <c r="P1680" s="245">
        <f>O1680*H1680</f>
        <v>0</v>
      </c>
      <c r="Q1680" s="245">
        <v>0</v>
      </c>
      <c r="R1680" s="245">
        <f>Q1680*H1680</f>
        <v>0</v>
      </c>
      <c r="S1680" s="245">
        <v>0</v>
      </c>
      <c r="T1680" s="246">
        <f>S1680*H1680</f>
        <v>0</v>
      </c>
      <c r="AR1680" s="25" t="s">
        <v>89</v>
      </c>
      <c r="AT1680" s="25" t="s">
        <v>172</v>
      </c>
      <c r="AU1680" s="25" t="s">
        <v>79</v>
      </c>
      <c r="AY1680" s="25" t="s">
        <v>169</v>
      </c>
      <c r="BE1680" s="247">
        <f>IF(N1680="základní",J1680,0)</f>
        <v>0</v>
      </c>
      <c r="BF1680" s="247">
        <f>IF(N1680="snížená",J1680,0)</f>
        <v>0</v>
      </c>
      <c r="BG1680" s="247">
        <f>IF(N1680="zákl. přenesená",J1680,0)</f>
        <v>0</v>
      </c>
      <c r="BH1680" s="247">
        <f>IF(N1680="sníž. přenesená",J1680,0)</f>
        <v>0</v>
      </c>
      <c r="BI1680" s="247">
        <f>IF(N1680="nulová",J1680,0)</f>
        <v>0</v>
      </c>
      <c r="BJ1680" s="25" t="s">
        <v>75</v>
      </c>
      <c r="BK1680" s="247">
        <f>ROUND(I1680*H1680,2)</f>
        <v>0</v>
      </c>
      <c r="BL1680" s="25" t="s">
        <v>89</v>
      </c>
      <c r="BM1680" s="25" t="s">
        <v>1628</v>
      </c>
    </row>
    <row r="1681" s="11" customFormat="1" ht="29.88" customHeight="1">
      <c r="B1681" s="220"/>
      <c r="C1681" s="221"/>
      <c r="D1681" s="222" t="s">
        <v>70</v>
      </c>
      <c r="E1681" s="234" t="s">
        <v>1629</v>
      </c>
      <c r="F1681" s="234" t="s">
        <v>1630</v>
      </c>
      <c r="G1681" s="221"/>
      <c r="H1681" s="221"/>
      <c r="I1681" s="224"/>
      <c r="J1681" s="235">
        <f>BK1681</f>
        <v>0</v>
      </c>
      <c r="K1681" s="221"/>
      <c r="L1681" s="226"/>
      <c r="M1681" s="227"/>
      <c r="N1681" s="228"/>
      <c r="O1681" s="228"/>
      <c r="P1681" s="229">
        <f>SUM(P1682:P1686)</f>
        <v>0</v>
      </c>
      <c r="Q1681" s="228"/>
      <c r="R1681" s="229">
        <f>SUM(R1682:R1686)</f>
        <v>0</v>
      </c>
      <c r="S1681" s="228"/>
      <c r="T1681" s="230">
        <f>SUM(T1682:T1686)</f>
        <v>0.072288000000000005</v>
      </c>
      <c r="AR1681" s="231" t="s">
        <v>75</v>
      </c>
      <c r="AT1681" s="232" t="s">
        <v>70</v>
      </c>
      <c r="AU1681" s="232" t="s">
        <v>75</v>
      </c>
      <c r="AY1681" s="231" t="s">
        <v>169</v>
      </c>
      <c r="BK1681" s="233">
        <f>SUM(BK1682:BK1686)</f>
        <v>0</v>
      </c>
    </row>
    <row r="1682" s="1" customFormat="1" ht="16.5" customHeight="1">
      <c r="B1682" s="47"/>
      <c r="C1682" s="236" t="s">
        <v>1631</v>
      </c>
      <c r="D1682" s="236" t="s">
        <v>172</v>
      </c>
      <c r="E1682" s="237" t="s">
        <v>1632</v>
      </c>
      <c r="F1682" s="238" t="s">
        <v>1633</v>
      </c>
      <c r="G1682" s="239" t="s">
        <v>175</v>
      </c>
      <c r="H1682" s="240">
        <v>14.4</v>
      </c>
      <c r="I1682" s="241"/>
      <c r="J1682" s="242">
        <f>ROUND(I1682*H1682,2)</f>
        <v>0</v>
      </c>
      <c r="K1682" s="238" t="s">
        <v>21</v>
      </c>
      <c r="L1682" s="73"/>
      <c r="M1682" s="243" t="s">
        <v>21</v>
      </c>
      <c r="N1682" s="244" t="s">
        <v>42</v>
      </c>
      <c r="O1682" s="48"/>
      <c r="P1682" s="245">
        <f>O1682*H1682</f>
        <v>0</v>
      </c>
      <c r="Q1682" s="245">
        <v>0</v>
      </c>
      <c r="R1682" s="245">
        <f>Q1682*H1682</f>
        <v>0</v>
      </c>
      <c r="S1682" s="245">
        <v>0.0050200000000000002</v>
      </c>
      <c r="T1682" s="246">
        <f>S1682*H1682</f>
        <v>0.072288000000000005</v>
      </c>
      <c r="AR1682" s="25" t="s">
        <v>89</v>
      </c>
      <c r="AT1682" s="25" t="s">
        <v>172</v>
      </c>
      <c r="AU1682" s="25" t="s">
        <v>79</v>
      </c>
      <c r="AY1682" s="25" t="s">
        <v>169</v>
      </c>
      <c r="BE1682" s="247">
        <f>IF(N1682="základní",J1682,0)</f>
        <v>0</v>
      </c>
      <c r="BF1682" s="247">
        <f>IF(N1682="snížená",J1682,0)</f>
        <v>0</v>
      </c>
      <c r="BG1682" s="247">
        <f>IF(N1682="zákl. přenesená",J1682,0)</f>
        <v>0</v>
      </c>
      <c r="BH1682" s="247">
        <f>IF(N1682="sníž. přenesená",J1682,0)</f>
        <v>0</v>
      </c>
      <c r="BI1682" s="247">
        <f>IF(N1682="nulová",J1682,0)</f>
        <v>0</v>
      </c>
      <c r="BJ1682" s="25" t="s">
        <v>75</v>
      </c>
      <c r="BK1682" s="247">
        <f>ROUND(I1682*H1682,2)</f>
        <v>0</v>
      </c>
      <c r="BL1682" s="25" t="s">
        <v>89</v>
      </c>
      <c r="BM1682" s="25" t="s">
        <v>1634</v>
      </c>
    </row>
    <row r="1683" s="12" customFormat="1">
      <c r="B1683" s="248"/>
      <c r="C1683" s="249"/>
      <c r="D1683" s="250" t="s">
        <v>177</v>
      </c>
      <c r="E1683" s="251" t="s">
        <v>21</v>
      </c>
      <c r="F1683" s="252" t="s">
        <v>1635</v>
      </c>
      <c r="G1683" s="249"/>
      <c r="H1683" s="253">
        <v>14.4</v>
      </c>
      <c r="I1683" s="254"/>
      <c r="J1683" s="249"/>
      <c r="K1683" s="249"/>
      <c r="L1683" s="255"/>
      <c r="M1683" s="256"/>
      <c r="N1683" s="257"/>
      <c r="O1683" s="257"/>
      <c r="P1683" s="257"/>
      <c r="Q1683" s="257"/>
      <c r="R1683" s="257"/>
      <c r="S1683" s="257"/>
      <c r="T1683" s="258"/>
      <c r="AT1683" s="259" t="s">
        <v>177</v>
      </c>
      <c r="AU1683" s="259" t="s">
        <v>79</v>
      </c>
      <c r="AV1683" s="12" t="s">
        <v>79</v>
      </c>
      <c r="AW1683" s="12" t="s">
        <v>35</v>
      </c>
      <c r="AX1683" s="12" t="s">
        <v>71</v>
      </c>
      <c r="AY1683" s="259" t="s">
        <v>169</v>
      </c>
    </row>
    <row r="1684" s="13" customFormat="1">
      <c r="B1684" s="260"/>
      <c r="C1684" s="261"/>
      <c r="D1684" s="250" t="s">
        <v>177</v>
      </c>
      <c r="E1684" s="262" t="s">
        <v>21</v>
      </c>
      <c r="F1684" s="263" t="s">
        <v>436</v>
      </c>
      <c r="G1684" s="261"/>
      <c r="H1684" s="262" t="s">
        <v>21</v>
      </c>
      <c r="I1684" s="264"/>
      <c r="J1684" s="261"/>
      <c r="K1684" s="261"/>
      <c r="L1684" s="265"/>
      <c r="M1684" s="266"/>
      <c r="N1684" s="267"/>
      <c r="O1684" s="267"/>
      <c r="P1684" s="267"/>
      <c r="Q1684" s="267"/>
      <c r="R1684" s="267"/>
      <c r="S1684" s="267"/>
      <c r="T1684" s="268"/>
      <c r="AT1684" s="269" t="s">
        <v>177</v>
      </c>
      <c r="AU1684" s="269" t="s">
        <v>79</v>
      </c>
      <c r="AV1684" s="13" t="s">
        <v>75</v>
      </c>
      <c r="AW1684" s="13" t="s">
        <v>35</v>
      </c>
      <c r="AX1684" s="13" t="s">
        <v>71</v>
      </c>
      <c r="AY1684" s="269" t="s">
        <v>169</v>
      </c>
    </row>
    <row r="1685" s="14" customFormat="1">
      <c r="B1685" s="270"/>
      <c r="C1685" s="271"/>
      <c r="D1685" s="250" t="s">
        <v>177</v>
      </c>
      <c r="E1685" s="272" t="s">
        <v>21</v>
      </c>
      <c r="F1685" s="273" t="s">
        <v>182</v>
      </c>
      <c r="G1685" s="271"/>
      <c r="H1685" s="274">
        <v>14.4</v>
      </c>
      <c r="I1685" s="275"/>
      <c r="J1685" s="271"/>
      <c r="K1685" s="271"/>
      <c r="L1685" s="276"/>
      <c r="M1685" s="277"/>
      <c r="N1685" s="278"/>
      <c r="O1685" s="278"/>
      <c r="P1685" s="278"/>
      <c r="Q1685" s="278"/>
      <c r="R1685" s="278"/>
      <c r="S1685" s="278"/>
      <c r="T1685" s="279"/>
      <c r="AT1685" s="280" t="s">
        <v>177</v>
      </c>
      <c r="AU1685" s="280" t="s">
        <v>79</v>
      </c>
      <c r="AV1685" s="14" t="s">
        <v>89</v>
      </c>
      <c r="AW1685" s="14" t="s">
        <v>35</v>
      </c>
      <c r="AX1685" s="14" t="s">
        <v>75</v>
      </c>
      <c r="AY1685" s="280" t="s">
        <v>169</v>
      </c>
    </row>
    <row r="1686" s="1" customFormat="1" ht="25.5" customHeight="1">
      <c r="B1686" s="47"/>
      <c r="C1686" s="236" t="s">
        <v>1636</v>
      </c>
      <c r="D1686" s="236" t="s">
        <v>172</v>
      </c>
      <c r="E1686" s="237" t="s">
        <v>1637</v>
      </c>
      <c r="F1686" s="238" t="s">
        <v>1638</v>
      </c>
      <c r="G1686" s="239" t="s">
        <v>1474</v>
      </c>
      <c r="H1686" s="293"/>
      <c r="I1686" s="241"/>
      <c r="J1686" s="242">
        <f>ROUND(I1686*H1686,2)</f>
        <v>0</v>
      </c>
      <c r="K1686" s="238" t="s">
        <v>21</v>
      </c>
      <c r="L1686" s="73"/>
      <c r="M1686" s="243" t="s">
        <v>21</v>
      </c>
      <c r="N1686" s="244" t="s">
        <v>42</v>
      </c>
      <c r="O1686" s="48"/>
      <c r="P1686" s="245">
        <f>O1686*H1686</f>
        <v>0</v>
      </c>
      <c r="Q1686" s="245">
        <v>0</v>
      </c>
      <c r="R1686" s="245">
        <f>Q1686*H1686</f>
        <v>0</v>
      </c>
      <c r="S1686" s="245">
        <v>0</v>
      </c>
      <c r="T1686" s="246">
        <f>S1686*H1686</f>
        <v>0</v>
      </c>
      <c r="AR1686" s="25" t="s">
        <v>89</v>
      </c>
      <c r="AT1686" s="25" t="s">
        <v>172</v>
      </c>
      <c r="AU1686" s="25" t="s">
        <v>79</v>
      </c>
      <c r="AY1686" s="25" t="s">
        <v>169</v>
      </c>
      <c r="BE1686" s="247">
        <f>IF(N1686="základní",J1686,0)</f>
        <v>0</v>
      </c>
      <c r="BF1686" s="247">
        <f>IF(N1686="snížená",J1686,0)</f>
        <v>0</v>
      </c>
      <c r="BG1686" s="247">
        <f>IF(N1686="zákl. přenesená",J1686,0)</f>
        <v>0</v>
      </c>
      <c r="BH1686" s="247">
        <f>IF(N1686="sníž. přenesená",J1686,0)</f>
        <v>0</v>
      </c>
      <c r="BI1686" s="247">
        <f>IF(N1686="nulová",J1686,0)</f>
        <v>0</v>
      </c>
      <c r="BJ1686" s="25" t="s">
        <v>75</v>
      </c>
      <c r="BK1686" s="247">
        <f>ROUND(I1686*H1686,2)</f>
        <v>0</v>
      </c>
      <c r="BL1686" s="25" t="s">
        <v>89</v>
      </c>
      <c r="BM1686" s="25" t="s">
        <v>1639</v>
      </c>
    </row>
    <row r="1687" s="11" customFormat="1" ht="29.88" customHeight="1">
      <c r="B1687" s="220"/>
      <c r="C1687" s="221"/>
      <c r="D1687" s="222" t="s">
        <v>70</v>
      </c>
      <c r="E1687" s="234" t="s">
        <v>1640</v>
      </c>
      <c r="F1687" s="234" t="s">
        <v>1641</v>
      </c>
      <c r="G1687" s="221"/>
      <c r="H1687" s="221"/>
      <c r="I1687" s="224"/>
      <c r="J1687" s="235">
        <f>BK1687</f>
        <v>0</v>
      </c>
      <c r="K1687" s="221"/>
      <c r="L1687" s="226"/>
      <c r="M1687" s="227"/>
      <c r="N1687" s="228"/>
      <c r="O1687" s="228"/>
      <c r="P1687" s="229">
        <f>SUM(P1688:P1876)</f>
        <v>0</v>
      </c>
      <c r="Q1687" s="228"/>
      <c r="R1687" s="229">
        <f>SUM(R1688:R1876)</f>
        <v>4.5530700632799999</v>
      </c>
      <c r="S1687" s="228"/>
      <c r="T1687" s="230">
        <f>SUM(T1688:T1876)</f>
        <v>0.22710849999999996</v>
      </c>
      <c r="AR1687" s="231" t="s">
        <v>75</v>
      </c>
      <c r="AT1687" s="232" t="s">
        <v>70</v>
      </c>
      <c r="AU1687" s="232" t="s">
        <v>75</v>
      </c>
      <c r="AY1687" s="231" t="s">
        <v>169</v>
      </c>
      <c r="BK1687" s="233">
        <f>SUM(BK1688:BK1876)</f>
        <v>0</v>
      </c>
    </row>
    <row r="1688" s="1" customFormat="1" ht="25.5" customHeight="1">
      <c r="B1688" s="47"/>
      <c r="C1688" s="236" t="s">
        <v>1642</v>
      </c>
      <c r="D1688" s="236" t="s">
        <v>172</v>
      </c>
      <c r="E1688" s="237" t="s">
        <v>1643</v>
      </c>
      <c r="F1688" s="238" t="s">
        <v>1644</v>
      </c>
      <c r="G1688" s="239" t="s">
        <v>175</v>
      </c>
      <c r="H1688" s="240">
        <v>18.193999999999999</v>
      </c>
      <c r="I1688" s="241"/>
      <c r="J1688" s="242">
        <f>ROUND(I1688*H1688,2)</f>
        <v>0</v>
      </c>
      <c r="K1688" s="238" t="s">
        <v>21</v>
      </c>
      <c r="L1688" s="73"/>
      <c r="M1688" s="243" t="s">
        <v>21</v>
      </c>
      <c r="N1688" s="244" t="s">
        <v>42</v>
      </c>
      <c r="O1688" s="48"/>
      <c r="P1688" s="245">
        <f>O1688*H1688</f>
        <v>0</v>
      </c>
      <c r="Q1688" s="245">
        <v>0.016992799999999999</v>
      </c>
      <c r="R1688" s="245">
        <f>Q1688*H1688</f>
        <v>0.30916700319999996</v>
      </c>
      <c r="S1688" s="245">
        <v>0</v>
      </c>
      <c r="T1688" s="246">
        <f>S1688*H1688</f>
        <v>0</v>
      </c>
      <c r="AR1688" s="25" t="s">
        <v>89</v>
      </c>
      <c r="AT1688" s="25" t="s">
        <v>172</v>
      </c>
      <c r="AU1688" s="25" t="s">
        <v>79</v>
      </c>
      <c r="AY1688" s="25" t="s">
        <v>169</v>
      </c>
      <c r="BE1688" s="247">
        <f>IF(N1688="základní",J1688,0)</f>
        <v>0</v>
      </c>
      <c r="BF1688" s="247">
        <f>IF(N1688="snížená",J1688,0)</f>
        <v>0</v>
      </c>
      <c r="BG1688" s="247">
        <f>IF(N1688="zákl. přenesená",J1688,0)</f>
        <v>0</v>
      </c>
      <c r="BH1688" s="247">
        <f>IF(N1688="sníž. přenesená",J1688,0)</f>
        <v>0</v>
      </c>
      <c r="BI1688" s="247">
        <f>IF(N1688="nulová",J1688,0)</f>
        <v>0</v>
      </c>
      <c r="BJ1688" s="25" t="s">
        <v>75</v>
      </c>
      <c r="BK1688" s="247">
        <f>ROUND(I1688*H1688,2)</f>
        <v>0</v>
      </c>
      <c r="BL1688" s="25" t="s">
        <v>89</v>
      </c>
      <c r="BM1688" s="25" t="s">
        <v>1645</v>
      </c>
    </row>
    <row r="1689" s="12" customFormat="1">
      <c r="B1689" s="248"/>
      <c r="C1689" s="249"/>
      <c r="D1689" s="250" t="s">
        <v>177</v>
      </c>
      <c r="E1689" s="251" t="s">
        <v>21</v>
      </c>
      <c r="F1689" s="252" t="s">
        <v>1646</v>
      </c>
      <c r="G1689" s="249"/>
      <c r="H1689" s="253">
        <v>18.193999999999999</v>
      </c>
      <c r="I1689" s="254"/>
      <c r="J1689" s="249"/>
      <c r="K1689" s="249"/>
      <c r="L1689" s="255"/>
      <c r="M1689" s="256"/>
      <c r="N1689" s="257"/>
      <c r="O1689" s="257"/>
      <c r="P1689" s="257"/>
      <c r="Q1689" s="257"/>
      <c r="R1689" s="257"/>
      <c r="S1689" s="257"/>
      <c r="T1689" s="258"/>
      <c r="AT1689" s="259" t="s">
        <v>177</v>
      </c>
      <c r="AU1689" s="259" t="s">
        <v>79</v>
      </c>
      <c r="AV1689" s="12" t="s">
        <v>79</v>
      </c>
      <c r="AW1689" s="12" t="s">
        <v>35</v>
      </c>
      <c r="AX1689" s="12" t="s">
        <v>71</v>
      </c>
      <c r="AY1689" s="259" t="s">
        <v>169</v>
      </c>
    </row>
    <row r="1690" s="13" customFormat="1">
      <c r="B1690" s="260"/>
      <c r="C1690" s="261"/>
      <c r="D1690" s="250" t="s">
        <v>177</v>
      </c>
      <c r="E1690" s="262" t="s">
        <v>21</v>
      </c>
      <c r="F1690" s="263" t="s">
        <v>364</v>
      </c>
      <c r="G1690" s="261"/>
      <c r="H1690" s="262" t="s">
        <v>21</v>
      </c>
      <c r="I1690" s="264"/>
      <c r="J1690" s="261"/>
      <c r="K1690" s="261"/>
      <c r="L1690" s="265"/>
      <c r="M1690" s="266"/>
      <c r="N1690" s="267"/>
      <c r="O1690" s="267"/>
      <c r="P1690" s="267"/>
      <c r="Q1690" s="267"/>
      <c r="R1690" s="267"/>
      <c r="S1690" s="267"/>
      <c r="T1690" s="268"/>
      <c r="AT1690" s="269" t="s">
        <v>177</v>
      </c>
      <c r="AU1690" s="269" t="s">
        <v>79</v>
      </c>
      <c r="AV1690" s="13" t="s">
        <v>75</v>
      </c>
      <c r="AW1690" s="13" t="s">
        <v>35</v>
      </c>
      <c r="AX1690" s="13" t="s">
        <v>71</v>
      </c>
      <c r="AY1690" s="269" t="s">
        <v>169</v>
      </c>
    </row>
    <row r="1691" s="14" customFormat="1">
      <c r="B1691" s="270"/>
      <c r="C1691" s="271"/>
      <c r="D1691" s="250" t="s">
        <v>177</v>
      </c>
      <c r="E1691" s="272" t="s">
        <v>21</v>
      </c>
      <c r="F1691" s="273" t="s">
        <v>182</v>
      </c>
      <c r="G1691" s="271"/>
      <c r="H1691" s="274">
        <v>18.193999999999999</v>
      </c>
      <c r="I1691" s="275"/>
      <c r="J1691" s="271"/>
      <c r="K1691" s="271"/>
      <c r="L1691" s="276"/>
      <c r="M1691" s="277"/>
      <c r="N1691" s="278"/>
      <c r="O1691" s="278"/>
      <c r="P1691" s="278"/>
      <c r="Q1691" s="278"/>
      <c r="R1691" s="278"/>
      <c r="S1691" s="278"/>
      <c r="T1691" s="279"/>
      <c r="AT1691" s="280" t="s">
        <v>177</v>
      </c>
      <c r="AU1691" s="280" t="s">
        <v>79</v>
      </c>
      <c r="AV1691" s="14" t="s">
        <v>89</v>
      </c>
      <c r="AW1691" s="14" t="s">
        <v>35</v>
      </c>
      <c r="AX1691" s="14" t="s">
        <v>75</v>
      </c>
      <c r="AY1691" s="280" t="s">
        <v>169</v>
      </c>
    </row>
    <row r="1692" s="1" customFormat="1" ht="16.5" customHeight="1">
      <c r="B1692" s="47"/>
      <c r="C1692" s="236" t="s">
        <v>1647</v>
      </c>
      <c r="D1692" s="236" t="s">
        <v>172</v>
      </c>
      <c r="E1692" s="237" t="s">
        <v>1648</v>
      </c>
      <c r="F1692" s="238" t="s">
        <v>1649</v>
      </c>
      <c r="G1692" s="239" t="s">
        <v>175</v>
      </c>
      <c r="H1692" s="240">
        <v>47.581000000000003</v>
      </c>
      <c r="I1692" s="241"/>
      <c r="J1692" s="242">
        <f>ROUND(I1692*H1692,2)</f>
        <v>0</v>
      </c>
      <c r="K1692" s="238" t="s">
        <v>21</v>
      </c>
      <c r="L1692" s="73"/>
      <c r="M1692" s="243" t="s">
        <v>21</v>
      </c>
      <c r="N1692" s="244" t="s">
        <v>42</v>
      </c>
      <c r="O1692" s="48"/>
      <c r="P1692" s="245">
        <f>O1692*H1692</f>
        <v>0</v>
      </c>
      <c r="Q1692" s="245">
        <v>9.6780000000000005E-05</v>
      </c>
      <c r="R1692" s="245">
        <f>Q1692*H1692</f>
        <v>0.0046048891800000002</v>
      </c>
      <c r="S1692" s="245">
        <v>0</v>
      </c>
      <c r="T1692" s="246">
        <f>S1692*H1692</f>
        <v>0</v>
      </c>
      <c r="AR1692" s="25" t="s">
        <v>89</v>
      </c>
      <c r="AT1692" s="25" t="s">
        <v>172</v>
      </c>
      <c r="AU1692" s="25" t="s">
        <v>79</v>
      </c>
      <c r="AY1692" s="25" t="s">
        <v>169</v>
      </c>
      <c r="BE1692" s="247">
        <f>IF(N1692="základní",J1692,0)</f>
        <v>0</v>
      </c>
      <c r="BF1692" s="247">
        <f>IF(N1692="snížená",J1692,0)</f>
        <v>0</v>
      </c>
      <c r="BG1692" s="247">
        <f>IF(N1692="zákl. přenesená",J1692,0)</f>
        <v>0</v>
      </c>
      <c r="BH1692" s="247">
        <f>IF(N1692="sníž. přenesená",J1692,0)</f>
        <v>0</v>
      </c>
      <c r="BI1692" s="247">
        <f>IF(N1692="nulová",J1692,0)</f>
        <v>0</v>
      </c>
      <c r="BJ1692" s="25" t="s">
        <v>75</v>
      </c>
      <c r="BK1692" s="247">
        <f>ROUND(I1692*H1692,2)</f>
        <v>0</v>
      </c>
      <c r="BL1692" s="25" t="s">
        <v>89</v>
      </c>
      <c r="BM1692" s="25" t="s">
        <v>1650</v>
      </c>
    </row>
    <row r="1693" s="12" customFormat="1">
      <c r="B1693" s="248"/>
      <c r="C1693" s="249"/>
      <c r="D1693" s="250" t="s">
        <v>177</v>
      </c>
      <c r="E1693" s="251" t="s">
        <v>21</v>
      </c>
      <c r="F1693" s="252" t="s">
        <v>1651</v>
      </c>
      <c r="G1693" s="249"/>
      <c r="H1693" s="253">
        <v>47.581000000000003</v>
      </c>
      <c r="I1693" s="254"/>
      <c r="J1693" s="249"/>
      <c r="K1693" s="249"/>
      <c r="L1693" s="255"/>
      <c r="M1693" s="256"/>
      <c r="N1693" s="257"/>
      <c r="O1693" s="257"/>
      <c r="P1693" s="257"/>
      <c r="Q1693" s="257"/>
      <c r="R1693" s="257"/>
      <c r="S1693" s="257"/>
      <c r="T1693" s="258"/>
      <c r="AT1693" s="259" t="s">
        <v>177</v>
      </c>
      <c r="AU1693" s="259" t="s">
        <v>79</v>
      </c>
      <c r="AV1693" s="12" t="s">
        <v>79</v>
      </c>
      <c r="AW1693" s="12" t="s">
        <v>35</v>
      </c>
      <c r="AX1693" s="12" t="s">
        <v>71</v>
      </c>
      <c r="AY1693" s="259" t="s">
        <v>169</v>
      </c>
    </row>
    <row r="1694" s="13" customFormat="1">
      <c r="B1694" s="260"/>
      <c r="C1694" s="261"/>
      <c r="D1694" s="250" t="s">
        <v>177</v>
      </c>
      <c r="E1694" s="262" t="s">
        <v>21</v>
      </c>
      <c r="F1694" s="263" t="s">
        <v>350</v>
      </c>
      <c r="G1694" s="261"/>
      <c r="H1694" s="262" t="s">
        <v>21</v>
      </c>
      <c r="I1694" s="264"/>
      <c r="J1694" s="261"/>
      <c r="K1694" s="261"/>
      <c r="L1694" s="265"/>
      <c r="M1694" s="266"/>
      <c r="N1694" s="267"/>
      <c r="O1694" s="267"/>
      <c r="P1694" s="267"/>
      <c r="Q1694" s="267"/>
      <c r="R1694" s="267"/>
      <c r="S1694" s="267"/>
      <c r="T1694" s="268"/>
      <c r="AT1694" s="269" t="s">
        <v>177</v>
      </c>
      <c r="AU1694" s="269" t="s">
        <v>79</v>
      </c>
      <c r="AV1694" s="13" t="s">
        <v>75</v>
      </c>
      <c r="AW1694" s="13" t="s">
        <v>35</v>
      </c>
      <c r="AX1694" s="13" t="s">
        <v>71</v>
      </c>
      <c r="AY1694" s="269" t="s">
        <v>169</v>
      </c>
    </row>
    <row r="1695" s="14" customFormat="1">
      <c r="B1695" s="270"/>
      <c r="C1695" s="271"/>
      <c r="D1695" s="250" t="s">
        <v>177</v>
      </c>
      <c r="E1695" s="272" t="s">
        <v>21</v>
      </c>
      <c r="F1695" s="273" t="s">
        <v>182</v>
      </c>
      <c r="G1695" s="271"/>
      <c r="H1695" s="274">
        <v>47.581000000000003</v>
      </c>
      <c r="I1695" s="275"/>
      <c r="J1695" s="271"/>
      <c r="K1695" s="271"/>
      <c r="L1695" s="276"/>
      <c r="M1695" s="277"/>
      <c r="N1695" s="278"/>
      <c r="O1695" s="278"/>
      <c r="P1695" s="278"/>
      <c r="Q1695" s="278"/>
      <c r="R1695" s="278"/>
      <c r="S1695" s="278"/>
      <c r="T1695" s="279"/>
      <c r="AT1695" s="280" t="s">
        <v>177</v>
      </c>
      <c r="AU1695" s="280" t="s">
        <v>79</v>
      </c>
      <c r="AV1695" s="14" t="s">
        <v>89</v>
      </c>
      <c r="AW1695" s="14" t="s">
        <v>35</v>
      </c>
      <c r="AX1695" s="14" t="s">
        <v>75</v>
      </c>
      <c r="AY1695" s="280" t="s">
        <v>169</v>
      </c>
    </row>
    <row r="1696" s="1" customFormat="1" ht="25.5" customHeight="1">
      <c r="B1696" s="47"/>
      <c r="C1696" s="236" t="s">
        <v>1652</v>
      </c>
      <c r="D1696" s="236" t="s">
        <v>172</v>
      </c>
      <c r="E1696" s="237" t="s">
        <v>1653</v>
      </c>
      <c r="F1696" s="238" t="s">
        <v>1654</v>
      </c>
      <c r="G1696" s="239" t="s">
        <v>175</v>
      </c>
      <c r="H1696" s="240">
        <v>52.338999999999999</v>
      </c>
      <c r="I1696" s="241"/>
      <c r="J1696" s="242">
        <f>ROUND(I1696*H1696,2)</f>
        <v>0</v>
      </c>
      <c r="K1696" s="238" t="s">
        <v>21</v>
      </c>
      <c r="L1696" s="73"/>
      <c r="M1696" s="243" t="s">
        <v>21</v>
      </c>
      <c r="N1696" s="244" t="s">
        <v>42</v>
      </c>
      <c r="O1696" s="48"/>
      <c r="P1696" s="245">
        <f>O1696*H1696</f>
        <v>0</v>
      </c>
      <c r="Q1696" s="245">
        <v>0</v>
      </c>
      <c r="R1696" s="245">
        <f>Q1696*H1696</f>
        <v>0</v>
      </c>
      <c r="S1696" s="245">
        <v>0</v>
      </c>
      <c r="T1696" s="246">
        <f>S1696*H1696</f>
        <v>0</v>
      </c>
      <c r="AR1696" s="25" t="s">
        <v>89</v>
      </c>
      <c r="AT1696" s="25" t="s">
        <v>172</v>
      </c>
      <c r="AU1696" s="25" t="s">
        <v>79</v>
      </c>
      <c r="AY1696" s="25" t="s">
        <v>169</v>
      </c>
      <c r="BE1696" s="247">
        <f>IF(N1696="základní",J1696,0)</f>
        <v>0</v>
      </c>
      <c r="BF1696" s="247">
        <f>IF(N1696="snížená",J1696,0)</f>
        <v>0</v>
      </c>
      <c r="BG1696" s="247">
        <f>IF(N1696="zákl. přenesená",J1696,0)</f>
        <v>0</v>
      </c>
      <c r="BH1696" s="247">
        <f>IF(N1696="sníž. přenesená",J1696,0)</f>
        <v>0</v>
      </c>
      <c r="BI1696" s="247">
        <f>IF(N1696="nulová",J1696,0)</f>
        <v>0</v>
      </c>
      <c r="BJ1696" s="25" t="s">
        <v>75</v>
      </c>
      <c r="BK1696" s="247">
        <f>ROUND(I1696*H1696,2)</f>
        <v>0</v>
      </c>
      <c r="BL1696" s="25" t="s">
        <v>89</v>
      </c>
      <c r="BM1696" s="25" t="s">
        <v>1655</v>
      </c>
    </row>
    <row r="1697" s="12" customFormat="1">
      <c r="B1697" s="248"/>
      <c r="C1697" s="249"/>
      <c r="D1697" s="250" t="s">
        <v>177</v>
      </c>
      <c r="E1697" s="251" t="s">
        <v>21</v>
      </c>
      <c r="F1697" s="252" t="s">
        <v>1651</v>
      </c>
      <c r="G1697" s="249"/>
      <c r="H1697" s="253">
        <v>47.581000000000003</v>
      </c>
      <c r="I1697" s="254"/>
      <c r="J1697" s="249"/>
      <c r="K1697" s="249"/>
      <c r="L1697" s="255"/>
      <c r="M1697" s="256"/>
      <c r="N1697" s="257"/>
      <c r="O1697" s="257"/>
      <c r="P1697" s="257"/>
      <c r="Q1697" s="257"/>
      <c r="R1697" s="257"/>
      <c r="S1697" s="257"/>
      <c r="T1697" s="258"/>
      <c r="AT1697" s="259" t="s">
        <v>177</v>
      </c>
      <c r="AU1697" s="259" t="s">
        <v>79</v>
      </c>
      <c r="AV1697" s="12" t="s">
        <v>79</v>
      </c>
      <c r="AW1697" s="12" t="s">
        <v>35</v>
      </c>
      <c r="AX1697" s="12" t="s">
        <v>71</v>
      </c>
      <c r="AY1697" s="259" t="s">
        <v>169</v>
      </c>
    </row>
    <row r="1698" s="13" customFormat="1">
      <c r="B1698" s="260"/>
      <c r="C1698" s="261"/>
      <c r="D1698" s="250" t="s">
        <v>177</v>
      </c>
      <c r="E1698" s="262" t="s">
        <v>21</v>
      </c>
      <c r="F1698" s="263" t="s">
        <v>350</v>
      </c>
      <c r="G1698" s="261"/>
      <c r="H1698" s="262" t="s">
        <v>21</v>
      </c>
      <c r="I1698" s="264"/>
      <c r="J1698" s="261"/>
      <c r="K1698" s="261"/>
      <c r="L1698" s="265"/>
      <c r="M1698" s="266"/>
      <c r="N1698" s="267"/>
      <c r="O1698" s="267"/>
      <c r="P1698" s="267"/>
      <c r="Q1698" s="267"/>
      <c r="R1698" s="267"/>
      <c r="S1698" s="267"/>
      <c r="T1698" s="268"/>
      <c r="AT1698" s="269" t="s">
        <v>177</v>
      </c>
      <c r="AU1698" s="269" t="s">
        <v>79</v>
      </c>
      <c r="AV1698" s="13" t="s">
        <v>75</v>
      </c>
      <c r="AW1698" s="13" t="s">
        <v>35</v>
      </c>
      <c r="AX1698" s="13" t="s">
        <v>71</v>
      </c>
      <c r="AY1698" s="269" t="s">
        <v>169</v>
      </c>
    </row>
    <row r="1699" s="14" customFormat="1">
      <c r="B1699" s="270"/>
      <c r="C1699" s="271"/>
      <c r="D1699" s="250" t="s">
        <v>177</v>
      </c>
      <c r="E1699" s="272" t="s">
        <v>21</v>
      </c>
      <c r="F1699" s="273" t="s">
        <v>182</v>
      </c>
      <c r="G1699" s="271"/>
      <c r="H1699" s="274">
        <v>47.581000000000003</v>
      </c>
      <c r="I1699" s="275"/>
      <c r="J1699" s="271"/>
      <c r="K1699" s="271"/>
      <c r="L1699" s="276"/>
      <c r="M1699" s="277"/>
      <c r="N1699" s="278"/>
      <c r="O1699" s="278"/>
      <c r="P1699" s="278"/>
      <c r="Q1699" s="278"/>
      <c r="R1699" s="278"/>
      <c r="S1699" s="278"/>
      <c r="T1699" s="279"/>
      <c r="AT1699" s="280" t="s">
        <v>177</v>
      </c>
      <c r="AU1699" s="280" t="s">
        <v>79</v>
      </c>
      <c r="AV1699" s="14" t="s">
        <v>89</v>
      </c>
      <c r="AW1699" s="14" t="s">
        <v>35</v>
      </c>
      <c r="AX1699" s="14" t="s">
        <v>75</v>
      </c>
      <c r="AY1699" s="280" t="s">
        <v>169</v>
      </c>
    </row>
    <row r="1700" s="12" customFormat="1">
      <c r="B1700" s="248"/>
      <c r="C1700" s="249"/>
      <c r="D1700" s="250" t="s">
        <v>177</v>
      </c>
      <c r="E1700" s="249"/>
      <c r="F1700" s="252" t="s">
        <v>1656</v>
      </c>
      <c r="G1700" s="249"/>
      <c r="H1700" s="253">
        <v>52.338999999999999</v>
      </c>
      <c r="I1700" s="254"/>
      <c r="J1700" s="249"/>
      <c r="K1700" s="249"/>
      <c r="L1700" s="255"/>
      <c r="M1700" s="256"/>
      <c r="N1700" s="257"/>
      <c r="O1700" s="257"/>
      <c r="P1700" s="257"/>
      <c r="Q1700" s="257"/>
      <c r="R1700" s="257"/>
      <c r="S1700" s="257"/>
      <c r="T1700" s="258"/>
      <c r="AT1700" s="259" t="s">
        <v>177</v>
      </c>
      <c r="AU1700" s="259" t="s">
        <v>79</v>
      </c>
      <c r="AV1700" s="12" t="s">
        <v>79</v>
      </c>
      <c r="AW1700" s="12" t="s">
        <v>6</v>
      </c>
      <c r="AX1700" s="12" t="s">
        <v>75</v>
      </c>
      <c r="AY1700" s="259" t="s">
        <v>169</v>
      </c>
    </row>
    <row r="1701" s="1" customFormat="1" ht="25.5" customHeight="1">
      <c r="B1701" s="47"/>
      <c r="C1701" s="236" t="s">
        <v>1657</v>
      </c>
      <c r="D1701" s="236" t="s">
        <v>172</v>
      </c>
      <c r="E1701" s="237" t="s">
        <v>1658</v>
      </c>
      <c r="F1701" s="238" t="s">
        <v>1659</v>
      </c>
      <c r="G1701" s="239" t="s">
        <v>175</v>
      </c>
      <c r="H1701" s="240">
        <v>24.59</v>
      </c>
      <c r="I1701" s="241"/>
      <c r="J1701" s="242">
        <f>ROUND(I1701*H1701,2)</f>
        <v>0</v>
      </c>
      <c r="K1701" s="238" t="s">
        <v>21</v>
      </c>
      <c r="L1701" s="73"/>
      <c r="M1701" s="243" t="s">
        <v>21</v>
      </c>
      <c r="N1701" s="244" t="s">
        <v>42</v>
      </c>
      <c r="O1701" s="48"/>
      <c r="P1701" s="245">
        <f>O1701*H1701</f>
        <v>0</v>
      </c>
      <c r="Q1701" s="245">
        <v>0.024711460000000001</v>
      </c>
      <c r="R1701" s="245">
        <f>Q1701*H1701</f>
        <v>0.60765480140000006</v>
      </c>
      <c r="S1701" s="245">
        <v>0</v>
      </c>
      <c r="T1701" s="246">
        <f>S1701*H1701</f>
        <v>0</v>
      </c>
      <c r="AR1701" s="25" t="s">
        <v>89</v>
      </c>
      <c r="AT1701" s="25" t="s">
        <v>172</v>
      </c>
      <c r="AU1701" s="25" t="s">
        <v>79</v>
      </c>
      <c r="AY1701" s="25" t="s">
        <v>169</v>
      </c>
      <c r="BE1701" s="247">
        <f>IF(N1701="základní",J1701,0)</f>
        <v>0</v>
      </c>
      <c r="BF1701" s="247">
        <f>IF(N1701="snížená",J1701,0)</f>
        <v>0</v>
      </c>
      <c r="BG1701" s="247">
        <f>IF(N1701="zákl. přenesená",J1701,0)</f>
        <v>0</v>
      </c>
      <c r="BH1701" s="247">
        <f>IF(N1701="sníž. přenesená",J1701,0)</f>
        <v>0</v>
      </c>
      <c r="BI1701" s="247">
        <f>IF(N1701="nulová",J1701,0)</f>
        <v>0</v>
      </c>
      <c r="BJ1701" s="25" t="s">
        <v>75</v>
      </c>
      <c r="BK1701" s="247">
        <f>ROUND(I1701*H1701,2)</f>
        <v>0</v>
      </c>
      <c r="BL1701" s="25" t="s">
        <v>89</v>
      </c>
      <c r="BM1701" s="25" t="s">
        <v>1660</v>
      </c>
    </row>
    <row r="1702" s="12" customFormat="1">
      <c r="B1702" s="248"/>
      <c r="C1702" s="249"/>
      <c r="D1702" s="250" t="s">
        <v>177</v>
      </c>
      <c r="E1702" s="251" t="s">
        <v>21</v>
      </c>
      <c r="F1702" s="252" t="s">
        <v>1661</v>
      </c>
      <c r="G1702" s="249"/>
      <c r="H1702" s="253">
        <v>4.1379999999999999</v>
      </c>
      <c r="I1702" s="254"/>
      <c r="J1702" s="249"/>
      <c r="K1702" s="249"/>
      <c r="L1702" s="255"/>
      <c r="M1702" s="256"/>
      <c r="N1702" s="257"/>
      <c r="O1702" s="257"/>
      <c r="P1702" s="257"/>
      <c r="Q1702" s="257"/>
      <c r="R1702" s="257"/>
      <c r="S1702" s="257"/>
      <c r="T1702" s="258"/>
      <c r="AT1702" s="259" t="s">
        <v>177</v>
      </c>
      <c r="AU1702" s="259" t="s">
        <v>79</v>
      </c>
      <c r="AV1702" s="12" t="s">
        <v>79</v>
      </c>
      <c r="AW1702" s="12" t="s">
        <v>35</v>
      </c>
      <c r="AX1702" s="12" t="s">
        <v>71</v>
      </c>
      <c r="AY1702" s="259" t="s">
        <v>169</v>
      </c>
    </row>
    <row r="1703" s="13" customFormat="1">
      <c r="B1703" s="260"/>
      <c r="C1703" s="261"/>
      <c r="D1703" s="250" t="s">
        <v>177</v>
      </c>
      <c r="E1703" s="262" t="s">
        <v>21</v>
      </c>
      <c r="F1703" s="263" t="s">
        <v>521</v>
      </c>
      <c r="G1703" s="261"/>
      <c r="H1703" s="262" t="s">
        <v>21</v>
      </c>
      <c r="I1703" s="264"/>
      <c r="J1703" s="261"/>
      <c r="K1703" s="261"/>
      <c r="L1703" s="265"/>
      <c r="M1703" s="266"/>
      <c r="N1703" s="267"/>
      <c r="O1703" s="267"/>
      <c r="P1703" s="267"/>
      <c r="Q1703" s="267"/>
      <c r="R1703" s="267"/>
      <c r="S1703" s="267"/>
      <c r="T1703" s="268"/>
      <c r="AT1703" s="269" t="s">
        <v>177</v>
      </c>
      <c r="AU1703" s="269" t="s">
        <v>79</v>
      </c>
      <c r="AV1703" s="13" t="s">
        <v>75</v>
      </c>
      <c r="AW1703" s="13" t="s">
        <v>35</v>
      </c>
      <c r="AX1703" s="13" t="s">
        <v>71</v>
      </c>
      <c r="AY1703" s="269" t="s">
        <v>169</v>
      </c>
    </row>
    <row r="1704" s="12" customFormat="1">
      <c r="B1704" s="248"/>
      <c r="C1704" s="249"/>
      <c r="D1704" s="250" t="s">
        <v>177</v>
      </c>
      <c r="E1704" s="251" t="s">
        <v>21</v>
      </c>
      <c r="F1704" s="252" t="s">
        <v>1662</v>
      </c>
      <c r="G1704" s="249"/>
      <c r="H1704" s="253">
        <v>20.452000000000002</v>
      </c>
      <c r="I1704" s="254"/>
      <c r="J1704" s="249"/>
      <c r="K1704" s="249"/>
      <c r="L1704" s="255"/>
      <c r="M1704" s="256"/>
      <c r="N1704" s="257"/>
      <c r="O1704" s="257"/>
      <c r="P1704" s="257"/>
      <c r="Q1704" s="257"/>
      <c r="R1704" s="257"/>
      <c r="S1704" s="257"/>
      <c r="T1704" s="258"/>
      <c r="AT1704" s="259" t="s">
        <v>177</v>
      </c>
      <c r="AU1704" s="259" t="s">
        <v>79</v>
      </c>
      <c r="AV1704" s="12" t="s">
        <v>79</v>
      </c>
      <c r="AW1704" s="12" t="s">
        <v>35</v>
      </c>
      <c r="AX1704" s="12" t="s">
        <v>71</v>
      </c>
      <c r="AY1704" s="259" t="s">
        <v>169</v>
      </c>
    </row>
    <row r="1705" s="13" customFormat="1">
      <c r="B1705" s="260"/>
      <c r="C1705" s="261"/>
      <c r="D1705" s="250" t="s">
        <v>177</v>
      </c>
      <c r="E1705" s="262" t="s">
        <v>21</v>
      </c>
      <c r="F1705" s="263" t="s">
        <v>1435</v>
      </c>
      <c r="G1705" s="261"/>
      <c r="H1705" s="262" t="s">
        <v>21</v>
      </c>
      <c r="I1705" s="264"/>
      <c r="J1705" s="261"/>
      <c r="K1705" s="261"/>
      <c r="L1705" s="265"/>
      <c r="M1705" s="266"/>
      <c r="N1705" s="267"/>
      <c r="O1705" s="267"/>
      <c r="P1705" s="267"/>
      <c r="Q1705" s="267"/>
      <c r="R1705" s="267"/>
      <c r="S1705" s="267"/>
      <c r="T1705" s="268"/>
      <c r="AT1705" s="269" t="s">
        <v>177</v>
      </c>
      <c r="AU1705" s="269" t="s">
        <v>79</v>
      </c>
      <c r="AV1705" s="13" t="s">
        <v>75</v>
      </c>
      <c r="AW1705" s="13" t="s">
        <v>35</v>
      </c>
      <c r="AX1705" s="13" t="s">
        <v>71</v>
      </c>
      <c r="AY1705" s="269" t="s">
        <v>169</v>
      </c>
    </row>
    <row r="1706" s="14" customFormat="1">
      <c r="B1706" s="270"/>
      <c r="C1706" s="271"/>
      <c r="D1706" s="250" t="s">
        <v>177</v>
      </c>
      <c r="E1706" s="272" t="s">
        <v>21</v>
      </c>
      <c r="F1706" s="273" t="s">
        <v>182</v>
      </c>
      <c r="G1706" s="271"/>
      <c r="H1706" s="274">
        <v>24.59</v>
      </c>
      <c r="I1706" s="275"/>
      <c r="J1706" s="271"/>
      <c r="K1706" s="271"/>
      <c r="L1706" s="276"/>
      <c r="M1706" s="277"/>
      <c r="N1706" s="278"/>
      <c r="O1706" s="278"/>
      <c r="P1706" s="278"/>
      <c r="Q1706" s="278"/>
      <c r="R1706" s="278"/>
      <c r="S1706" s="278"/>
      <c r="T1706" s="279"/>
      <c r="AT1706" s="280" t="s">
        <v>177</v>
      </c>
      <c r="AU1706" s="280" t="s">
        <v>79</v>
      </c>
      <c r="AV1706" s="14" t="s">
        <v>89</v>
      </c>
      <c r="AW1706" s="14" t="s">
        <v>35</v>
      </c>
      <c r="AX1706" s="14" t="s">
        <v>75</v>
      </c>
      <c r="AY1706" s="280" t="s">
        <v>169</v>
      </c>
    </row>
    <row r="1707" s="1" customFormat="1" ht="16.5" customHeight="1">
      <c r="B1707" s="47"/>
      <c r="C1707" s="236" t="s">
        <v>1663</v>
      </c>
      <c r="D1707" s="236" t="s">
        <v>172</v>
      </c>
      <c r="E1707" s="237" t="s">
        <v>1664</v>
      </c>
      <c r="F1707" s="238" t="s">
        <v>1665</v>
      </c>
      <c r="G1707" s="239" t="s">
        <v>175</v>
      </c>
      <c r="H1707" s="240">
        <v>32.604999999999997</v>
      </c>
      <c r="I1707" s="241"/>
      <c r="J1707" s="242">
        <f>ROUND(I1707*H1707,2)</f>
        <v>0</v>
      </c>
      <c r="K1707" s="238" t="s">
        <v>21</v>
      </c>
      <c r="L1707" s="73"/>
      <c r="M1707" s="243" t="s">
        <v>21</v>
      </c>
      <c r="N1707" s="244" t="s">
        <v>42</v>
      </c>
      <c r="O1707" s="48"/>
      <c r="P1707" s="245">
        <f>O1707*H1707</f>
        <v>0</v>
      </c>
      <c r="Q1707" s="245">
        <v>0.012228859999999999</v>
      </c>
      <c r="R1707" s="245">
        <f>Q1707*H1707</f>
        <v>0.39872198029999995</v>
      </c>
      <c r="S1707" s="245">
        <v>0</v>
      </c>
      <c r="T1707" s="246">
        <f>S1707*H1707</f>
        <v>0</v>
      </c>
      <c r="AR1707" s="25" t="s">
        <v>89</v>
      </c>
      <c r="AT1707" s="25" t="s">
        <v>172</v>
      </c>
      <c r="AU1707" s="25" t="s">
        <v>79</v>
      </c>
      <c r="AY1707" s="25" t="s">
        <v>169</v>
      </c>
      <c r="BE1707" s="247">
        <f>IF(N1707="základní",J1707,0)</f>
        <v>0</v>
      </c>
      <c r="BF1707" s="247">
        <f>IF(N1707="snížená",J1707,0)</f>
        <v>0</v>
      </c>
      <c r="BG1707" s="247">
        <f>IF(N1707="zákl. přenesená",J1707,0)</f>
        <v>0</v>
      </c>
      <c r="BH1707" s="247">
        <f>IF(N1707="sníž. přenesená",J1707,0)</f>
        <v>0</v>
      </c>
      <c r="BI1707" s="247">
        <f>IF(N1707="nulová",J1707,0)</f>
        <v>0</v>
      </c>
      <c r="BJ1707" s="25" t="s">
        <v>75</v>
      </c>
      <c r="BK1707" s="247">
        <f>ROUND(I1707*H1707,2)</f>
        <v>0</v>
      </c>
      <c r="BL1707" s="25" t="s">
        <v>89</v>
      </c>
      <c r="BM1707" s="25" t="s">
        <v>1666</v>
      </c>
    </row>
    <row r="1708" s="12" customFormat="1">
      <c r="B1708" s="248"/>
      <c r="C1708" s="249"/>
      <c r="D1708" s="250" t="s">
        <v>177</v>
      </c>
      <c r="E1708" s="251" t="s">
        <v>21</v>
      </c>
      <c r="F1708" s="252" t="s">
        <v>1667</v>
      </c>
      <c r="G1708" s="249"/>
      <c r="H1708" s="253">
        <v>1.643</v>
      </c>
      <c r="I1708" s="254"/>
      <c r="J1708" s="249"/>
      <c r="K1708" s="249"/>
      <c r="L1708" s="255"/>
      <c r="M1708" s="256"/>
      <c r="N1708" s="257"/>
      <c r="O1708" s="257"/>
      <c r="P1708" s="257"/>
      <c r="Q1708" s="257"/>
      <c r="R1708" s="257"/>
      <c r="S1708" s="257"/>
      <c r="T1708" s="258"/>
      <c r="AT1708" s="259" t="s">
        <v>177</v>
      </c>
      <c r="AU1708" s="259" t="s">
        <v>79</v>
      </c>
      <c r="AV1708" s="12" t="s">
        <v>79</v>
      </c>
      <c r="AW1708" s="12" t="s">
        <v>35</v>
      </c>
      <c r="AX1708" s="12" t="s">
        <v>71</v>
      </c>
      <c r="AY1708" s="259" t="s">
        <v>169</v>
      </c>
    </row>
    <row r="1709" s="13" customFormat="1">
      <c r="B1709" s="260"/>
      <c r="C1709" s="261"/>
      <c r="D1709" s="250" t="s">
        <v>177</v>
      </c>
      <c r="E1709" s="262" t="s">
        <v>21</v>
      </c>
      <c r="F1709" s="263" t="s">
        <v>350</v>
      </c>
      <c r="G1709" s="261"/>
      <c r="H1709" s="262" t="s">
        <v>21</v>
      </c>
      <c r="I1709" s="264"/>
      <c r="J1709" s="261"/>
      <c r="K1709" s="261"/>
      <c r="L1709" s="265"/>
      <c r="M1709" s="266"/>
      <c r="N1709" s="267"/>
      <c r="O1709" s="267"/>
      <c r="P1709" s="267"/>
      <c r="Q1709" s="267"/>
      <c r="R1709" s="267"/>
      <c r="S1709" s="267"/>
      <c r="T1709" s="268"/>
      <c r="AT1709" s="269" t="s">
        <v>177</v>
      </c>
      <c r="AU1709" s="269" t="s">
        <v>79</v>
      </c>
      <c r="AV1709" s="13" t="s">
        <v>75</v>
      </c>
      <c r="AW1709" s="13" t="s">
        <v>35</v>
      </c>
      <c r="AX1709" s="13" t="s">
        <v>71</v>
      </c>
      <c r="AY1709" s="269" t="s">
        <v>169</v>
      </c>
    </row>
    <row r="1710" s="12" customFormat="1">
      <c r="B1710" s="248"/>
      <c r="C1710" s="249"/>
      <c r="D1710" s="250" t="s">
        <v>177</v>
      </c>
      <c r="E1710" s="251" t="s">
        <v>21</v>
      </c>
      <c r="F1710" s="252" t="s">
        <v>1668</v>
      </c>
      <c r="G1710" s="249"/>
      <c r="H1710" s="253">
        <v>8.2989999999999995</v>
      </c>
      <c r="I1710" s="254"/>
      <c r="J1710" s="249"/>
      <c r="K1710" s="249"/>
      <c r="L1710" s="255"/>
      <c r="M1710" s="256"/>
      <c r="N1710" s="257"/>
      <c r="O1710" s="257"/>
      <c r="P1710" s="257"/>
      <c r="Q1710" s="257"/>
      <c r="R1710" s="257"/>
      <c r="S1710" s="257"/>
      <c r="T1710" s="258"/>
      <c r="AT1710" s="259" t="s">
        <v>177</v>
      </c>
      <c r="AU1710" s="259" t="s">
        <v>79</v>
      </c>
      <c r="AV1710" s="12" t="s">
        <v>79</v>
      </c>
      <c r="AW1710" s="12" t="s">
        <v>35</v>
      </c>
      <c r="AX1710" s="12" t="s">
        <v>71</v>
      </c>
      <c r="AY1710" s="259" t="s">
        <v>169</v>
      </c>
    </row>
    <row r="1711" s="13" customFormat="1">
      <c r="B1711" s="260"/>
      <c r="C1711" s="261"/>
      <c r="D1711" s="250" t="s">
        <v>177</v>
      </c>
      <c r="E1711" s="262" t="s">
        <v>21</v>
      </c>
      <c r="F1711" s="263" t="s">
        <v>496</v>
      </c>
      <c r="G1711" s="261"/>
      <c r="H1711" s="262" t="s">
        <v>21</v>
      </c>
      <c r="I1711" s="264"/>
      <c r="J1711" s="261"/>
      <c r="K1711" s="261"/>
      <c r="L1711" s="265"/>
      <c r="M1711" s="266"/>
      <c r="N1711" s="267"/>
      <c r="O1711" s="267"/>
      <c r="P1711" s="267"/>
      <c r="Q1711" s="267"/>
      <c r="R1711" s="267"/>
      <c r="S1711" s="267"/>
      <c r="T1711" s="268"/>
      <c r="AT1711" s="269" t="s">
        <v>177</v>
      </c>
      <c r="AU1711" s="269" t="s">
        <v>79</v>
      </c>
      <c r="AV1711" s="13" t="s">
        <v>75</v>
      </c>
      <c r="AW1711" s="13" t="s">
        <v>35</v>
      </c>
      <c r="AX1711" s="13" t="s">
        <v>71</v>
      </c>
      <c r="AY1711" s="269" t="s">
        <v>169</v>
      </c>
    </row>
    <row r="1712" s="12" customFormat="1">
      <c r="B1712" s="248"/>
      <c r="C1712" s="249"/>
      <c r="D1712" s="250" t="s">
        <v>177</v>
      </c>
      <c r="E1712" s="251" t="s">
        <v>21</v>
      </c>
      <c r="F1712" s="252" t="s">
        <v>1669</v>
      </c>
      <c r="G1712" s="249"/>
      <c r="H1712" s="253">
        <v>5.0640000000000001</v>
      </c>
      <c r="I1712" s="254"/>
      <c r="J1712" s="249"/>
      <c r="K1712" s="249"/>
      <c r="L1712" s="255"/>
      <c r="M1712" s="256"/>
      <c r="N1712" s="257"/>
      <c r="O1712" s="257"/>
      <c r="P1712" s="257"/>
      <c r="Q1712" s="257"/>
      <c r="R1712" s="257"/>
      <c r="S1712" s="257"/>
      <c r="T1712" s="258"/>
      <c r="AT1712" s="259" t="s">
        <v>177</v>
      </c>
      <c r="AU1712" s="259" t="s">
        <v>79</v>
      </c>
      <c r="AV1712" s="12" t="s">
        <v>79</v>
      </c>
      <c r="AW1712" s="12" t="s">
        <v>35</v>
      </c>
      <c r="AX1712" s="12" t="s">
        <v>71</v>
      </c>
      <c r="AY1712" s="259" t="s">
        <v>169</v>
      </c>
    </row>
    <row r="1713" s="13" customFormat="1">
      <c r="B1713" s="260"/>
      <c r="C1713" s="261"/>
      <c r="D1713" s="250" t="s">
        <v>177</v>
      </c>
      <c r="E1713" s="262" t="s">
        <v>21</v>
      </c>
      <c r="F1713" s="263" t="s">
        <v>362</v>
      </c>
      <c r="G1713" s="261"/>
      <c r="H1713" s="262" t="s">
        <v>21</v>
      </c>
      <c r="I1713" s="264"/>
      <c r="J1713" s="261"/>
      <c r="K1713" s="261"/>
      <c r="L1713" s="265"/>
      <c r="M1713" s="266"/>
      <c r="N1713" s="267"/>
      <c r="O1713" s="267"/>
      <c r="P1713" s="267"/>
      <c r="Q1713" s="267"/>
      <c r="R1713" s="267"/>
      <c r="S1713" s="267"/>
      <c r="T1713" s="268"/>
      <c r="AT1713" s="269" t="s">
        <v>177</v>
      </c>
      <c r="AU1713" s="269" t="s">
        <v>79</v>
      </c>
      <c r="AV1713" s="13" t="s">
        <v>75</v>
      </c>
      <c r="AW1713" s="13" t="s">
        <v>35</v>
      </c>
      <c r="AX1713" s="13" t="s">
        <v>71</v>
      </c>
      <c r="AY1713" s="269" t="s">
        <v>169</v>
      </c>
    </row>
    <row r="1714" s="12" customFormat="1">
      <c r="B1714" s="248"/>
      <c r="C1714" s="249"/>
      <c r="D1714" s="250" t="s">
        <v>177</v>
      </c>
      <c r="E1714" s="251" t="s">
        <v>21</v>
      </c>
      <c r="F1714" s="252" t="s">
        <v>1670</v>
      </c>
      <c r="G1714" s="249"/>
      <c r="H1714" s="253">
        <v>6.8019999999999996</v>
      </c>
      <c r="I1714" s="254"/>
      <c r="J1714" s="249"/>
      <c r="K1714" s="249"/>
      <c r="L1714" s="255"/>
      <c r="M1714" s="256"/>
      <c r="N1714" s="257"/>
      <c r="O1714" s="257"/>
      <c r="P1714" s="257"/>
      <c r="Q1714" s="257"/>
      <c r="R1714" s="257"/>
      <c r="S1714" s="257"/>
      <c r="T1714" s="258"/>
      <c r="AT1714" s="259" t="s">
        <v>177</v>
      </c>
      <c r="AU1714" s="259" t="s">
        <v>79</v>
      </c>
      <c r="AV1714" s="12" t="s">
        <v>79</v>
      </c>
      <c r="AW1714" s="12" t="s">
        <v>35</v>
      </c>
      <c r="AX1714" s="12" t="s">
        <v>71</v>
      </c>
      <c r="AY1714" s="259" t="s">
        <v>169</v>
      </c>
    </row>
    <row r="1715" s="13" customFormat="1">
      <c r="B1715" s="260"/>
      <c r="C1715" s="261"/>
      <c r="D1715" s="250" t="s">
        <v>177</v>
      </c>
      <c r="E1715" s="262" t="s">
        <v>21</v>
      </c>
      <c r="F1715" s="263" t="s">
        <v>436</v>
      </c>
      <c r="G1715" s="261"/>
      <c r="H1715" s="262" t="s">
        <v>21</v>
      </c>
      <c r="I1715" s="264"/>
      <c r="J1715" s="261"/>
      <c r="K1715" s="261"/>
      <c r="L1715" s="265"/>
      <c r="M1715" s="266"/>
      <c r="N1715" s="267"/>
      <c r="O1715" s="267"/>
      <c r="P1715" s="267"/>
      <c r="Q1715" s="267"/>
      <c r="R1715" s="267"/>
      <c r="S1715" s="267"/>
      <c r="T1715" s="268"/>
      <c r="AT1715" s="269" t="s">
        <v>177</v>
      </c>
      <c r="AU1715" s="269" t="s">
        <v>79</v>
      </c>
      <c r="AV1715" s="13" t="s">
        <v>75</v>
      </c>
      <c r="AW1715" s="13" t="s">
        <v>35</v>
      </c>
      <c r="AX1715" s="13" t="s">
        <v>71</v>
      </c>
      <c r="AY1715" s="269" t="s">
        <v>169</v>
      </c>
    </row>
    <row r="1716" s="12" customFormat="1">
      <c r="B1716" s="248"/>
      <c r="C1716" s="249"/>
      <c r="D1716" s="250" t="s">
        <v>177</v>
      </c>
      <c r="E1716" s="251" t="s">
        <v>21</v>
      </c>
      <c r="F1716" s="252" t="s">
        <v>1671</v>
      </c>
      <c r="G1716" s="249"/>
      <c r="H1716" s="253">
        <v>6.3339999999999996</v>
      </c>
      <c r="I1716" s="254"/>
      <c r="J1716" s="249"/>
      <c r="K1716" s="249"/>
      <c r="L1716" s="255"/>
      <c r="M1716" s="256"/>
      <c r="N1716" s="257"/>
      <c r="O1716" s="257"/>
      <c r="P1716" s="257"/>
      <c r="Q1716" s="257"/>
      <c r="R1716" s="257"/>
      <c r="S1716" s="257"/>
      <c r="T1716" s="258"/>
      <c r="AT1716" s="259" t="s">
        <v>177</v>
      </c>
      <c r="AU1716" s="259" t="s">
        <v>79</v>
      </c>
      <c r="AV1716" s="12" t="s">
        <v>79</v>
      </c>
      <c r="AW1716" s="12" t="s">
        <v>35</v>
      </c>
      <c r="AX1716" s="12" t="s">
        <v>71</v>
      </c>
      <c r="AY1716" s="259" t="s">
        <v>169</v>
      </c>
    </row>
    <row r="1717" s="13" customFormat="1">
      <c r="B1717" s="260"/>
      <c r="C1717" s="261"/>
      <c r="D1717" s="250" t="s">
        <v>177</v>
      </c>
      <c r="E1717" s="262" t="s">
        <v>21</v>
      </c>
      <c r="F1717" s="263" t="s">
        <v>361</v>
      </c>
      <c r="G1717" s="261"/>
      <c r="H1717" s="262" t="s">
        <v>21</v>
      </c>
      <c r="I1717" s="264"/>
      <c r="J1717" s="261"/>
      <c r="K1717" s="261"/>
      <c r="L1717" s="265"/>
      <c r="M1717" s="266"/>
      <c r="N1717" s="267"/>
      <c r="O1717" s="267"/>
      <c r="P1717" s="267"/>
      <c r="Q1717" s="267"/>
      <c r="R1717" s="267"/>
      <c r="S1717" s="267"/>
      <c r="T1717" s="268"/>
      <c r="AT1717" s="269" t="s">
        <v>177</v>
      </c>
      <c r="AU1717" s="269" t="s">
        <v>79</v>
      </c>
      <c r="AV1717" s="13" t="s">
        <v>75</v>
      </c>
      <c r="AW1717" s="13" t="s">
        <v>35</v>
      </c>
      <c r="AX1717" s="13" t="s">
        <v>71</v>
      </c>
      <c r="AY1717" s="269" t="s">
        <v>169</v>
      </c>
    </row>
    <row r="1718" s="12" customFormat="1">
      <c r="B1718" s="248"/>
      <c r="C1718" s="249"/>
      <c r="D1718" s="250" t="s">
        <v>177</v>
      </c>
      <c r="E1718" s="251" t="s">
        <v>21</v>
      </c>
      <c r="F1718" s="252" t="s">
        <v>1672</v>
      </c>
      <c r="G1718" s="249"/>
      <c r="H1718" s="253">
        <v>4.4630000000000001</v>
      </c>
      <c r="I1718" s="254"/>
      <c r="J1718" s="249"/>
      <c r="K1718" s="249"/>
      <c r="L1718" s="255"/>
      <c r="M1718" s="256"/>
      <c r="N1718" s="257"/>
      <c r="O1718" s="257"/>
      <c r="P1718" s="257"/>
      <c r="Q1718" s="257"/>
      <c r="R1718" s="257"/>
      <c r="S1718" s="257"/>
      <c r="T1718" s="258"/>
      <c r="AT1718" s="259" t="s">
        <v>177</v>
      </c>
      <c r="AU1718" s="259" t="s">
        <v>79</v>
      </c>
      <c r="AV1718" s="12" t="s">
        <v>79</v>
      </c>
      <c r="AW1718" s="12" t="s">
        <v>35</v>
      </c>
      <c r="AX1718" s="12" t="s">
        <v>71</v>
      </c>
      <c r="AY1718" s="259" t="s">
        <v>169</v>
      </c>
    </row>
    <row r="1719" s="13" customFormat="1">
      <c r="B1719" s="260"/>
      <c r="C1719" s="261"/>
      <c r="D1719" s="250" t="s">
        <v>177</v>
      </c>
      <c r="E1719" s="262" t="s">
        <v>21</v>
      </c>
      <c r="F1719" s="263" t="s">
        <v>364</v>
      </c>
      <c r="G1719" s="261"/>
      <c r="H1719" s="262" t="s">
        <v>21</v>
      </c>
      <c r="I1719" s="264"/>
      <c r="J1719" s="261"/>
      <c r="K1719" s="261"/>
      <c r="L1719" s="265"/>
      <c r="M1719" s="266"/>
      <c r="N1719" s="267"/>
      <c r="O1719" s="267"/>
      <c r="P1719" s="267"/>
      <c r="Q1719" s="267"/>
      <c r="R1719" s="267"/>
      <c r="S1719" s="267"/>
      <c r="T1719" s="268"/>
      <c r="AT1719" s="269" t="s">
        <v>177</v>
      </c>
      <c r="AU1719" s="269" t="s">
        <v>79</v>
      </c>
      <c r="AV1719" s="13" t="s">
        <v>75</v>
      </c>
      <c r="AW1719" s="13" t="s">
        <v>35</v>
      </c>
      <c r="AX1719" s="13" t="s">
        <v>71</v>
      </c>
      <c r="AY1719" s="269" t="s">
        <v>169</v>
      </c>
    </row>
    <row r="1720" s="14" customFormat="1">
      <c r="B1720" s="270"/>
      <c r="C1720" s="271"/>
      <c r="D1720" s="250" t="s">
        <v>177</v>
      </c>
      <c r="E1720" s="272" t="s">
        <v>21</v>
      </c>
      <c r="F1720" s="273" t="s">
        <v>182</v>
      </c>
      <c r="G1720" s="271"/>
      <c r="H1720" s="274">
        <v>32.604999999999997</v>
      </c>
      <c r="I1720" s="275"/>
      <c r="J1720" s="271"/>
      <c r="K1720" s="271"/>
      <c r="L1720" s="276"/>
      <c r="M1720" s="277"/>
      <c r="N1720" s="278"/>
      <c r="O1720" s="278"/>
      <c r="P1720" s="278"/>
      <c r="Q1720" s="278"/>
      <c r="R1720" s="278"/>
      <c r="S1720" s="278"/>
      <c r="T1720" s="279"/>
      <c r="AT1720" s="280" t="s">
        <v>177</v>
      </c>
      <c r="AU1720" s="280" t="s">
        <v>79</v>
      </c>
      <c r="AV1720" s="14" t="s">
        <v>89</v>
      </c>
      <c r="AW1720" s="14" t="s">
        <v>35</v>
      </c>
      <c r="AX1720" s="14" t="s">
        <v>75</v>
      </c>
      <c r="AY1720" s="280" t="s">
        <v>169</v>
      </c>
    </row>
    <row r="1721" s="1" customFormat="1" ht="16.5" customHeight="1">
      <c r="B1721" s="47"/>
      <c r="C1721" s="236" t="s">
        <v>1673</v>
      </c>
      <c r="D1721" s="236" t="s">
        <v>172</v>
      </c>
      <c r="E1721" s="237" t="s">
        <v>1674</v>
      </c>
      <c r="F1721" s="238" t="s">
        <v>1675</v>
      </c>
      <c r="G1721" s="239" t="s">
        <v>175</v>
      </c>
      <c r="H1721" s="240">
        <v>23.646000000000001</v>
      </c>
      <c r="I1721" s="241"/>
      <c r="J1721" s="242">
        <f>ROUND(I1721*H1721,2)</f>
        <v>0</v>
      </c>
      <c r="K1721" s="238" t="s">
        <v>21</v>
      </c>
      <c r="L1721" s="73"/>
      <c r="M1721" s="243" t="s">
        <v>21</v>
      </c>
      <c r="N1721" s="244" t="s">
        <v>42</v>
      </c>
      <c r="O1721" s="48"/>
      <c r="P1721" s="245">
        <f>O1721*H1721</f>
        <v>0</v>
      </c>
      <c r="Q1721" s="245">
        <v>0.016944859999999999</v>
      </c>
      <c r="R1721" s="245">
        <f>Q1721*H1721</f>
        <v>0.40067815955999997</v>
      </c>
      <c r="S1721" s="245">
        <v>0</v>
      </c>
      <c r="T1721" s="246">
        <f>S1721*H1721</f>
        <v>0</v>
      </c>
      <c r="AR1721" s="25" t="s">
        <v>89</v>
      </c>
      <c r="AT1721" s="25" t="s">
        <v>172</v>
      </c>
      <c r="AU1721" s="25" t="s">
        <v>79</v>
      </c>
      <c r="AY1721" s="25" t="s">
        <v>169</v>
      </c>
      <c r="BE1721" s="247">
        <f>IF(N1721="základní",J1721,0)</f>
        <v>0</v>
      </c>
      <c r="BF1721" s="247">
        <f>IF(N1721="snížená",J1721,0)</f>
        <v>0</v>
      </c>
      <c r="BG1721" s="247">
        <f>IF(N1721="zákl. přenesená",J1721,0)</f>
        <v>0</v>
      </c>
      <c r="BH1721" s="247">
        <f>IF(N1721="sníž. přenesená",J1721,0)</f>
        <v>0</v>
      </c>
      <c r="BI1721" s="247">
        <f>IF(N1721="nulová",J1721,0)</f>
        <v>0</v>
      </c>
      <c r="BJ1721" s="25" t="s">
        <v>75</v>
      </c>
      <c r="BK1721" s="247">
        <f>ROUND(I1721*H1721,2)</f>
        <v>0</v>
      </c>
      <c r="BL1721" s="25" t="s">
        <v>89</v>
      </c>
      <c r="BM1721" s="25" t="s">
        <v>1676</v>
      </c>
    </row>
    <row r="1722" s="12" customFormat="1">
      <c r="B1722" s="248"/>
      <c r="C1722" s="249"/>
      <c r="D1722" s="250" t="s">
        <v>177</v>
      </c>
      <c r="E1722" s="251" t="s">
        <v>21</v>
      </c>
      <c r="F1722" s="252" t="s">
        <v>1677</v>
      </c>
      <c r="G1722" s="249"/>
      <c r="H1722" s="253">
        <v>23.646000000000001</v>
      </c>
      <c r="I1722" s="254"/>
      <c r="J1722" s="249"/>
      <c r="K1722" s="249"/>
      <c r="L1722" s="255"/>
      <c r="M1722" s="256"/>
      <c r="N1722" s="257"/>
      <c r="O1722" s="257"/>
      <c r="P1722" s="257"/>
      <c r="Q1722" s="257"/>
      <c r="R1722" s="257"/>
      <c r="S1722" s="257"/>
      <c r="T1722" s="258"/>
      <c r="AT1722" s="259" t="s">
        <v>177</v>
      </c>
      <c r="AU1722" s="259" t="s">
        <v>79</v>
      </c>
      <c r="AV1722" s="12" t="s">
        <v>79</v>
      </c>
      <c r="AW1722" s="12" t="s">
        <v>35</v>
      </c>
      <c r="AX1722" s="12" t="s">
        <v>71</v>
      </c>
      <c r="AY1722" s="259" t="s">
        <v>169</v>
      </c>
    </row>
    <row r="1723" s="13" customFormat="1">
      <c r="B1723" s="260"/>
      <c r="C1723" s="261"/>
      <c r="D1723" s="250" t="s">
        <v>177</v>
      </c>
      <c r="E1723" s="262" t="s">
        <v>21</v>
      </c>
      <c r="F1723" s="263" t="s">
        <v>364</v>
      </c>
      <c r="G1723" s="261"/>
      <c r="H1723" s="262" t="s">
        <v>21</v>
      </c>
      <c r="I1723" s="264"/>
      <c r="J1723" s="261"/>
      <c r="K1723" s="261"/>
      <c r="L1723" s="265"/>
      <c r="M1723" s="266"/>
      <c r="N1723" s="267"/>
      <c r="O1723" s="267"/>
      <c r="P1723" s="267"/>
      <c r="Q1723" s="267"/>
      <c r="R1723" s="267"/>
      <c r="S1723" s="267"/>
      <c r="T1723" s="268"/>
      <c r="AT1723" s="269" t="s">
        <v>177</v>
      </c>
      <c r="AU1723" s="269" t="s">
        <v>79</v>
      </c>
      <c r="AV1723" s="13" t="s">
        <v>75</v>
      </c>
      <c r="AW1723" s="13" t="s">
        <v>35</v>
      </c>
      <c r="AX1723" s="13" t="s">
        <v>71</v>
      </c>
      <c r="AY1723" s="269" t="s">
        <v>169</v>
      </c>
    </row>
    <row r="1724" s="14" customFormat="1">
      <c r="B1724" s="270"/>
      <c r="C1724" s="271"/>
      <c r="D1724" s="250" t="s">
        <v>177</v>
      </c>
      <c r="E1724" s="272" t="s">
        <v>21</v>
      </c>
      <c r="F1724" s="273" t="s">
        <v>182</v>
      </c>
      <c r="G1724" s="271"/>
      <c r="H1724" s="274">
        <v>23.646000000000001</v>
      </c>
      <c r="I1724" s="275"/>
      <c r="J1724" s="271"/>
      <c r="K1724" s="271"/>
      <c r="L1724" s="276"/>
      <c r="M1724" s="277"/>
      <c r="N1724" s="278"/>
      <c r="O1724" s="278"/>
      <c r="P1724" s="278"/>
      <c r="Q1724" s="278"/>
      <c r="R1724" s="278"/>
      <c r="S1724" s="278"/>
      <c r="T1724" s="279"/>
      <c r="AT1724" s="280" t="s">
        <v>177</v>
      </c>
      <c r="AU1724" s="280" t="s">
        <v>79</v>
      </c>
      <c r="AV1724" s="14" t="s">
        <v>89</v>
      </c>
      <c r="AW1724" s="14" t="s">
        <v>35</v>
      </c>
      <c r="AX1724" s="14" t="s">
        <v>75</v>
      </c>
      <c r="AY1724" s="280" t="s">
        <v>169</v>
      </c>
    </row>
    <row r="1725" s="1" customFormat="1" ht="16.5" customHeight="1">
      <c r="B1725" s="47"/>
      <c r="C1725" s="236" t="s">
        <v>1678</v>
      </c>
      <c r="D1725" s="236" t="s">
        <v>172</v>
      </c>
      <c r="E1725" s="237" t="s">
        <v>1679</v>
      </c>
      <c r="F1725" s="238" t="s">
        <v>1680</v>
      </c>
      <c r="G1725" s="239" t="s">
        <v>479</v>
      </c>
      <c r="H1725" s="240">
        <v>25.289999999999999</v>
      </c>
      <c r="I1725" s="241"/>
      <c r="J1725" s="242">
        <f>ROUND(I1725*H1725,2)</f>
        <v>0</v>
      </c>
      <c r="K1725" s="238" t="s">
        <v>21</v>
      </c>
      <c r="L1725" s="73"/>
      <c r="M1725" s="243" t="s">
        <v>21</v>
      </c>
      <c r="N1725" s="244" t="s">
        <v>42</v>
      </c>
      <c r="O1725" s="48"/>
      <c r="P1725" s="245">
        <f>O1725*H1725</f>
        <v>0</v>
      </c>
      <c r="Q1725" s="245">
        <v>0.0043759999999999997</v>
      </c>
      <c r="R1725" s="245">
        <f>Q1725*H1725</f>
        <v>0.11066903999999998</v>
      </c>
      <c r="S1725" s="245">
        <v>0</v>
      </c>
      <c r="T1725" s="246">
        <f>S1725*H1725</f>
        <v>0</v>
      </c>
      <c r="AR1725" s="25" t="s">
        <v>89</v>
      </c>
      <c r="AT1725" s="25" t="s">
        <v>172</v>
      </c>
      <c r="AU1725" s="25" t="s">
        <v>79</v>
      </c>
      <c r="AY1725" s="25" t="s">
        <v>169</v>
      </c>
      <c r="BE1725" s="247">
        <f>IF(N1725="základní",J1725,0)</f>
        <v>0</v>
      </c>
      <c r="BF1725" s="247">
        <f>IF(N1725="snížená",J1725,0)</f>
        <v>0</v>
      </c>
      <c r="BG1725" s="247">
        <f>IF(N1725="zákl. přenesená",J1725,0)</f>
        <v>0</v>
      </c>
      <c r="BH1725" s="247">
        <f>IF(N1725="sníž. přenesená",J1725,0)</f>
        <v>0</v>
      </c>
      <c r="BI1725" s="247">
        <f>IF(N1725="nulová",J1725,0)</f>
        <v>0</v>
      </c>
      <c r="BJ1725" s="25" t="s">
        <v>75</v>
      </c>
      <c r="BK1725" s="247">
        <f>ROUND(I1725*H1725,2)</f>
        <v>0</v>
      </c>
      <c r="BL1725" s="25" t="s">
        <v>89</v>
      </c>
      <c r="BM1725" s="25" t="s">
        <v>1681</v>
      </c>
    </row>
    <row r="1726" s="12" customFormat="1">
      <c r="B1726" s="248"/>
      <c r="C1726" s="249"/>
      <c r="D1726" s="250" t="s">
        <v>177</v>
      </c>
      <c r="E1726" s="251" t="s">
        <v>21</v>
      </c>
      <c r="F1726" s="252" t="s">
        <v>1682</v>
      </c>
      <c r="G1726" s="249"/>
      <c r="H1726" s="253">
        <v>10.640000000000001</v>
      </c>
      <c r="I1726" s="254"/>
      <c r="J1726" s="249"/>
      <c r="K1726" s="249"/>
      <c r="L1726" s="255"/>
      <c r="M1726" s="256"/>
      <c r="N1726" s="257"/>
      <c r="O1726" s="257"/>
      <c r="P1726" s="257"/>
      <c r="Q1726" s="257"/>
      <c r="R1726" s="257"/>
      <c r="S1726" s="257"/>
      <c r="T1726" s="258"/>
      <c r="AT1726" s="259" t="s">
        <v>177</v>
      </c>
      <c r="AU1726" s="259" t="s">
        <v>79</v>
      </c>
      <c r="AV1726" s="12" t="s">
        <v>79</v>
      </c>
      <c r="AW1726" s="12" t="s">
        <v>35</v>
      </c>
      <c r="AX1726" s="12" t="s">
        <v>71</v>
      </c>
      <c r="AY1726" s="259" t="s">
        <v>169</v>
      </c>
    </row>
    <row r="1727" s="13" customFormat="1">
      <c r="B1727" s="260"/>
      <c r="C1727" s="261"/>
      <c r="D1727" s="250" t="s">
        <v>177</v>
      </c>
      <c r="E1727" s="262" t="s">
        <v>21</v>
      </c>
      <c r="F1727" s="263" t="s">
        <v>436</v>
      </c>
      <c r="G1727" s="261"/>
      <c r="H1727" s="262" t="s">
        <v>21</v>
      </c>
      <c r="I1727" s="264"/>
      <c r="J1727" s="261"/>
      <c r="K1727" s="261"/>
      <c r="L1727" s="265"/>
      <c r="M1727" s="266"/>
      <c r="N1727" s="267"/>
      <c r="O1727" s="267"/>
      <c r="P1727" s="267"/>
      <c r="Q1727" s="267"/>
      <c r="R1727" s="267"/>
      <c r="S1727" s="267"/>
      <c r="T1727" s="268"/>
      <c r="AT1727" s="269" t="s">
        <v>177</v>
      </c>
      <c r="AU1727" s="269" t="s">
        <v>79</v>
      </c>
      <c r="AV1727" s="13" t="s">
        <v>75</v>
      </c>
      <c r="AW1727" s="13" t="s">
        <v>35</v>
      </c>
      <c r="AX1727" s="13" t="s">
        <v>71</v>
      </c>
      <c r="AY1727" s="269" t="s">
        <v>169</v>
      </c>
    </row>
    <row r="1728" s="12" customFormat="1">
      <c r="B1728" s="248"/>
      <c r="C1728" s="249"/>
      <c r="D1728" s="250" t="s">
        <v>177</v>
      </c>
      <c r="E1728" s="251" t="s">
        <v>21</v>
      </c>
      <c r="F1728" s="252" t="s">
        <v>1683</v>
      </c>
      <c r="G1728" s="249"/>
      <c r="H1728" s="253">
        <v>14.65</v>
      </c>
      <c r="I1728" s="254"/>
      <c r="J1728" s="249"/>
      <c r="K1728" s="249"/>
      <c r="L1728" s="255"/>
      <c r="M1728" s="256"/>
      <c r="N1728" s="257"/>
      <c r="O1728" s="257"/>
      <c r="P1728" s="257"/>
      <c r="Q1728" s="257"/>
      <c r="R1728" s="257"/>
      <c r="S1728" s="257"/>
      <c r="T1728" s="258"/>
      <c r="AT1728" s="259" t="s">
        <v>177</v>
      </c>
      <c r="AU1728" s="259" t="s">
        <v>79</v>
      </c>
      <c r="AV1728" s="12" t="s">
        <v>79</v>
      </c>
      <c r="AW1728" s="12" t="s">
        <v>35</v>
      </c>
      <c r="AX1728" s="12" t="s">
        <v>71</v>
      </c>
      <c r="AY1728" s="259" t="s">
        <v>169</v>
      </c>
    </row>
    <row r="1729" s="13" customFormat="1">
      <c r="B1729" s="260"/>
      <c r="C1729" s="261"/>
      <c r="D1729" s="250" t="s">
        <v>177</v>
      </c>
      <c r="E1729" s="262" t="s">
        <v>21</v>
      </c>
      <c r="F1729" s="263" t="s">
        <v>364</v>
      </c>
      <c r="G1729" s="261"/>
      <c r="H1729" s="262" t="s">
        <v>21</v>
      </c>
      <c r="I1729" s="264"/>
      <c r="J1729" s="261"/>
      <c r="K1729" s="261"/>
      <c r="L1729" s="265"/>
      <c r="M1729" s="266"/>
      <c r="N1729" s="267"/>
      <c r="O1729" s="267"/>
      <c r="P1729" s="267"/>
      <c r="Q1729" s="267"/>
      <c r="R1729" s="267"/>
      <c r="S1729" s="267"/>
      <c r="T1729" s="268"/>
      <c r="AT1729" s="269" t="s">
        <v>177</v>
      </c>
      <c r="AU1729" s="269" t="s">
        <v>79</v>
      </c>
      <c r="AV1729" s="13" t="s">
        <v>75</v>
      </c>
      <c r="AW1729" s="13" t="s">
        <v>35</v>
      </c>
      <c r="AX1729" s="13" t="s">
        <v>71</v>
      </c>
      <c r="AY1729" s="269" t="s">
        <v>169</v>
      </c>
    </row>
    <row r="1730" s="14" customFormat="1">
      <c r="B1730" s="270"/>
      <c r="C1730" s="271"/>
      <c r="D1730" s="250" t="s">
        <v>177</v>
      </c>
      <c r="E1730" s="272" t="s">
        <v>21</v>
      </c>
      <c r="F1730" s="273" t="s">
        <v>182</v>
      </c>
      <c r="G1730" s="271"/>
      <c r="H1730" s="274">
        <v>25.289999999999999</v>
      </c>
      <c r="I1730" s="275"/>
      <c r="J1730" s="271"/>
      <c r="K1730" s="271"/>
      <c r="L1730" s="276"/>
      <c r="M1730" s="277"/>
      <c r="N1730" s="278"/>
      <c r="O1730" s="278"/>
      <c r="P1730" s="278"/>
      <c r="Q1730" s="278"/>
      <c r="R1730" s="278"/>
      <c r="S1730" s="278"/>
      <c r="T1730" s="279"/>
      <c r="AT1730" s="280" t="s">
        <v>177</v>
      </c>
      <c r="AU1730" s="280" t="s">
        <v>79</v>
      </c>
      <c r="AV1730" s="14" t="s">
        <v>89</v>
      </c>
      <c r="AW1730" s="14" t="s">
        <v>35</v>
      </c>
      <c r="AX1730" s="14" t="s">
        <v>75</v>
      </c>
      <c r="AY1730" s="280" t="s">
        <v>169</v>
      </c>
    </row>
    <row r="1731" s="1" customFormat="1" ht="16.5" customHeight="1">
      <c r="B1731" s="47"/>
      <c r="C1731" s="236" t="s">
        <v>1684</v>
      </c>
      <c r="D1731" s="236" t="s">
        <v>172</v>
      </c>
      <c r="E1731" s="237" t="s">
        <v>1685</v>
      </c>
      <c r="F1731" s="238" t="s">
        <v>1686</v>
      </c>
      <c r="G1731" s="239" t="s">
        <v>175</v>
      </c>
      <c r="H1731" s="240">
        <v>667.31799999999998</v>
      </c>
      <c r="I1731" s="241"/>
      <c r="J1731" s="242">
        <f>ROUND(I1731*H1731,2)</f>
        <v>0</v>
      </c>
      <c r="K1731" s="238" t="s">
        <v>21</v>
      </c>
      <c r="L1731" s="73"/>
      <c r="M1731" s="243" t="s">
        <v>21</v>
      </c>
      <c r="N1731" s="244" t="s">
        <v>42</v>
      </c>
      <c r="O1731" s="48"/>
      <c r="P1731" s="245">
        <f>O1731*H1731</f>
        <v>0</v>
      </c>
      <c r="Q1731" s="245">
        <v>4.3999999999999999E-05</v>
      </c>
      <c r="R1731" s="245">
        <f>Q1731*H1731</f>
        <v>0.029361992</v>
      </c>
      <c r="S1731" s="245">
        <v>0</v>
      </c>
      <c r="T1731" s="246">
        <f>S1731*H1731</f>
        <v>0</v>
      </c>
      <c r="AR1731" s="25" t="s">
        <v>89</v>
      </c>
      <c r="AT1731" s="25" t="s">
        <v>172</v>
      </c>
      <c r="AU1731" s="25" t="s">
        <v>79</v>
      </c>
      <c r="AY1731" s="25" t="s">
        <v>169</v>
      </c>
      <c r="BE1731" s="247">
        <f>IF(N1731="základní",J1731,0)</f>
        <v>0</v>
      </c>
      <c r="BF1731" s="247">
        <f>IF(N1731="snížená",J1731,0)</f>
        <v>0</v>
      </c>
      <c r="BG1731" s="247">
        <f>IF(N1731="zákl. přenesená",J1731,0)</f>
        <v>0</v>
      </c>
      <c r="BH1731" s="247">
        <f>IF(N1731="sníž. přenesená",J1731,0)</f>
        <v>0</v>
      </c>
      <c r="BI1731" s="247">
        <f>IF(N1731="nulová",J1731,0)</f>
        <v>0</v>
      </c>
      <c r="BJ1731" s="25" t="s">
        <v>75</v>
      </c>
      <c r="BK1731" s="247">
        <f>ROUND(I1731*H1731,2)</f>
        <v>0</v>
      </c>
      <c r="BL1731" s="25" t="s">
        <v>89</v>
      </c>
      <c r="BM1731" s="25" t="s">
        <v>1687</v>
      </c>
    </row>
    <row r="1732" s="12" customFormat="1">
      <c r="B1732" s="248"/>
      <c r="C1732" s="249"/>
      <c r="D1732" s="250" t="s">
        <v>177</v>
      </c>
      <c r="E1732" s="251" t="s">
        <v>21</v>
      </c>
      <c r="F1732" s="252" t="s">
        <v>1667</v>
      </c>
      <c r="G1732" s="249"/>
      <c r="H1732" s="253">
        <v>1.643</v>
      </c>
      <c r="I1732" s="254"/>
      <c r="J1732" s="249"/>
      <c r="K1732" s="249"/>
      <c r="L1732" s="255"/>
      <c r="M1732" s="256"/>
      <c r="N1732" s="257"/>
      <c r="O1732" s="257"/>
      <c r="P1732" s="257"/>
      <c r="Q1732" s="257"/>
      <c r="R1732" s="257"/>
      <c r="S1732" s="257"/>
      <c r="T1732" s="258"/>
      <c r="AT1732" s="259" t="s">
        <v>177</v>
      </c>
      <c r="AU1732" s="259" t="s">
        <v>79</v>
      </c>
      <c r="AV1732" s="12" t="s">
        <v>79</v>
      </c>
      <c r="AW1732" s="12" t="s">
        <v>35</v>
      </c>
      <c r="AX1732" s="12" t="s">
        <v>71</v>
      </c>
      <c r="AY1732" s="259" t="s">
        <v>169</v>
      </c>
    </row>
    <row r="1733" s="13" customFormat="1">
      <c r="B1733" s="260"/>
      <c r="C1733" s="261"/>
      <c r="D1733" s="250" t="s">
        <v>177</v>
      </c>
      <c r="E1733" s="262" t="s">
        <v>21</v>
      </c>
      <c r="F1733" s="263" t="s">
        <v>350</v>
      </c>
      <c r="G1733" s="261"/>
      <c r="H1733" s="262" t="s">
        <v>21</v>
      </c>
      <c r="I1733" s="264"/>
      <c r="J1733" s="261"/>
      <c r="K1733" s="261"/>
      <c r="L1733" s="265"/>
      <c r="M1733" s="266"/>
      <c r="N1733" s="267"/>
      <c r="O1733" s="267"/>
      <c r="P1733" s="267"/>
      <c r="Q1733" s="267"/>
      <c r="R1733" s="267"/>
      <c r="S1733" s="267"/>
      <c r="T1733" s="268"/>
      <c r="AT1733" s="269" t="s">
        <v>177</v>
      </c>
      <c r="AU1733" s="269" t="s">
        <v>79</v>
      </c>
      <c r="AV1733" s="13" t="s">
        <v>75</v>
      </c>
      <c r="AW1733" s="13" t="s">
        <v>35</v>
      </c>
      <c r="AX1733" s="13" t="s">
        <v>71</v>
      </c>
      <c r="AY1733" s="269" t="s">
        <v>169</v>
      </c>
    </row>
    <row r="1734" s="12" customFormat="1">
      <c r="B1734" s="248"/>
      <c r="C1734" s="249"/>
      <c r="D1734" s="250" t="s">
        <v>177</v>
      </c>
      <c r="E1734" s="251" t="s">
        <v>21</v>
      </c>
      <c r="F1734" s="252" t="s">
        <v>1668</v>
      </c>
      <c r="G1734" s="249"/>
      <c r="H1734" s="253">
        <v>8.2989999999999995</v>
      </c>
      <c r="I1734" s="254"/>
      <c r="J1734" s="249"/>
      <c r="K1734" s="249"/>
      <c r="L1734" s="255"/>
      <c r="M1734" s="256"/>
      <c r="N1734" s="257"/>
      <c r="O1734" s="257"/>
      <c r="P1734" s="257"/>
      <c r="Q1734" s="257"/>
      <c r="R1734" s="257"/>
      <c r="S1734" s="257"/>
      <c r="T1734" s="258"/>
      <c r="AT1734" s="259" t="s">
        <v>177</v>
      </c>
      <c r="AU1734" s="259" t="s">
        <v>79</v>
      </c>
      <c r="AV1734" s="12" t="s">
        <v>79</v>
      </c>
      <c r="AW1734" s="12" t="s">
        <v>35</v>
      </c>
      <c r="AX1734" s="12" t="s">
        <v>71</v>
      </c>
      <c r="AY1734" s="259" t="s">
        <v>169</v>
      </c>
    </row>
    <row r="1735" s="13" customFormat="1">
      <c r="B1735" s="260"/>
      <c r="C1735" s="261"/>
      <c r="D1735" s="250" t="s">
        <v>177</v>
      </c>
      <c r="E1735" s="262" t="s">
        <v>21</v>
      </c>
      <c r="F1735" s="263" t="s">
        <v>496</v>
      </c>
      <c r="G1735" s="261"/>
      <c r="H1735" s="262" t="s">
        <v>21</v>
      </c>
      <c r="I1735" s="264"/>
      <c r="J1735" s="261"/>
      <c r="K1735" s="261"/>
      <c r="L1735" s="265"/>
      <c r="M1735" s="266"/>
      <c r="N1735" s="267"/>
      <c r="O1735" s="267"/>
      <c r="P1735" s="267"/>
      <c r="Q1735" s="267"/>
      <c r="R1735" s="267"/>
      <c r="S1735" s="267"/>
      <c r="T1735" s="268"/>
      <c r="AT1735" s="269" t="s">
        <v>177</v>
      </c>
      <c r="AU1735" s="269" t="s">
        <v>79</v>
      </c>
      <c r="AV1735" s="13" t="s">
        <v>75</v>
      </c>
      <c r="AW1735" s="13" t="s">
        <v>35</v>
      </c>
      <c r="AX1735" s="13" t="s">
        <v>71</v>
      </c>
      <c r="AY1735" s="269" t="s">
        <v>169</v>
      </c>
    </row>
    <row r="1736" s="12" customFormat="1">
      <c r="B1736" s="248"/>
      <c r="C1736" s="249"/>
      <c r="D1736" s="250" t="s">
        <v>177</v>
      </c>
      <c r="E1736" s="251" t="s">
        <v>21</v>
      </c>
      <c r="F1736" s="252" t="s">
        <v>1669</v>
      </c>
      <c r="G1736" s="249"/>
      <c r="H1736" s="253">
        <v>5.0640000000000001</v>
      </c>
      <c r="I1736" s="254"/>
      <c r="J1736" s="249"/>
      <c r="K1736" s="249"/>
      <c r="L1736" s="255"/>
      <c r="M1736" s="256"/>
      <c r="N1736" s="257"/>
      <c r="O1736" s="257"/>
      <c r="P1736" s="257"/>
      <c r="Q1736" s="257"/>
      <c r="R1736" s="257"/>
      <c r="S1736" s="257"/>
      <c r="T1736" s="258"/>
      <c r="AT1736" s="259" t="s">
        <v>177</v>
      </c>
      <c r="AU1736" s="259" t="s">
        <v>79</v>
      </c>
      <c r="AV1736" s="12" t="s">
        <v>79</v>
      </c>
      <c r="AW1736" s="12" t="s">
        <v>35</v>
      </c>
      <c r="AX1736" s="12" t="s">
        <v>71</v>
      </c>
      <c r="AY1736" s="259" t="s">
        <v>169</v>
      </c>
    </row>
    <row r="1737" s="13" customFormat="1">
      <c r="B1737" s="260"/>
      <c r="C1737" s="261"/>
      <c r="D1737" s="250" t="s">
        <v>177</v>
      </c>
      <c r="E1737" s="262" t="s">
        <v>21</v>
      </c>
      <c r="F1737" s="263" t="s">
        <v>362</v>
      </c>
      <c r="G1737" s="261"/>
      <c r="H1737" s="262" t="s">
        <v>21</v>
      </c>
      <c r="I1737" s="264"/>
      <c r="J1737" s="261"/>
      <c r="K1737" s="261"/>
      <c r="L1737" s="265"/>
      <c r="M1737" s="266"/>
      <c r="N1737" s="267"/>
      <c r="O1737" s="267"/>
      <c r="P1737" s="267"/>
      <c r="Q1737" s="267"/>
      <c r="R1737" s="267"/>
      <c r="S1737" s="267"/>
      <c r="T1737" s="268"/>
      <c r="AT1737" s="269" t="s">
        <v>177</v>
      </c>
      <c r="AU1737" s="269" t="s">
        <v>79</v>
      </c>
      <c r="AV1737" s="13" t="s">
        <v>75</v>
      </c>
      <c r="AW1737" s="13" t="s">
        <v>35</v>
      </c>
      <c r="AX1737" s="13" t="s">
        <v>71</v>
      </c>
      <c r="AY1737" s="269" t="s">
        <v>169</v>
      </c>
    </row>
    <row r="1738" s="12" customFormat="1">
      <c r="B1738" s="248"/>
      <c r="C1738" s="249"/>
      <c r="D1738" s="250" t="s">
        <v>177</v>
      </c>
      <c r="E1738" s="251" t="s">
        <v>21</v>
      </c>
      <c r="F1738" s="252" t="s">
        <v>1688</v>
      </c>
      <c r="G1738" s="249"/>
      <c r="H1738" s="253">
        <v>68.076999999999998</v>
      </c>
      <c r="I1738" s="254"/>
      <c r="J1738" s="249"/>
      <c r="K1738" s="249"/>
      <c r="L1738" s="255"/>
      <c r="M1738" s="256"/>
      <c r="N1738" s="257"/>
      <c r="O1738" s="257"/>
      <c r="P1738" s="257"/>
      <c r="Q1738" s="257"/>
      <c r="R1738" s="257"/>
      <c r="S1738" s="257"/>
      <c r="T1738" s="258"/>
      <c r="AT1738" s="259" t="s">
        <v>177</v>
      </c>
      <c r="AU1738" s="259" t="s">
        <v>79</v>
      </c>
      <c r="AV1738" s="12" t="s">
        <v>79</v>
      </c>
      <c r="AW1738" s="12" t="s">
        <v>35</v>
      </c>
      <c r="AX1738" s="12" t="s">
        <v>71</v>
      </c>
      <c r="AY1738" s="259" t="s">
        <v>169</v>
      </c>
    </row>
    <row r="1739" s="13" customFormat="1">
      <c r="B1739" s="260"/>
      <c r="C1739" s="261"/>
      <c r="D1739" s="250" t="s">
        <v>177</v>
      </c>
      <c r="E1739" s="262" t="s">
        <v>21</v>
      </c>
      <c r="F1739" s="263" t="s">
        <v>521</v>
      </c>
      <c r="G1739" s="261"/>
      <c r="H1739" s="262" t="s">
        <v>21</v>
      </c>
      <c r="I1739" s="264"/>
      <c r="J1739" s="261"/>
      <c r="K1739" s="261"/>
      <c r="L1739" s="265"/>
      <c r="M1739" s="266"/>
      <c r="N1739" s="267"/>
      <c r="O1739" s="267"/>
      <c r="P1739" s="267"/>
      <c r="Q1739" s="267"/>
      <c r="R1739" s="267"/>
      <c r="S1739" s="267"/>
      <c r="T1739" s="268"/>
      <c r="AT1739" s="269" t="s">
        <v>177</v>
      </c>
      <c r="AU1739" s="269" t="s">
        <v>79</v>
      </c>
      <c r="AV1739" s="13" t="s">
        <v>75</v>
      </c>
      <c r="AW1739" s="13" t="s">
        <v>35</v>
      </c>
      <c r="AX1739" s="13" t="s">
        <v>71</v>
      </c>
      <c r="AY1739" s="269" t="s">
        <v>169</v>
      </c>
    </row>
    <row r="1740" s="12" customFormat="1">
      <c r="B1740" s="248"/>
      <c r="C1740" s="249"/>
      <c r="D1740" s="250" t="s">
        <v>177</v>
      </c>
      <c r="E1740" s="251" t="s">
        <v>21</v>
      </c>
      <c r="F1740" s="252" t="s">
        <v>1689</v>
      </c>
      <c r="G1740" s="249"/>
      <c r="H1740" s="253">
        <v>31.885000000000002</v>
      </c>
      <c r="I1740" s="254"/>
      <c r="J1740" s="249"/>
      <c r="K1740" s="249"/>
      <c r="L1740" s="255"/>
      <c r="M1740" s="256"/>
      <c r="N1740" s="257"/>
      <c r="O1740" s="257"/>
      <c r="P1740" s="257"/>
      <c r="Q1740" s="257"/>
      <c r="R1740" s="257"/>
      <c r="S1740" s="257"/>
      <c r="T1740" s="258"/>
      <c r="AT1740" s="259" t="s">
        <v>177</v>
      </c>
      <c r="AU1740" s="259" t="s">
        <v>79</v>
      </c>
      <c r="AV1740" s="12" t="s">
        <v>79</v>
      </c>
      <c r="AW1740" s="12" t="s">
        <v>35</v>
      </c>
      <c r="AX1740" s="12" t="s">
        <v>71</v>
      </c>
      <c r="AY1740" s="259" t="s">
        <v>169</v>
      </c>
    </row>
    <row r="1741" s="13" customFormat="1">
      <c r="B1741" s="260"/>
      <c r="C1741" s="261"/>
      <c r="D1741" s="250" t="s">
        <v>177</v>
      </c>
      <c r="E1741" s="262" t="s">
        <v>21</v>
      </c>
      <c r="F1741" s="263" t="s">
        <v>436</v>
      </c>
      <c r="G1741" s="261"/>
      <c r="H1741" s="262" t="s">
        <v>21</v>
      </c>
      <c r="I1741" s="264"/>
      <c r="J1741" s="261"/>
      <c r="K1741" s="261"/>
      <c r="L1741" s="265"/>
      <c r="M1741" s="266"/>
      <c r="N1741" s="267"/>
      <c r="O1741" s="267"/>
      <c r="P1741" s="267"/>
      <c r="Q1741" s="267"/>
      <c r="R1741" s="267"/>
      <c r="S1741" s="267"/>
      <c r="T1741" s="268"/>
      <c r="AT1741" s="269" t="s">
        <v>177</v>
      </c>
      <c r="AU1741" s="269" t="s">
        <v>79</v>
      </c>
      <c r="AV1741" s="13" t="s">
        <v>75</v>
      </c>
      <c r="AW1741" s="13" t="s">
        <v>35</v>
      </c>
      <c r="AX1741" s="13" t="s">
        <v>71</v>
      </c>
      <c r="AY1741" s="269" t="s">
        <v>169</v>
      </c>
    </row>
    <row r="1742" s="12" customFormat="1">
      <c r="B1742" s="248"/>
      <c r="C1742" s="249"/>
      <c r="D1742" s="250" t="s">
        <v>177</v>
      </c>
      <c r="E1742" s="251" t="s">
        <v>21</v>
      </c>
      <c r="F1742" s="252" t="s">
        <v>1671</v>
      </c>
      <c r="G1742" s="249"/>
      <c r="H1742" s="253">
        <v>6.3339999999999996</v>
      </c>
      <c r="I1742" s="254"/>
      <c r="J1742" s="249"/>
      <c r="K1742" s="249"/>
      <c r="L1742" s="255"/>
      <c r="M1742" s="256"/>
      <c r="N1742" s="257"/>
      <c r="O1742" s="257"/>
      <c r="P1742" s="257"/>
      <c r="Q1742" s="257"/>
      <c r="R1742" s="257"/>
      <c r="S1742" s="257"/>
      <c r="T1742" s="258"/>
      <c r="AT1742" s="259" t="s">
        <v>177</v>
      </c>
      <c r="AU1742" s="259" t="s">
        <v>79</v>
      </c>
      <c r="AV1742" s="12" t="s">
        <v>79</v>
      </c>
      <c r="AW1742" s="12" t="s">
        <v>35</v>
      </c>
      <c r="AX1742" s="12" t="s">
        <v>71</v>
      </c>
      <c r="AY1742" s="259" t="s">
        <v>169</v>
      </c>
    </row>
    <row r="1743" s="13" customFormat="1">
      <c r="B1743" s="260"/>
      <c r="C1743" s="261"/>
      <c r="D1743" s="250" t="s">
        <v>177</v>
      </c>
      <c r="E1743" s="262" t="s">
        <v>21</v>
      </c>
      <c r="F1743" s="263" t="s">
        <v>361</v>
      </c>
      <c r="G1743" s="261"/>
      <c r="H1743" s="262" t="s">
        <v>21</v>
      </c>
      <c r="I1743" s="264"/>
      <c r="J1743" s="261"/>
      <c r="K1743" s="261"/>
      <c r="L1743" s="265"/>
      <c r="M1743" s="266"/>
      <c r="N1743" s="267"/>
      <c r="O1743" s="267"/>
      <c r="P1743" s="267"/>
      <c r="Q1743" s="267"/>
      <c r="R1743" s="267"/>
      <c r="S1743" s="267"/>
      <c r="T1743" s="268"/>
      <c r="AT1743" s="269" t="s">
        <v>177</v>
      </c>
      <c r="AU1743" s="269" t="s">
        <v>79</v>
      </c>
      <c r="AV1743" s="13" t="s">
        <v>75</v>
      </c>
      <c r="AW1743" s="13" t="s">
        <v>35</v>
      </c>
      <c r="AX1743" s="13" t="s">
        <v>71</v>
      </c>
      <c r="AY1743" s="269" t="s">
        <v>169</v>
      </c>
    </row>
    <row r="1744" s="12" customFormat="1">
      <c r="B1744" s="248"/>
      <c r="C1744" s="249"/>
      <c r="D1744" s="250" t="s">
        <v>177</v>
      </c>
      <c r="E1744" s="251" t="s">
        <v>21</v>
      </c>
      <c r="F1744" s="252" t="s">
        <v>1690</v>
      </c>
      <c r="G1744" s="249"/>
      <c r="H1744" s="253">
        <v>4.3099999999999996</v>
      </c>
      <c r="I1744" s="254"/>
      <c r="J1744" s="249"/>
      <c r="K1744" s="249"/>
      <c r="L1744" s="255"/>
      <c r="M1744" s="256"/>
      <c r="N1744" s="257"/>
      <c r="O1744" s="257"/>
      <c r="P1744" s="257"/>
      <c r="Q1744" s="257"/>
      <c r="R1744" s="257"/>
      <c r="S1744" s="257"/>
      <c r="T1744" s="258"/>
      <c r="AT1744" s="259" t="s">
        <v>177</v>
      </c>
      <c r="AU1744" s="259" t="s">
        <v>79</v>
      </c>
      <c r="AV1744" s="12" t="s">
        <v>79</v>
      </c>
      <c r="AW1744" s="12" t="s">
        <v>35</v>
      </c>
      <c r="AX1744" s="12" t="s">
        <v>71</v>
      </c>
      <c r="AY1744" s="259" t="s">
        <v>169</v>
      </c>
    </row>
    <row r="1745" s="13" customFormat="1">
      <c r="B1745" s="260"/>
      <c r="C1745" s="261"/>
      <c r="D1745" s="250" t="s">
        <v>177</v>
      </c>
      <c r="E1745" s="262" t="s">
        <v>21</v>
      </c>
      <c r="F1745" s="263" t="s">
        <v>883</v>
      </c>
      <c r="G1745" s="261"/>
      <c r="H1745" s="262" t="s">
        <v>21</v>
      </c>
      <c r="I1745" s="264"/>
      <c r="J1745" s="261"/>
      <c r="K1745" s="261"/>
      <c r="L1745" s="265"/>
      <c r="M1745" s="266"/>
      <c r="N1745" s="267"/>
      <c r="O1745" s="267"/>
      <c r="P1745" s="267"/>
      <c r="Q1745" s="267"/>
      <c r="R1745" s="267"/>
      <c r="S1745" s="267"/>
      <c r="T1745" s="268"/>
      <c r="AT1745" s="269" t="s">
        <v>177</v>
      </c>
      <c r="AU1745" s="269" t="s">
        <v>79</v>
      </c>
      <c r="AV1745" s="13" t="s">
        <v>75</v>
      </c>
      <c r="AW1745" s="13" t="s">
        <v>35</v>
      </c>
      <c r="AX1745" s="13" t="s">
        <v>71</v>
      </c>
      <c r="AY1745" s="269" t="s">
        <v>169</v>
      </c>
    </row>
    <row r="1746" s="12" customFormat="1">
      <c r="B1746" s="248"/>
      <c r="C1746" s="249"/>
      <c r="D1746" s="250" t="s">
        <v>177</v>
      </c>
      <c r="E1746" s="251" t="s">
        <v>21</v>
      </c>
      <c r="F1746" s="252" t="s">
        <v>1690</v>
      </c>
      <c r="G1746" s="249"/>
      <c r="H1746" s="253">
        <v>4.3099999999999996</v>
      </c>
      <c r="I1746" s="254"/>
      <c r="J1746" s="249"/>
      <c r="K1746" s="249"/>
      <c r="L1746" s="255"/>
      <c r="M1746" s="256"/>
      <c r="N1746" s="257"/>
      <c r="O1746" s="257"/>
      <c r="P1746" s="257"/>
      <c r="Q1746" s="257"/>
      <c r="R1746" s="257"/>
      <c r="S1746" s="257"/>
      <c r="T1746" s="258"/>
      <c r="AT1746" s="259" t="s">
        <v>177</v>
      </c>
      <c r="AU1746" s="259" t="s">
        <v>79</v>
      </c>
      <c r="AV1746" s="12" t="s">
        <v>79</v>
      </c>
      <c r="AW1746" s="12" t="s">
        <v>35</v>
      </c>
      <c r="AX1746" s="12" t="s">
        <v>71</v>
      </c>
      <c r="AY1746" s="259" t="s">
        <v>169</v>
      </c>
    </row>
    <row r="1747" s="13" customFormat="1">
      <c r="B1747" s="260"/>
      <c r="C1747" s="261"/>
      <c r="D1747" s="250" t="s">
        <v>177</v>
      </c>
      <c r="E1747" s="262" t="s">
        <v>21</v>
      </c>
      <c r="F1747" s="263" t="s">
        <v>882</v>
      </c>
      <c r="G1747" s="261"/>
      <c r="H1747" s="262" t="s">
        <v>21</v>
      </c>
      <c r="I1747" s="264"/>
      <c r="J1747" s="261"/>
      <c r="K1747" s="261"/>
      <c r="L1747" s="265"/>
      <c r="M1747" s="266"/>
      <c r="N1747" s="267"/>
      <c r="O1747" s="267"/>
      <c r="P1747" s="267"/>
      <c r="Q1747" s="267"/>
      <c r="R1747" s="267"/>
      <c r="S1747" s="267"/>
      <c r="T1747" s="268"/>
      <c r="AT1747" s="269" t="s">
        <v>177</v>
      </c>
      <c r="AU1747" s="269" t="s">
        <v>79</v>
      </c>
      <c r="AV1747" s="13" t="s">
        <v>75</v>
      </c>
      <c r="AW1747" s="13" t="s">
        <v>35</v>
      </c>
      <c r="AX1747" s="13" t="s">
        <v>71</v>
      </c>
      <c r="AY1747" s="269" t="s">
        <v>169</v>
      </c>
    </row>
    <row r="1748" s="12" customFormat="1">
      <c r="B1748" s="248"/>
      <c r="C1748" s="249"/>
      <c r="D1748" s="250" t="s">
        <v>177</v>
      </c>
      <c r="E1748" s="251" t="s">
        <v>21</v>
      </c>
      <c r="F1748" s="252" t="s">
        <v>1691</v>
      </c>
      <c r="G1748" s="249"/>
      <c r="H1748" s="253">
        <v>5.819</v>
      </c>
      <c r="I1748" s="254"/>
      <c r="J1748" s="249"/>
      <c r="K1748" s="249"/>
      <c r="L1748" s="255"/>
      <c r="M1748" s="256"/>
      <c r="N1748" s="257"/>
      <c r="O1748" s="257"/>
      <c r="P1748" s="257"/>
      <c r="Q1748" s="257"/>
      <c r="R1748" s="257"/>
      <c r="S1748" s="257"/>
      <c r="T1748" s="258"/>
      <c r="AT1748" s="259" t="s">
        <v>177</v>
      </c>
      <c r="AU1748" s="259" t="s">
        <v>79</v>
      </c>
      <c r="AV1748" s="12" t="s">
        <v>79</v>
      </c>
      <c r="AW1748" s="12" t="s">
        <v>35</v>
      </c>
      <c r="AX1748" s="12" t="s">
        <v>71</v>
      </c>
      <c r="AY1748" s="259" t="s">
        <v>169</v>
      </c>
    </row>
    <row r="1749" s="13" customFormat="1">
      <c r="B1749" s="260"/>
      <c r="C1749" s="261"/>
      <c r="D1749" s="250" t="s">
        <v>177</v>
      </c>
      <c r="E1749" s="262" t="s">
        <v>21</v>
      </c>
      <c r="F1749" s="263" t="s">
        <v>881</v>
      </c>
      <c r="G1749" s="261"/>
      <c r="H1749" s="262" t="s">
        <v>21</v>
      </c>
      <c r="I1749" s="264"/>
      <c r="J1749" s="261"/>
      <c r="K1749" s="261"/>
      <c r="L1749" s="265"/>
      <c r="M1749" s="266"/>
      <c r="N1749" s="267"/>
      <c r="O1749" s="267"/>
      <c r="P1749" s="267"/>
      <c r="Q1749" s="267"/>
      <c r="R1749" s="267"/>
      <c r="S1749" s="267"/>
      <c r="T1749" s="268"/>
      <c r="AT1749" s="269" t="s">
        <v>177</v>
      </c>
      <c r="AU1749" s="269" t="s">
        <v>79</v>
      </c>
      <c r="AV1749" s="13" t="s">
        <v>75</v>
      </c>
      <c r="AW1749" s="13" t="s">
        <v>35</v>
      </c>
      <c r="AX1749" s="13" t="s">
        <v>71</v>
      </c>
      <c r="AY1749" s="269" t="s">
        <v>169</v>
      </c>
    </row>
    <row r="1750" s="12" customFormat="1">
      <c r="B1750" s="248"/>
      <c r="C1750" s="249"/>
      <c r="D1750" s="250" t="s">
        <v>177</v>
      </c>
      <c r="E1750" s="251" t="s">
        <v>21</v>
      </c>
      <c r="F1750" s="252" t="s">
        <v>1692</v>
      </c>
      <c r="G1750" s="249"/>
      <c r="H1750" s="253">
        <v>4.2999999999999998</v>
      </c>
      <c r="I1750" s="254"/>
      <c r="J1750" s="249"/>
      <c r="K1750" s="249"/>
      <c r="L1750" s="255"/>
      <c r="M1750" s="256"/>
      <c r="N1750" s="257"/>
      <c r="O1750" s="257"/>
      <c r="P1750" s="257"/>
      <c r="Q1750" s="257"/>
      <c r="R1750" s="257"/>
      <c r="S1750" s="257"/>
      <c r="T1750" s="258"/>
      <c r="AT1750" s="259" t="s">
        <v>177</v>
      </c>
      <c r="AU1750" s="259" t="s">
        <v>79</v>
      </c>
      <c r="AV1750" s="12" t="s">
        <v>79</v>
      </c>
      <c r="AW1750" s="12" t="s">
        <v>35</v>
      </c>
      <c r="AX1750" s="12" t="s">
        <v>71</v>
      </c>
      <c r="AY1750" s="259" t="s">
        <v>169</v>
      </c>
    </row>
    <row r="1751" s="13" customFormat="1">
      <c r="B1751" s="260"/>
      <c r="C1751" s="261"/>
      <c r="D1751" s="250" t="s">
        <v>177</v>
      </c>
      <c r="E1751" s="262" t="s">
        <v>21</v>
      </c>
      <c r="F1751" s="263" t="s">
        <v>879</v>
      </c>
      <c r="G1751" s="261"/>
      <c r="H1751" s="262" t="s">
        <v>21</v>
      </c>
      <c r="I1751" s="264"/>
      <c r="J1751" s="261"/>
      <c r="K1751" s="261"/>
      <c r="L1751" s="265"/>
      <c r="M1751" s="266"/>
      <c r="N1751" s="267"/>
      <c r="O1751" s="267"/>
      <c r="P1751" s="267"/>
      <c r="Q1751" s="267"/>
      <c r="R1751" s="267"/>
      <c r="S1751" s="267"/>
      <c r="T1751" s="268"/>
      <c r="AT1751" s="269" t="s">
        <v>177</v>
      </c>
      <c r="AU1751" s="269" t="s">
        <v>79</v>
      </c>
      <c r="AV1751" s="13" t="s">
        <v>75</v>
      </c>
      <c r="AW1751" s="13" t="s">
        <v>35</v>
      </c>
      <c r="AX1751" s="13" t="s">
        <v>71</v>
      </c>
      <c r="AY1751" s="269" t="s">
        <v>169</v>
      </c>
    </row>
    <row r="1752" s="12" customFormat="1">
      <c r="B1752" s="248"/>
      <c r="C1752" s="249"/>
      <c r="D1752" s="250" t="s">
        <v>177</v>
      </c>
      <c r="E1752" s="251" t="s">
        <v>21</v>
      </c>
      <c r="F1752" s="252" t="s">
        <v>1693</v>
      </c>
      <c r="G1752" s="249"/>
      <c r="H1752" s="253">
        <v>4.3099999999999996</v>
      </c>
      <c r="I1752" s="254"/>
      <c r="J1752" s="249"/>
      <c r="K1752" s="249"/>
      <c r="L1752" s="255"/>
      <c r="M1752" s="256"/>
      <c r="N1752" s="257"/>
      <c r="O1752" s="257"/>
      <c r="P1752" s="257"/>
      <c r="Q1752" s="257"/>
      <c r="R1752" s="257"/>
      <c r="S1752" s="257"/>
      <c r="T1752" s="258"/>
      <c r="AT1752" s="259" t="s">
        <v>177</v>
      </c>
      <c r="AU1752" s="259" t="s">
        <v>79</v>
      </c>
      <c r="AV1752" s="12" t="s">
        <v>79</v>
      </c>
      <c r="AW1752" s="12" t="s">
        <v>35</v>
      </c>
      <c r="AX1752" s="12" t="s">
        <v>71</v>
      </c>
      <c r="AY1752" s="259" t="s">
        <v>169</v>
      </c>
    </row>
    <row r="1753" s="13" customFormat="1">
      <c r="B1753" s="260"/>
      <c r="C1753" s="261"/>
      <c r="D1753" s="250" t="s">
        <v>177</v>
      </c>
      <c r="E1753" s="262" t="s">
        <v>21</v>
      </c>
      <c r="F1753" s="263" t="s">
        <v>878</v>
      </c>
      <c r="G1753" s="261"/>
      <c r="H1753" s="262" t="s">
        <v>21</v>
      </c>
      <c r="I1753" s="264"/>
      <c r="J1753" s="261"/>
      <c r="K1753" s="261"/>
      <c r="L1753" s="265"/>
      <c r="M1753" s="266"/>
      <c r="N1753" s="267"/>
      <c r="O1753" s="267"/>
      <c r="P1753" s="267"/>
      <c r="Q1753" s="267"/>
      <c r="R1753" s="267"/>
      <c r="S1753" s="267"/>
      <c r="T1753" s="268"/>
      <c r="AT1753" s="269" t="s">
        <v>177</v>
      </c>
      <c r="AU1753" s="269" t="s">
        <v>79</v>
      </c>
      <c r="AV1753" s="13" t="s">
        <v>75</v>
      </c>
      <c r="AW1753" s="13" t="s">
        <v>35</v>
      </c>
      <c r="AX1753" s="13" t="s">
        <v>71</v>
      </c>
      <c r="AY1753" s="269" t="s">
        <v>169</v>
      </c>
    </row>
    <row r="1754" s="12" customFormat="1">
      <c r="B1754" s="248"/>
      <c r="C1754" s="249"/>
      <c r="D1754" s="250" t="s">
        <v>177</v>
      </c>
      <c r="E1754" s="251" t="s">
        <v>21</v>
      </c>
      <c r="F1754" s="252" t="s">
        <v>1694</v>
      </c>
      <c r="G1754" s="249"/>
      <c r="H1754" s="253">
        <v>15.66</v>
      </c>
      <c r="I1754" s="254"/>
      <c r="J1754" s="249"/>
      <c r="K1754" s="249"/>
      <c r="L1754" s="255"/>
      <c r="M1754" s="256"/>
      <c r="N1754" s="257"/>
      <c r="O1754" s="257"/>
      <c r="P1754" s="257"/>
      <c r="Q1754" s="257"/>
      <c r="R1754" s="257"/>
      <c r="S1754" s="257"/>
      <c r="T1754" s="258"/>
      <c r="AT1754" s="259" t="s">
        <v>177</v>
      </c>
      <c r="AU1754" s="259" t="s">
        <v>79</v>
      </c>
      <c r="AV1754" s="12" t="s">
        <v>79</v>
      </c>
      <c r="AW1754" s="12" t="s">
        <v>35</v>
      </c>
      <c r="AX1754" s="12" t="s">
        <v>71</v>
      </c>
      <c r="AY1754" s="259" t="s">
        <v>169</v>
      </c>
    </row>
    <row r="1755" s="13" customFormat="1">
      <c r="B1755" s="260"/>
      <c r="C1755" s="261"/>
      <c r="D1755" s="250" t="s">
        <v>177</v>
      </c>
      <c r="E1755" s="262" t="s">
        <v>21</v>
      </c>
      <c r="F1755" s="263" t="s">
        <v>439</v>
      </c>
      <c r="G1755" s="261"/>
      <c r="H1755" s="262" t="s">
        <v>21</v>
      </c>
      <c r="I1755" s="264"/>
      <c r="J1755" s="261"/>
      <c r="K1755" s="261"/>
      <c r="L1755" s="265"/>
      <c r="M1755" s="266"/>
      <c r="N1755" s="267"/>
      <c r="O1755" s="267"/>
      <c r="P1755" s="267"/>
      <c r="Q1755" s="267"/>
      <c r="R1755" s="267"/>
      <c r="S1755" s="267"/>
      <c r="T1755" s="268"/>
      <c r="AT1755" s="269" t="s">
        <v>177</v>
      </c>
      <c r="AU1755" s="269" t="s">
        <v>79</v>
      </c>
      <c r="AV1755" s="13" t="s">
        <v>75</v>
      </c>
      <c r="AW1755" s="13" t="s">
        <v>35</v>
      </c>
      <c r="AX1755" s="13" t="s">
        <v>71</v>
      </c>
      <c r="AY1755" s="269" t="s">
        <v>169</v>
      </c>
    </row>
    <row r="1756" s="12" customFormat="1">
      <c r="B1756" s="248"/>
      <c r="C1756" s="249"/>
      <c r="D1756" s="250" t="s">
        <v>177</v>
      </c>
      <c r="E1756" s="251" t="s">
        <v>21</v>
      </c>
      <c r="F1756" s="252" t="s">
        <v>1695</v>
      </c>
      <c r="G1756" s="249"/>
      <c r="H1756" s="253">
        <v>9.8330000000000002</v>
      </c>
      <c r="I1756" s="254"/>
      <c r="J1756" s="249"/>
      <c r="K1756" s="249"/>
      <c r="L1756" s="255"/>
      <c r="M1756" s="256"/>
      <c r="N1756" s="257"/>
      <c r="O1756" s="257"/>
      <c r="P1756" s="257"/>
      <c r="Q1756" s="257"/>
      <c r="R1756" s="257"/>
      <c r="S1756" s="257"/>
      <c r="T1756" s="258"/>
      <c r="AT1756" s="259" t="s">
        <v>177</v>
      </c>
      <c r="AU1756" s="259" t="s">
        <v>79</v>
      </c>
      <c r="AV1756" s="12" t="s">
        <v>79</v>
      </c>
      <c r="AW1756" s="12" t="s">
        <v>35</v>
      </c>
      <c r="AX1756" s="12" t="s">
        <v>71</v>
      </c>
      <c r="AY1756" s="259" t="s">
        <v>169</v>
      </c>
    </row>
    <row r="1757" s="13" customFormat="1">
      <c r="B1757" s="260"/>
      <c r="C1757" s="261"/>
      <c r="D1757" s="250" t="s">
        <v>177</v>
      </c>
      <c r="E1757" s="262" t="s">
        <v>21</v>
      </c>
      <c r="F1757" s="263" t="s">
        <v>874</v>
      </c>
      <c r="G1757" s="261"/>
      <c r="H1757" s="262" t="s">
        <v>21</v>
      </c>
      <c r="I1757" s="264"/>
      <c r="J1757" s="261"/>
      <c r="K1757" s="261"/>
      <c r="L1757" s="265"/>
      <c r="M1757" s="266"/>
      <c r="N1757" s="267"/>
      <c r="O1757" s="267"/>
      <c r="P1757" s="267"/>
      <c r="Q1757" s="267"/>
      <c r="R1757" s="267"/>
      <c r="S1757" s="267"/>
      <c r="T1757" s="268"/>
      <c r="AT1757" s="269" t="s">
        <v>177</v>
      </c>
      <c r="AU1757" s="269" t="s">
        <v>79</v>
      </c>
      <c r="AV1757" s="13" t="s">
        <v>75</v>
      </c>
      <c r="AW1757" s="13" t="s">
        <v>35</v>
      </c>
      <c r="AX1757" s="13" t="s">
        <v>71</v>
      </c>
      <c r="AY1757" s="269" t="s">
        <v>169</v>
      </c>
    </row>
    <row r="1758" s="12" customFormat="1">
      <c r="B1758" s="248"/>
      <c r="C1758" s="249"/>
      <c r="D1758" s="250" t="s">
        <v>177</v>
      </c>
      <c r="E1758" s="251" t="s">
        <v>21</v>
      </c>
      <c r="F1758" s="252" t="s">
        <v>1696</v>
      </c>
      <c r="G1758" s="249"/>
      <c r="H1758" s="253">
        <v>8.9700000000000006</v>
      </c>
      <c r="I1758" s="254"/>
      <c r="J1758" s="249"/>
      <c r="K1758" s="249"/>
      <c r="L1758" s="255"/>
      <c r="M1758" s="256"/>
      <c r="N1758" s="257"/>
      <c r="O1758" s="257"/>
      <c r="P1758" s="257"/>
      <c r="Q1758" s="257"/>
      <c r="R1758" s="257"/>
      <c r="S1758" s="257"/>
      <c r="T1758" s="258"/>
      <c r="AT1758" s="259" t="s">
        <v>177</v>
      </c>
      <c r="AU1758" s="259" t="s">
        <v>79</v>
      </c>
      <c r="AV1758" s="12" t="s">
        <v>79</v>
      </c>
      <c r="AW1758" s="12" t="s">
        <v>35</v>
      </c>
      <c r="AX1758" s="12" t="s">
        <v>71</v>
      </c>
      <c r="AY1758" s="259" t="s">
        <v>169</v>
      </c>
    </row>
    <row r="1759" s="13" customFormat="1">
      <c r="B1759" s="260"/>
      <c r="C1759" s="261"/>
      <c r="D1759" s="250" t="s">
        <v>177</v>
      </c>
      <c r="E1759" s="262" t="s">
        <v>21</v>
      </c>
      <c r="F1759" s="263" t="s">
        <v>497</v>
      </c>
      <c r="G1759" s="261"/>
      <c r="H1759" s="262" t="s">
        <v>21</v>
      </c>
      <c r="I1759" s="264"/>
      <c r="J1759" s="261"/>
      <c r="K1759" s="261"/>
      <c r="L1759" s="265"/>
      <c r="M1759" s="266"/>
      <c r="N1759" s="267"/>
      <c r="O1759" s="267"/>
      <c r="P1759" s="267"/>
      <c r="Q1759" s="267"/>
      <c r="R1759" s="267"/>
      <c r="S1759" s="267"/>
      <c r="T1759" s="268"/>
      <c r="AT1759" s="269" t="s">
        <v>177</v>
      </c>
      <c r="AU1759" s="269" t="s">
        <v>79</v>
      </c>
      <c r="AV1759" s="13" t="s">
        <v>75</v>
      </c>
      <c r="AW1759" s="13" t="s">
        <v>35</v>
      </c>
      <c r="AX1759" s="13" t="s">
        <v>71</v>
      </c>
      <c r="AY1759" s="269" t="s">
        <v>169</v>
      </c>
    </row>
    <row r="1760" s="12" customFormat="1">
      <c r="B1760" s="248"/>
      <c r="C1760" s="249"/>
      <c r="D1760" s="250" t="s">
        <v>177</v>
      </c>
      <c r="E1760" s="251" t="s">
        <v>21</v>
      </c>
      <c r="F1760" s="252" t="s">
        <v>1677</v>
      </c>
      <c r="G1760" s="249"/>
      <c r="H1760" s="253">
        <v>23.646000000000001</v>
      </c>
      <c r="I1760" s="254"/>
      <c r="J1760" s="249"/>
      <c r="K1760" s="249"/>
      <c r="L1760" s="255"/>
      <c r="M1760" s="256"/>
      <c r="N1760" s="257"/>
      <c r="O1760" s="257"/>
      <c r="P1760" s="257"/>
      <c r="Q1760" s="257"/>
      <c r="R1760" s="257"/>
      <c r="S1760" s="257"/>
      <c r="T1760" s="258"/>
      <c r="AT1760" s="259" t="s">
        <v>177</v>
      </c>
      <c r="AU1760" s="259" t="s">
        <v>79</v>
      </c>
      <c r="AV1760" s="12" t="s">
        <v>79</v>
      </c>
      <c r="AW1760" s="12" t="s">
        <v>35</v>
      </c>
      <c r="AX1760" s="12" t="s">
        <v>71</v>
      </c>
      <c r="AY1760" s="259" t="s">
        <v>169</v>
      </c>
    </row>
    <row r="1761" s="13" customFormat="1">
      <c r="B1761" s="260"/>
      <c r="C1761" s="261"/>
      <c r="D1761" s="250" t="s">
        <v>177</v>
      </c>
      <c r="E1761" s="262" t="s">
        <v>21</v>
      </c>
      <c r="F1761" s="263" t="s">
        <v>364</v>
      </c>
      <c r="G1761" s="261"/>
      <c r="H1761" s="262" t="s">
        <v>21</v>
      </c>
      <c r="I1761" s="264"/>
      <c r="J1761" s="261"/>
      <c r="K1761" s="261"/>
      <c r="L1761" s="265"/>
      <c r="M1761" s="266"/>
      <c r="N1761" s="267"/>
      <c r="O1761" s="267"/>
      <c r="P1761" s="267"/>
      <c r="Q1761" s="267"/>
      <c r="R1761" s="267"/>
      <c r="S1761" s="267"/>
      <c r="T1761" s="268"/>
      <c r="AT1761" s="269" t="s">
        <v>177</v>
      </c>
      <c r="AU1761" s="269" t="s">
        <v>79</v>
      </c>
      <c r="AV1761" s="13" t="s">
        <v>75</v>
      </c>
      <c r="AW1761" s="13" t="s">
        <v>35</v>
      </c>
      <c r="AX1761" s="13" t="s">
        <v>71</v>
      </c>
      <c r="AY1761" s="269" t="s">
        <v>169</v>
      </c>
    </row>
    <row r="1762" s="12" customFormat="1">
      <c r="B1762" s="248"/>
      <c r="C1762" s="249"/>
      <c r="D1762" s="250" t="s">
        <v>177</v>
      </c>
      <c r="E1762" s="251" t="s">
        <v>21</v>
      </c>
      <c r="F1762" s="252" t="s">
        <v>1697</v>
      </c>
      <c r="G1762" s="249"/>
      <c r="H1762" s="253">
        <v>25.192</v>
      </c>
      <c r="I1762" s="254"/>
      <c r="J1762" s="249"/>
      <c r="K1762" s="249"/>
      <c r="L1762" s="255"/>
      <c r="M1762" s="256"/>
      <c r="N1762" s="257"/>
      <c r="O1762" s="257"/>
      <c r="P1762" s="257"/>
      <c r="Q1762" s="257"/>
      <c r="R1762" s="257"/>
      <c r="S1762" s="257"/>
      <c r="T1762" s="258"/>
      <c r="AT1762" s="259" t="s">
        <v>177</v>
      </c>
      <c r="AU1762" s="259" t="s">
        <v>79</v>
      </c>
      <c r="AV1762" s="12" t="s">
        <v>79</v>
      </c>
      <c r="AW1762" s="12" t="s">
        <v>35</v>
      </c>
      <c r="AX1762" s="12" t="s">
        <v>71</v>
      </c>
      <c r="AY1762" s="259" t="s">
        <v>169</v>
      </c>
    </row>
    <row r="1763" s="13" customFormat="1">
      <c r="B1763" s="260"/>
      <c r="C1763" s="261"/>
      <c r="D1763" s="250" t="s">
        <v>177</v>
      </c>
      <c r="E1763" s="262" t="s">
        <v>21</v>
      </c>
      <c r="F1763" s="263" t="s">
        <v>739</v>
      </c>
      <c r="G1763" s="261"/>
      <c r="H1763" s="262" t="s">
        <v>21</v>
      </c>
      <c r="I1763" s="264"/>
      <c r="J1763" s="261"/>
      <c r="K1763" s="261"/>
      <c r="L1763" s="265"/>
      <c r="M1763" s="266"/>
      <c r="N1763" s="267"/>
      <c r="O1763" s="267"/>
      <c r="P1763" s="267"/>
      <c r="Q1763" s="267"/>
      <c r="R1763" s="267"/>
      <c r="S1763" s="267"/>
      <c r="T1763" s="268"/>
      <c r="AT1763" s="269" t="s">
        <v>177</v>
      </c>
      <c r="AU1763" s="269" t="s">
        <v>79</v>
      </c>
      <c r="AV1763" s="13" t="s">
        <v>75</v>
      </c>
      <c r="AW1763" s="13" t="s">
        <v>35</v>
      </c>
      <c r="AX1763" s="13" t="s">
        <v>71</v>
      </c>
      <c r="AY1763" s="269" t="s">
        <v>169</v>
      </c>
    </row>
    <row r="1764" s="12" customFormat="1">
      <c r="B1764" s="248"/>
      <c r="C1764" s="249"/>
      <c r="D1764" s="250" t="s">
        <v>177</v>
      </c>
      <c r="E1764" s="251" t="s">
        <v>21</v>
      </c>
      <c r="F1764" s="252" t="s">
        <v>1698</v>
      </c>
      <c r="G1764" s="249"/>
      <c r="H1764" s="253">
        <v>3.6200000000000001</v>
      </c>
      <c r="I1764" s="254"/>
      <c r="J1764" s="249"/>
      <c r="K1764" s="249"/>
      <c r="L1764" s="255"/>
      <c r="M1764" s="256"/>
      <c r="N1764" s="257"/>
      <c r="O1764" s="257"/>
      <c r="P1764" s="257"/>
      <c r="Q1764" s="257"/>
      <c r="R1764" s="257"/>
      <c r="S1764" s="257"/>
      <c r="T1764" s="258"/>
      <c r="AT1764" s="259" t="s">
        <v>177</v>
      </c>
      <c r="AU1764" s="259" t="s">
        <v>79</v>
      </c>
      <c r="AV1764" s="12" t="s">
        <v>79</v>
      </c>
      <c r="AW1764" s="12" t="s">
        <v>35</v>
      </c>
      <c r="AX1764" s="12" t="s">
        <v>71</v>
      </c>
      <c r="AY1764" s="259" t="s">
        <v>169</v>
      </c>
    </row>
    <row r="1765" s="13" customFormat="1">
      <c r="B1765" s="260"/>
      <c r="C1765" s="261"/>
      <c r="D1765" s="250" t="s">
        <v>177</v>
      </c>
      <c r="E1765" s="262" t="s">
        <v>21</v>
      </c>
      <c r="F1765" s="263" t="s">
        <v>900</v>
      </c>
      <c r="G1765" s="261"/>
      <c r="H1765" s="262" t="s">
        <v>21</v>
      </c>
      <c r="I1765" s="264"/>
      <c r="J1765" s="261"/>
      <c r="K1765" s="261"/>
      <c r="L1765" s="265"/>
      <c r="M1765" s="266"/>
      <c r="N1765" s="267"/>
      <c r="O1765" s="267"/>
      <c r="P1765" s="267"/>
      <c r="Q1765" s="267"/>
      <c r="R1765" s="267"/>
      <c r="S1765" s="267"/>
      <c r="T1765" s="268"/>
      <c r="AT1765" s="269" t="s">
        <v>177</v>
      </c>
      <c r="AU1765" s="269" t="s">
        <v>79</v>
      </c>
      <c r="AV1765" s="13" t="s">
        <v>75</v>
      </c>
      <c r="AW1765" s="13" t="s">
        <v>35</v>
      </c>
      <c r="AX1765" s="13" t="s">
        <v>71</v>
      </c>
      <c r="AY1765" s="269" t="s">
        <v>169</v>
      </c>
    </row>
    <row r="1766" s="12" customFormat="1">
      <c r="B1766" s="248"/>
      <c r="C1766" s="249"/>
      <c r="D1766" s="250" t="s">
        <v>177</v>
      </c>
      <c r="E1766" s="251" t="s">
        <v>21</v>
      </c>
      <c r="F1766" s="252" t="s">
        <v>1699</v>
      </c>
      <c r="G1766" s="249"/>
      <c r="H1766" s="253">
        <v>4</v>
      </c>
      <c r="I1766" s="254"/>
      <c r="J1766" s="249"/>
      <c r="K1766" s="249"/>
      <c r="L1766" s="255"/>
      <c r="M1766" s="256"/>
      <c r="N1766" s="257"/>
      <c r="O1766" s="257"/>
      <c r="P1766" s="257"/>
      <c r="Q1766" s="257"/>
      <c r="R1766" s="257"/>
      <c r="S1766" s="257"/>
      <c r="T1766" s="258"/>
      <c r="AT1766" s="259" t="s">
        <v>177</v>
      </c>
      <c r="AU1766" s="259" t="s">
        <v>79</v>
      </c>
      <c r="AV1766" s="12" t="s">
        <v>79</v>
      </c>
      <c r="AW1766" s="12" t="s">
        <v>35</v>
      </c>
      <c r="AX1766" s="12" t="s">
        <v>71</v>
      </c>
      <c r="AY1766" s="259" t="s">
        <v>169</v>
      </c>
    </row>
    <row r="1767" s="13" customFormat="1">
      <c r="B1767" s="260"/>
      <c r="C1767" s="261"/>
      <c r="D1767" s="250" t="s">
        <v>177</v>
      </c>
      <c r="E1767" s="262" t="s">
        <v>21</v>
      </c>
      <c r="F1767" s="263" t="s">
        <v>894</v>
      </c>
      <c r="G1767" s="261"/>
      <c r="H1767" s="262" t="s">
        <v>21</v>
      </c>
      <c r="I1767" s="264"/>
      <c r="J1767" s="261"/>
      <c r="K1767" s="261"/>
      <c r="L1767" s="265"/>
      <c r="M1767" s="266"/>
      <c r="N1767" s="267"/>
      <c r="O1767" s="267"/>
      <c r="P1767" s="267"/>
      <c r="Q1767" s="267"/>
      <c r="R1767" s="267"/>
      <c r="S1767" s="267"/>
      <c r="T1767" s="268"/>
      <c r="AT1767" s="269" t="s">
        <v>177</v>
      </c>
      <c r="AU1767" s="269" t="s">
        <v>79</v>
      </c>
      <c r="AV1767" s="13" t="s">
        <v>75</v>
      </c>
      <c r="AW1767" s="13" t="s">
        <v>35</v>
      </c>
      <c r="AX1767" s="13" t="s">
        <v>71</v>
      </c>
      <c r="AY1767" s="269" t="s">
        <v>169</v>
      </c>
    </row>
    <row r="1768" s="12" customFormat="1">
      <c r="B1768" s="248"/>
      <c r="C1768" s="249"/>
      <c r="D1768" s="250" t="s">
        <v>177</v>
      </c>
      <c r="E1768" s="251" t="s">
        <v>21</v>
      </c>
      <c r="F1768" s="252" t="s">
        <v>1699</v>
      </c>
      <c r="G1768" s="249"/>
      <c r="H1768" s="253">
        <v>4</v>
      </c>
      <c r="I1768" s="254"/>
      <c r="J1768" s="249"/>
      <c r="K1768" s="249"/>
      <c r="L1768" s="255"/>
      <c r="M1768" s="256"/>
      <c r="N1768" s="257"/>
      <c r="O1768" s="257"/>
      <c r="P1768" s="257"/>
      <c r="Q1768" s="257"/>
      <c r="R1768" s="257"/>
      <c r="S1768" s="257"/>
      <c r="T1768" s="258"/>
      <c r="AT1768" s="259" t="s">
        <v>177</v>
      </c>
      <c r="AU1768" s="259" t="s">
        <v>79</v>
      </c>
      <c r="AV1768" s="12" t="s">
        <v>79</v>
      </c>
      <c r="AW1768" s="12" t="s">
        <v>35</v>
      </c>
      <c r="AX1768" s="12" t="s">
        <v>71</v>
      </c>
      <c r="AY1768" s="259" t="s">
        <v>169</v>
      </c>
    </row>
    <row r="1769" s="13" customFormat="1">
      <c r="B1769" s="260"/>
      <c r="C1769" s="261"/>
      <c r="D1769" s="250" t="s">
        <v>177</v>
      </c>
      <c r="E1769" s="262" t="s">
        <v>21</v>
      </c>
      <c r="F1769" s="263" t="s">
        <v>893</v>
      </c>
      <c r="G1769" s="261"/>
      <c r="H1769" s="262" t="s">
        <v>21</v>
      </c>
      <c r="I1769" s="264"/>
      <c r="J1769" s="261"/>
      <c r="K1769" s="261"/>
      <c r="L1769" s="265"/>
      <c r="M1769" s="266"/>
      <c r="N1769" s="267"/>
      <c r="O1769" s="267"/>
      <c r="P1769" s="267"/>
      <c r="Q1769" s="267"/>
      <c r="R1769" s="267"/>
      <c r="S1769" s="267"/>
      <c r="T1769" s="268"/>
      <c r="AT1769" s="269" t="s">
        <v>177</v>
      </c>
      <c r="AU1769" s="269" t="s">
        <v>79</v>
      </c>
      <c r="AV1769" s="13" t="s">
        <v>75</v>
      </c>
      <c r="AW1769" s="13" t="s">
        <v>35</v>
      </c>
      <c r="AX1769" s="13" t="s">
        <v>71</v>
      </c>
      <c r="AY1769" s="269" t="s">
        <v>169</v>
      </c>
    </row>
    <row r="1770" s="12" customFormat="1">
      <c r="B1770" s="248"/>
      <c r="C1770" s="249"/>
      <c r="D1770" s="250" t="s">
        <v>177</v>
      </c>
      <c r="E1770" s="251" t="s">
        <v>21</v>
      </c>
      <c r="F1770" s="252" t="s">
        <v>1699</v>
      </c>
      <c r="G1770" s="249"/>
      <c r="H1770" s="253">
        <v>4</v>
      </c>
      <c r="I1770" s="254"/>
      <c r="J1770" s="249"/>
      <c r="K1770" s="249"/>
      <c r="L1770" s="255"/>
      <c r="M1770" s="256"/>
      <c r="N1770" s="257"/>
      <c r="O1770" s="257"/>
      <c r="P1770" s="257"/>
      <c r="Q1770" s="257"/>
      <c r="R1770" s="257"/>
      <c r="S1770" s="257"/>
      <c r="T1770" s="258"/>
      <c r="AT1770" s="259" t="s">
        <v>177</v>
      </c>
      <c r="AU1770" s="259" t="s">
        <v>79</v>
      </c>
      <c r="AV1770" s="12" t="s">
        <v>79</v>
      </c>
      <c r="AW1770" s="12" t="s">
        <v>35</v>
      </c>
      <c r="AX1770" s="12" t="s">
        <v>71</v>
      </c>
      <c r="AY1770" s="259" t="s">
        <v>169</v>
      </c>
    </row>
    <row r="1771" s="13" customFormat="1">
      <c r="B1771" s="260"/>
      <c r="C1771" s="261"/>
      <c r="D1771" s="250" t="s">
        <v>177</v>
      </c>
      <c r="E1771" s="262" t="s">
        <v>21</v>
      </c>
      <c r="F1771" s="263" t="s">
        <v>892</v>
      </c>
      <c r="G1771" s="261"/>
      <c r="H1771" s="262" t="s">
        <v>21</v>
      </c>
      <c r="I1771" s="264"/>
      <c r="J1771" s="261"/>
      <c r="K1771" s="261"/>
      <c r="L1771" s="265"/>
      <c r="M1771" s="266"/>
      <c r="N1771" s="267"/>
      <c r="O1771" s="267"/>
      <c r="P1771" s="267"/>
      <c r="Q1771" s="267"/>
      <c r="R1771" s="267"/>
      <c r="S1771" s="267"/>
      <c r="T1771" s="268"/>
      <c r="AT1771" s="269" t="s">
        <v>177</v>
      </c>
      <c r="AU1771" s="269" t="s">
        <v>79</v>
      </c>
      <c r="AV1771" s="13" t="s">
        <v>75</v>
      </c>
      <c r="AW1771" s="13" t="s">
        <v>35</v>
      </c>
      <c r="AX1771" s="13" t="s">
        <v>71</v>
      </c>
      <c r="AY1771" s="269" t="s">
        <v>169</v>
      </c>
    </row>
    <row r="1772" s="12" customFormat="1">
      <c r="B1772" s="248"/>
      <c r="C1772" s="249"/>
      <c r="D1772" s="250" t="s">
        <v>177</v>
      </c>
      <c r="E1772" s="251" t="s">
        <v>21</v>
      </c>
      <c r="F1772" s="252" t="s">
        <v>1699</v>
      </c>
      <c r="G1772" s="249"/>
      <c r="H1772" s="253">
        <v>4</v>
      </c>
      <c r="I1772" s="254"/>
      <c r="J1772" s="249"/>
      <c r="K1772" s="249"/>
      <c r="L1772" s="255"/>
      <c r="M1772" s="256"/>
      <c r="N1772" s="257"/>
      <c r="O1772" s="257"/>
      <c r="P1772" s="257"/>
      <c r="Q1772" s="257"/>
      <c r="R1772" s="257"/>
      <c r="S1772" s="257"/>
      <c r="T1772" s="258"/>
      <c r="AT1772" s="259" t="s">
        <v>177</v>
      </c>
      <c r="AU1772" s="259" t="s">
        <v>79</v>
      </c>
      <c r="AV1772" s="12" t="s">
        <v>79</v>
      </c>
      <c r="AW1772" s="12" t="s">
        <v>35</v>
      </c>
      <c r="AX1772" s="12" t="s">
        <v>71</v>
      </c>
      <c r="AY1772" s="259" t="s">
        <v>169</v>
      </c>
    </row>
    <row r="1773" s="13" customFormat="1">
      <c r="B1773" s="260"/>
      <c r="C1773" s="261"/>
      <c r="D1773" s="250" t="s">
        <v>177</v>
      </c>
      <c r="E1773" s="262" t="s">
        <v>21</v>
      </c>
      <c r="F1773" s="263" t="s">
        <v>890</v>
      </c>
      <c r="G1773" s="261"/>
      <c r="H1773" s="262" t="s">
        <v>21</v>
      </c>
      <c r="I1773" s="264"/>
      <c r="J1773" s="261"/>
      <c r="K1773" s="261"/>
      <c r="L1773" s="265"/>
      <c r="M1773" s="266"/>
      <c r="N1773" s="267"/>
      <c r="O1773" s="267"/>
      <c r="P1773" s="267"/>
      <c r="Q1773" s="267"/>
      <c r="R1773" s="267"/>
      <c r="S1773" s="267"/>
      <c r="T1773" s="268"/>
      <c r="AT1773" s="269" t="s">
        <v>177</v>
      </c>
      <c r="AU1773" s="269" t="s">
        <v>79</v>
      </c>
      <c r="AV1773" s="13" t="s">
        <v>75</v>
      </c>
      <c r="AW1773" s="13" t="s">
        <v>35</v>
      </c>
      <c r="AX1773" s="13" t="s">
        <v>71</v>
      </c>
      <c r="AY1773" s="269" t="s">
        <v>169</v>
      </c>
    </row>
    <row r="1774" s="12" customFormat="1">
      <c r="B1774" s="248"/>
      <c r="C1774" s="249"/>
      <c r="D1774" s="250" t="s">
        <v>177</v>
      </c>
      <c r="E1774" s="251" t="s">
        <v>21</v>
      </c>
      <c r="F1774" s="252" t="s">
        <v>1700</v>
      </c>
      <c r="G1774" s="249"/>
      <c r="H1774" s="253">
        <v>6.6429999999999998</v>
      </c>
      <c r="I1774" s="254"/>
      <c r="J1774" s="249"/>
      <c r="K1774" s="249"/>
      <c r="L1774" s="255"/>
      <c r="M1774" s="256"/>
      <c r="N1774" s="257"/>
      <c r="O1774" s="257"/>
      <c r="P1774" s="257"/>
      <c r="Q1774" s="257"/>
      <c r="R1774" s="257"/>
      <c r="S1774" s="257"/>
      <c r="T1774" s="258"/>
      <c r="AT1774" s="259" t="s">
        <v>177</v>
      </c>
      <c r="AU1774" s="259" t="s">
        <v>79</v>
      </c>
      <c r="AV1774" s="12" t="s">
        <v>79</v>
      </c>
      <c r="AW1774" s="12" t="s">
        <v>35</v>
      </c>
      <c r="AX1774" s="12" t="s">
        <v>71</v>
      </c>
      <c r="AY1774" s="259" t="s">
        <v>169</v>
      </c>
    </row>
    <row r="1775" s="13" customFormat="1">
      <c r="B1775" s="260"/>
      <c r="C1775" s="261"/>
      <c r="D1775" s="250" t="s">
        <v>177</v>
      </c>
      <c r="E1775" s="262" t="s">
        <v>21</v>
      </c>
      <c r="F1775" s="263" t="s">
        <v>896</v>
      </c>
      <c r="G1775" s="261"/>
      <c r="H1775" s="262" t="s">
        <v>21</v>
      </c>
      <c r="I1775" s="264"/>
      <c r="J1775" s="261"/>
      <c r="K1775" s="261"/>
      <c r="L1775" s="265"/>
      <c r="M1775" s="266"/>
      <c r="N1775" s="267"/>
      <c r="O1775" s="267"/>
      <c r="P1775" s="267"/>
      <c r="Q1775" s="267"/>
      <c r="R1775" s="267"/>
      <c r="S1775" s="267"/>
      <c r="T1775" s="268"/>
      <c r="AT1775" s="269" t="s">
        <v>177</v>
      </c>
      <c r="AU1775" s="269" t="s">
        <v>79</v>
      </c>
      <c r="AV1775" s="13" t="s">
        <v>75</v>
      </c>
      <c r="AW1775" s="13" t="s">
        <v>35</v>
      </c>
      <c r="AX1775" s="13" t="s">
        <v>71</v>
      </c>
      <c r="AY1775" s="269" t="s">
        <v>169</v>
      </c>
    </row>
    <row r="1776" s="12" customFormat="1">
      <c r="B1776" s="248"/>
      <c r="C1776" s="249"/>
      <c r="D1776" s="250" t="s">
        <v>177</v>
      </c>
      <c r="E1776" s="251" t="s">
        <v>21</v>
      </c>
      <c r="F1776" s="252" t="s">
        <v>1701</v>
      </c>
      <c r="G1776" s="249"/>
      <c r="H1776" s="253">
        <v>398.51999999999998</v>
      </c>
      <c r="I1776" s="254"/>
      <c r="J1776" s="249"/>
      <c r="K1776" s="249"/>
      <c r="L1776" s="255"/>
      <c r="M1776" s="256"/>
      <c r="N1776" s="257"/>
      <c r="O1776" s="257"/>
      <c r="P1776" s="257"/>
      <c r="Q1776" s="257"/>
      <c r="R1776" s="257"/>
      <c r="S1776" s="257"/>
      <c r="T1776" s="258"/>
      <c r="AT1776" s="259" t="s">
        <v>177</v>
      </c>
      <c r="AU1776" s="259" t="s">
        <v>79</v>
      </c>
      <c r="AV1776" s="12" t="s">
        <v>79</v>
      </c>
      <c r="AW1776" s="12" t="s">
        <v>35</v>
      </c>
      <c r="AX1776" s="12" t="s">
        <v>71</v>
      </c>
      <c r="AY1776" s="259" t="s">
        <v>169</v>
      </c>
    </row>
    <row r="1777" s="13" customFormat="1">
      <c r="B1777" s="260"/>
      <c r="C1777" s="261"/>
      <c r="D1777" s="250" t="s">
        <v>177</v>
      </c>
      <c r="E1777" s="262" t="s">
        <v>21</v>
      </c>
      <c r="F1777" s="263" t="s">
        <v>888</v>
      </c>
      <c r="G1777" s="261"/>
      <c r="H1777" s="262" t="s">
        <v>21</v>
      </c>
      <c r="I1777" s="264"/>
      <c r="J1777" s="261"/>
      <c r="K1777" s="261"/>
      <c r="L1777" s="265"/>
      <c r="M1777" s="266"/>
      <c r="N1777" s="267"/>
      <c r="O1777" s="267"/>
      <c r="P1777" s="267"/>
      <c r="Q1777" s="267"/>
      <c r="R1777" s="267"/>
      <c r="S1777" s="267"/>
      <c r="T1777" s="268"/>
      <c r="AT1777" s="269" t="s">
        <v>177</v>
      </c>
      <c r="AU1777" s="269" t="s">
        <v>79</v>
      </c>
      <c r="AV1777" s="13" t="s">
        <v>75</v>
      </c>
      <c r="AW1777" s="13" t="s">
        <v>35</v>
      </c>
      <c r="AX1777" s="13" t="s">
        <v>71</v>
      </c>
      <c r="AY1777" s="269" t="s">
        <v>169</v>
      </c>
    </row>
    <row r="1778" s="12" customFormat="1">
      <c r="B1778" s="248"/>
      <c r="C1778" s="249"/>
      <c r="D1778" s="250" t="s">
        <v>177</v>
      </c>
      <c r="E1778" s="251" t="s">
        <v>21</v>
      </c>
      <c r="F1778" s="252" t="s">
        <v>1702</v>
      </c>
      <c r="G1778" s="249"/>
      <c r="H1778" s="253">
        <v>14.882999999999999</v>
      </c>
      <c r="I1778" s="254"/>
      <c r="J1778" s="249"/>
      <c r="K1778" s="249"/>
      <c r="L1778" s="255"/>
      <c r="M1778" s="256"/>
      <c r="N1778" s="257"/>
      <c r="O1778" s="257"/>
      <c r="P1778" s="257"/>
      <c r="Q1778" s="257"/>
      <c r="R1778" s="257"/>
      <c r="S1778" s="257"/>
      <c r="T1778" s="258"/>
      <c r="AT1778" s="259" t="s">
        <v>177</v>
      </c>
      <c r="AU1778" s="259" t="s">
        <v>79</v>
      </c>
      <c r="AV1778" s="12" t="s">
        <v>79</v>
      </c>
      <c r="AW1778" s="12" t="s">
        <v>35</v>
      </c>
      <c r="AX1778" s="12" t="s">
        <v>71</v>
      </c>
      <c r="AY1778" s="259" t="s">
        <v>169</v>
      </c>
    </row>
    <row r="1779" s="13" customFormat="1">
      <c r="B1779" s="260"/>
      <c r="C1779" s="261"/>
      <c r="D1779" s="250" t="s">
        <v>177</v>
      </c>
      <c r="E1779" s="262" t="s">
        <v>21</v>
      </c>
      <c r="F1779" s="263" t="s">
        <v>886</v>
      </c>
      <c r="G1779" s="261"/>
      <c r="H1779" s="262" t="s">
        <v>21</v>
      </c>
      <c r="I1779" s="264"/>
      <c r="J1779" s="261"/>
      <c r="K1779" s="261"/>
      <c r="L1779" s="265"/>
      <c r="M1779" s="266"/>
      <c r="N1779" s="267"/>
      <c r="O1779" s="267"/>
      <c r="P1779" s="267"/>
      <c r="Q1779" s="267"/>
      <c r="R1779" s="267"/>
      <c r="S1779" s="267"/>
      <c r="T1779" s="268"/>
      <c r="AT1779" s="269" t="s">
        <v>177</v>
      </c>
      <c r="AU1779" s="269" t="s">
        <v>79</v>
      </c>
      <c r="AV1779" s="13" t="s">
        <v>75</v>
      </c>
      <c r="AW1779" s="13" t="s">
        <v>35</v>
      </c>
      <c r="AX1779" s="13" t="s">
        <v>71</v>
      </c>
      <c r="AY1779" s="269" t="s">
        <v>169</v>
      </c>
    </row>
    <row r="1780" s="14" customFormat="1">
      <c r="B1780" s="270"/>
      <c r="C1780" s="271"/>
      <c r="D1780" s="250" t="s">
        <v>177</v>
      </c>
      <c r="E1780" s="272" t="s">
        <v>21</v>
      </c>
      <c r="F1780" s="273" t="s">
        <v>182</v>
      </c>
      <c r="G1780" s="271"/>
      <c r="H1780" s="274">
        <v>667.31799999999998</v>
      </c>
      <c r="I1780" s="275"/>
      <c r="J1780" s="271"/>
      <c r="K1780" s="271"/>
      <c r="L1780" s="276"/>
      <c r="M1780" s="277"/>
      <c r="N1780" s="278"/>
      <c r="O1780" s="278"/>
      <c r="P1780" s="278"/>
      <c r="Q1780" s="278"/>
      <c r="R1780" s="278"/>
      <c r="S1780" s="278"/>
      <c r="T1780" s="279"/>
      <c r="AT1780" s="280" t="s">
        <v>177</v>
      </c>
      <c r="AU1780" s="280" t="s">
        <v>79</v>
      </c>
      <c r="AV1780" s="14" t="s">
        <v>89</v>
      </c>
      <c r="AW1780" s="14" t="s">
        <v>35</v>
      </c>
      <c r="AX1780" s="14" t="s">
        <v>75</v>
      </c>
      <c r="AY1780" s="280" t="s">
        <v>169</v>
      </c>
    </row>
    <row r="1781" s="1" customFormat="1" ht="25.5" customHeight="1">
      <c r="B1781" s="47"/>
      <c r="C1781" s="236" t="s">
        <v>1703</v>
      </c>
      <c r="D1781" s="236" t="s">
        <v>172</v>
      </c>
      <c r="E1781" s="237" t="s">
        <v>1704</v>
      </c>
      <c r="F1781" s="238" t="s">
        <v>1705</v>
      </c>
      <c r="G1781" s="239" t="s">
        <v>175</v>
      </c>
      <c r="H1781" s="240">
        <v>610.93899999999996</v>
      </c>
      <c r="I1781" s="241"/>
      <c r="J1781" s="242">
        <f>ROUND(I1781*H1781,2)</f>
        <v>0</v>
      </c>
      <c r="K1781" s="238" t="s">
        <v>21</v>
      </c>
      <c r="L1781" s="73"/>
      <c r="M1781" s="243" t="s">
        <v>21</v>
      </c>
      <c r="N1781" s="244" t="s">
        <v>42</v>
      </c>
      <c r="O1781" s="48"/>
      <c r="P1781" s="245">
        <f>O1781*H1781</f>
        <v>0</v>
      </c>
      <c r="Q1781" s="245">
        <v>0.00275676</v>
      </c>
      <c r="R1781" s="245">
        <f>Q1781*H1781</f>
        <v>1.68421219764</v>
      </c>
      <c r="S1781" s="245">
        <v>0</v>
      </c>
      <c r="T1781" s="246">
        <f>S1781*H1781</f>
        <v>0</v>
      </c>
      <c r="AR1781" s="25" t="s">
        <v>89</v>
      </c>
      <c r="AT1781" s="25" t="s">
        <v>172</v>
      </c>
      <c r="AU1781" s="25" t="s">
        <v>79</v>
      </c>
      <c r="AY1781" s="25" t="s">
        <v>169</v>
      </c>
      <c r="BE1781" s="247">
        <f>IF(N1781="základní",J1781,0)</f>
        <v>0</v>
      </c>
      <c r="BF1781" s="247">
        <f>IF(N1781="snížená",J1781,0)</f>
        <v>0</v>
      </c>
      <c r="BG1781" s="247">
        <f>IF(N1781="zákl. přenesená",J1781,0)</f>
        <v>0</v>
      </c>
      <c r="BH1781" s="247">
        <f>IF(N1781="sníž. přenesená",J1781,0)</f>
        <v>0</v>
      </c>
      <c r="BI1781" s="247">
        <f>IF(N1781="nulová",J1781,0)</f>
        <v>0</v>
      </c>
      <c r="BJ1781" s="25" t="s">
        <v>75</v>
      </c>
      <c r="BK1781" s="247">
        <f>ROUND(I1781*H1781,2)</f>
        <v>0</v>
      </c>
      <c r="BL1781" s="25" t="s">
        <v>89</v>
      </c>
      <c r="BM1781" s="25" t="s">
        <v>1706</v>
      </c>
    </row>
    <row r="1782" s="12" customFormat="1">
      <c r="B1782" s="248"/>
      <c r="C1782" s="249"/>
      <c r="D1782" s="250" t="s">
        <v>177</v>
      </c>
      <c r="E1782" s="251" t="s">
        <v>21</v>
      </c>
      <c r="F1782" s="252" t="s">
        <v>1688</v>
      </c>
      <c r="G1782" s="249"/>
      <c r="H1782" s="253">
        <v>68.076999999999998</v>
      </c>
      <c r="I1782" s="254"/>
      <c r="J1782" s="249"/>
      <c r="K1782" s="249"/>
      <c r="L1782" s="255"/>
      <c r="M1782" s="256"/>
      <c r="N1782" s="257"/>
      <c r="O1782" s="257"/>
      <c r="P1782" s="257"/>
      <c r="Q1782" s="257"/>
      <c r="R1782" s="257"/>
      <c r="S1782" s="257"/>
      <c r="T1782" s="258"/>
      <c r="AT1782" s="259" t="s">
        <v>177</v>
      </c>
      <c r="AU1782" s="259" t="s">
        <v>79</v>
      </c>
      <c r="AV1782" s="12" t="s">
        <v>79</v>
      </c>
      <c r="AW1782" s="12" t="s">
        <v>35</v>
      </c>
      <c r="AX1782" s="12" t="s">
        <v>71</v>
      </c>
      <c r="AY1782" s="259" t="s">
        <v>169</v>
      </c>
    </row>
    <row r="1783" s="13" customFormat="1">
      <c r="B1783" s="260"/>
      <c r="C1783" s="261"/>
      <c r="D1783" s="250" t="s">
        <v>177</v>
      </c>
      <c r="E1783" s="262" t="s">
        <v>21</v>
      </c>
      <c r="F1783" s="263" t="s">
        <v>521</v>
      </c>
      <c r="G1783" s="261"/>
      <c r="H1783" s="262" t="s">
        <v>21</v>
      </c>
      <c r="I1783" s="264"/>
      <c r="J1783" s="261"/>
      <c r="K1783" s="261"/>
      <c r="L1783" s="265"/>
      <c r="M1783" s="266"/>
      <c r="N1783" s="267"/>
      <c r="O1783" s="267"/>
      <c r="P1783" s="267"/>
      <c r="Q1783" s="267"/>
      <c r="R1783" s="267"/>
      <c r="S1783" s="267"/>
      <c r="T1783" s="268"/>
      <c r="AT1783" s="269" t="s">
        <v>177</v>
      </c>
      <c r="AU1783" s="269" t="s">
        <v>79</v>
      </c>
      <c r="AV1783" s="13" t="s">
        <v>75</v>
      </c>
      <c r="AW1783" s="13" t="s">
        <v>35</v>
      </c>
      <c r="AX1783" s="13" t="s">
        <v>71</v>
      </c>
      <c r="AY1783" s="269" t="s">
        <v>169</v>
      </c>
    </row>
    <row r="1784" s="12" customFormat="1">
      <c r="B1784" s="248"/>
      <c r="C1784" s="249"/>
      <c r="D1784" s="250" t="s">
        <v>177</v>
      </c>
      <c r="E1784" s="251" t="s">
        <v>21</v>
      </c>
      <c r="F1784" s="252" t="s">
        <v>1707</v>
      </c>
      <c r="G1784" s="249"/>
      <c r="H1784" s="253">
        <v>20.492000000000001</v>
      </c>
      <c r="I1784" s="254"/>
      <c r="J1784" s="249"/>
      <c r="K1784" s="249"/>
      <c r="L1784" s="255"/>
      <c r="M1784" s="256"/>
      <c r="N1784" s="257"/>
      <c r="O1784" s="257"/>
      <c r="P1784" s="257"/>
      <c r="Q1784" s="257"/>
      <c r="R1784" s="257"/>
      <c r="S1784" s="257"/>
      <c r="T1784" s="258"/>
      <c r="AT1784" s="259" t="s">
        <v>177</v>
      </c>
      <c r="AU1784" s="259" t="s">
        <v>79</v>
      </c>
      <c r="AV1784" s="12" t="s">
        <v>79</v>
      </c>
      <c r="AW1784" s="12" t="s">
        <v>35</v>
      </c>
      <c r="AX1784" s="12" t="s">
        <v>71</v>
      </c>
      <c r="AY1784" s="259" t="s">
        <v>169</v>
      </c>
    </row>
    <row r="1785" s="13" customFormat="1">
      <c r="B1785" s="260"/>
      <c r="C1785" s="261"/>
      <c r="D1785" s="250" t="s">
        <v>177</v>
      </c>
      <c r="E1785" s="262" t="s">
        <v>21</v>
      </c>
      <c r="F1785" s="263" t="s">
        <v>436</v>
      </c>
      <c r="G1785" s="261"/>
      <c r="H1785" s="262" t="s">
        <v>21</v>
      </c>
      <c r="I1785" s="264"/>
      <c r="J1785" s="261"/>
      <c r="K1785" s="261"/>
      <c r="L1785" s="265"/>
      <c r="M1785" s="266"/>
      <c r="N1785" s="267"/>
      <c r="O1785" s="267"/>
      <c r="P1785" s="267"/>
      <c r="Q1785" s="267"/>
      <c r="R1785" s="267"/>
      <c r="S1785" s="267"/>
      <c r="T1785" s="268"/>
      <c r="AT1785" s="269" t="s">
        <v>177</v>
      </c>
      <c r="AU1785" s="269" t="s">
        <v>79</v>
      </c>
      <c r="AV1785" s="13" t="s">
        <v>75</v>
      </c>
      <c r="AW1785" s="13" t="s">
        <v>35</v>
      </c>
      <c r="AX1785" s="13" t="s">
        <v>71</v>
      </c>
      <c r="AY1785" s="269" t="s">
        <v>169</v>
      </c>
    </row>
    <row r="1786" s="12" customFormat="1">
      <c r="B1786" s="248"/>
      <c r="C1786" s="249"/>
      <c r="D1786" s="250" t="s">
        <v>177</v>
      </c>
      <c r="E1786" s="251" t="s">
        <v>21</v>
      </c>
      <c r="F1786" s="252" t="s">
        <v>1690</v>
      </c>
      <c r="G1786" s="249"/>
      <c r="H1786" s="253">
        <v>4.3099999999999996</v>
      </c>
      <c r="I1786" s="254"/>
      <c r="J1786" s="249"/>
      <c r="K1786" s="249"/>
      <c r="L1786" s="255"/>
      <c r="M1786" s="256"/>
      <c r="N1786" s="257"/>
      <c r="O1786" s="257"/>
      <c r="P1786" s="257"/>
      <c r="Q1786" s="257"/>
      <c r="R1786" s="257"/>
      <c r="S1786" s="257"/>
      <c r="T1786" s="258"/>
      <c r="AT1786" s="259" t="s">
        <v>177</v>
      </c>
      <c r="AU1786" s="259" t="s">
        <v>79</v>
      </c>
      <c r="AV1786" s="12" t="s">
        <v>79</v>
      </c>
      <c r="AW1786" s="12" t="s">
        <v>35</v>
      </c>
      <c r="AX1786" s="12" t="s">
        <v>71</v>
      </c>
      <c r="AY1786" s="259" t="s">
        <v>169</v>
      </c>
    </row>
    <row r="1787" s="13" customFormat="1">
      <c r="B1787" s="260"/>
      <c r="C1787" s="261"/>
      <c r="D1787" s="250" t="s">
        <v>177</v>
      </c>
      <c r="E1787" s="262" t="s">
        <v>21</v>
      </c>
      <c r="F1787" s="263" t="s">
        <v>883</v>
      </c>
      <c r="G1787" s="261"/>
      <c r="H1787" s="262" t="s">
        <v>21</v>
      </c>
      <c r="I1787" s="264"/>
      <c r="J1787" s="261"/>
      <c r="K1787" s="261"/>
      <c r="L1787" s="265"/>
      <c r="M1787" s="266"/>
      <c r="N1787" s="267"/>
      <c r="O1787" s="267"/>
      <c r="P1787" s="267"/>
      <c r="Q1787" s="267"/>
      <c r="R1787" s="267"/>
      <c r="S1787" s="267"/>
      <c r="T1787" s="268"/>
      <c r="AT1787" s="269" t="s">
        <v>177</v>
      </c>
      <c r="AU1787" s="269" t="s">
        <v>79</v>
      </c>
      <c r="AV1787" s="13" t="s">
        <v>75</v>
      </c>
      <c r="AW1787" s="13" t="s">
        <v>35</v>
      </c>
      <c r="AX1787" s="13" t="s">
        <v>71</v>
      </c>
      <c r="AY1787" s="269" t="s">
        <v>169</v>
      </c>
    </row>
    <row r="1788" s="12" customFormat="1">
      <c r="B1788" s="248"/>
      <c r="C1788" s="249"/>
      <c r="D1788" s="250" t="s">
        <v>177</v>
      </c>
      <c r="E1788" s="251" t="s">
        <v>21</v>
      </c>
      <c r="F1788" s="252" t="s">
        <v>1690</v>
      </c>
      <c r="G1788" s="249"/>
      <c r="H1788" s="253">
        <v>4.3099999999999996</v>
      </c>
      <c r="I1788" s="254"/>
      <c r="J1788" s="249"/>
      <c r="K1788" s="249"/>
      <c r="L1788" s="255"/>
      <c r="M1788" s="256"/>
      <c r="N1788" s="257"/>
      <c r="O1788" s="257"/>
      <c r="P1788" s="257"/>
      <c r="Q1788" s="257"/>
      <c r="R1788" s="257"/>
      <c r="S1788" s="257"/>
      <c r="T1788" s="258"/>
      <c r="AT1788" s="259" t="s">
        <v>177</v>
      </c>
      <c r="AU1788" s="259" t="s">
        <v>79</v>
      </c>
      <c r="AV1788" s="12" t="s">
        <v>79</v>
      </c>
      <c r="AW1788" s="12" t="s">
        <v>35</v>
      </c>
      <c r="AX1788" s="12" t="s">
        <v>71</v>
      </c>
      <c r="AY1788" s="259" t="s">
        <v>169</v>
      </c>
    </row>
    <row r="1789" s="13" customFormat="1">
      <c r="B1789" s="260"/>
      <c r="C1789" s="261"/>
      <c r="D1789" s="250" t="s">
        <v>177</v>
      </c>
      <c r="E1789" s="262" t="s">
        <v>21</v>
      </c>
      <c r="F1789" s="263" t="s">
        <v>882</v>
      </c>
      <c r="G1789" s="261"/>
      <c r="H1789" s="262" t="s">
        <v>21</v>
      </c>
      <c r="I1789" s="264"/>
      <c r="J1789" s="261"/>
      <c r="K1789" s="261"/>
      <c r="L1789" s="265"/>
      <c r="M1789" s="266"/>
      <c r="N1789" s="267"/>
      <c r="O1789" s="267"/>
      <c r="P1789" s="267"/>
      <c r="Q1789" s="267"/>
      <c r="R1789" s="267"/>
      <c r="S1789" s="267"/>
      <c r="T1789" s="268"/>
      <c r="AT1789" s="269" t="s">
        <v>177</v>
      </c>
      <c r="AU1789" s="269" t="s">
        <v>79</v>
      </c>
      <c r="AV1789" s="13" t="s">
        <v>75</v>
      </c>
      <c r="AW1789" s="13" t="s">
        <v>35</v>
      </c>
      <c r="AX1789" s="13" t="s">
        <v>71</v>
      </c>
      <c r="AY1789" s="269" t="s">
        <v>169</v>
      </c>
    </row>
    <row r="1790" s="12" customFormat="1">
      <c r="B1790" s="248"/>
      <c r="C1790" s="249"/>
      <c r="D1790" s="250" t="s">
        <v>177</v>
      </c>
      <c r="E1790" s="251" t="s">
        <v>21</v>
      </c>
      <c r="F1790" s="252" t="s">
        <v>1691</v>
      </c>
      <c r="G1790" s="249"/>
      <c r="H1790" s="253">
        <v>5.819</v>
      </c>
      <c r="I1790" s="254"/>
      <c r="J1790" s="249"/>
      <c r="K1790" s="249"/>
      <c r="L1790" s="255"/>
      <c r="M1790" s="256"/>
      <c r="N1790" s="257"/>
      <c r="O1790" s="257"/>
      <c r="P1790" s="257"/>
      <c r="Q1790" s="257"/>
      <c r="R1790" s="257"/>
      <c r="S1790" s="257"/>
      <c r="T1790" s="258"/>
      <c r="AT1790" s="259" t="s">
        <v>177</v>
      </c>
      <c r="AU1790" s="259" t="s">
        <v>79</v>
      </c>
      <c r="AV1790" s="12" t="s">
        <v>79</v>
      </c>
      <c r="AW1790" s="12" t="s">
        <v>35</v>
      </c>
      <c r="AX1790" s="12" t="s">
        <v>71</v>
      </c>
      <c r="AY1790" s="259" t="s">
        <v>169</v>
      </c>
    </row>
    <row r="1791" s="13" customFormat="1">
      <c r="B1791" s="260"/>
      <c r="C1791" s="261"/>
      <c r="D1791" s="250" t="s">
        <v>177</v>
      </c>
      <c r="E1791" s="262" t="s">
        <v>21</v>
      </c>
      <c r="F1791" s="263" t="s">
        <v>881</v>
      </c>
      <c r="G1791" s="261"/>
      <c r="H1791" s="262" t="s">
        <v>21</v>
      </c>
      <c r="I1791" s="264"/>
      <c r="J1791" s="261"/>
      <c r="K1791" s="261"/>
      <c r="L1791" s="265"/>
      <c r="M1791" s="266"/>
      <c r="N1791" s="267"/>
      <c r="O1791" s="267"/>
      <c r="P1791" s="267"/>
      <c r="Q1791" s="267"/>
      <c r="R1791" s="267"/>
      <c r="S1791" s="267"/>
      <c r="T1791" s="268"/>
      <c r="AT1791" s="269" t="s">
        <v>177</v>
      </c>
      <c r="AU1791" s="269" t="s">
        <v>79</v>
      </c>
      <c r="AV1791" s="13" t="s">
        <v>75</v>
      </c>
      <c r="AW1791" s="13" t="s">
        <v>35</v>
      </c>
      <c r="AX1791" s="13" t="s">
        <v>71</v>
      </c>
      <c r="AY1791" s="269" t="s">
        <v>169</v>
      </c>
    </row>
    <row r="1792" s="12" customFormat="1">
      <c r="B1792" s="248"/>
      <c r="C1792" s="249"/>
      <c r="D1792" s="250" t="s">
        <v>177</v>
      </c>
      <c r="E1792" s="251" t="s">
        <v>21</v>
      </c>
      <c r="F1792" s="252" t="s">
        <v>1692</v>
      </c>
      <c r="G1792" s="249"/>
      <c r="H1792" s="253">
        <v>4.2999999999999998</v>
      </c>
      <c r="I1792" s="254"/>
      <c r="J1792" s="249"/>
      <c r="K1792" s="249"/>
      <c r="L1792" s="255"/>
      <c r="M1792" s="256"/>
      <c r="N1792" s="257"/>
      <c r="O1792" s="257"/>
      <c r="P1792" s="257"/>
      <c r="Q1792" s="257"/>
      <c r="R1792" s="257"/>
      <c r="S1792" s="257"/>
      <c r="T1792" s="258"/>
      <c r="AT1792" s="259" t="s">
        <v>177</v>
      </c>
      <c r="AU1792" s="259" t="s">
        <v>79</v>
      </c>
      <c r="AV1792" s="12" t="s">
        <v>79</v>
      </c>
      <c r="AW1792" s="12" t="s">
        <v>35</v>
      </c>
      <c r="AX1792" s="12" t="s">
        <v>71</v>
      </c>
      <c r="AY1792" s="259" t="s">
        <v>169</v>
      </c>
    </row>
    <row r="1793" s="13" customFormat="1">
      <c r="B1793" s="260"/>
      <c r="C1793" s="261"/>
      <c r="D1793" s="250" t="s">
        <v>177</v>
      </c>
      <c r="E1793" s="262" t="s">
        <v>21</v>
      </c>
      <c r="F1793" s="263" t="s">
        <v>879</v>
      </c>
      <c r="G1793" s="261"/>
      <c r="H1793" s="262" t="s">
        <v>21</v>
      </c>
      <c r="I1793" s="264"/>
      <c r="J1793" s="261"/>
      <c r="K1793" s="261"/>
      <c r="L1793" s="265"/>
      <c r="M1793" s="266"/>
      <c r="N1793" s="267"/>
      <c r="O1793" s="267"/>
      <c r="P1793" s="267"/>
      <c r="Q1793" s="267"/>
      <c r="R1793" s="267"/>
      <c r="S1793" s="267"/>
      <c r="T1793" s="268"/>
      <c r="AT1793" s="269" t="s">
        <v>177</v>
      </c>
      <c r="AU1793" s="269" t="s">
        <v>79</v>
      </c>
      <c r="AV1793" s="13" t="s">
        <v>75</v>
      </c>
      <c r="AW1793" s="13" t="s">
        <v>35</v>
      </c>
      <c r="AX1793" s="13" t="s">
        <v>71</v>
      </c>
      <c r="AY1793" s="269" t="s">
        <v>169</v>
      </c>
    </row>
    <row r="1794" s="12" customFormat="1">
      <c r="B1794" s="248"/>
      <c r="C1794" s="249"/>
      <c r="D1794" s="250" t="s">
        <v>177</v>
      </c>
      <c r="E1794" s="251" t="s">
        <v>21</v>
      </c>
      <c r="F1794" s="252" t="s">
        <v>1693</v>
      </c>
      <c r="G1794" s="249"/>
      <c r="H1794" s="253">
        <v>4.3099999999999996</v>
      </c>
      <c r="I1794" s="254"/>
      <c r="J1794" s="249"/>
      <c r="K1794" s="249"/>
      <c r="L1794" s="255"/>
      <c r="M1794" s="256"/>
      <c r="N1794" s="257"/>
      <c r="O1794" s="257"/>
      <c r="P1794" s="257"/>
      <c r="Q1794" s="257"/>
      <c r="R1794" s="257"/>
      <c r="S1794" s="257"/>
      <c r="T1794" s="258"/>
      <c r="AT1794" s="259" t="s">
        <v>177</v>
      </c>
      <c r="AU1794" s="259" t="s">
        <v>79</v>
      </c>
      <c r="AV1794" s="12" t="s">
        <v>79</v>
      </c>
      <c r="AW1794" s="12" t="s">
        <v>35</v>
      </c>
      <c r="AX1794" s="12" t="s">
        <v>71</v>
      </c>
      <c r="AY1794" s="259" t="s">
        <v>169</v>
      </c>
    </row>
    <row r="1795" s="13" customFormat="1">
      <c r="B1795" s="260"/>
      <c r="C1795" s="261"/>
      <c r="D1795" s="250" t="s">
        <v>177</v>
      </c>
      <c r="E1795" s="262" t="s">
        <v>21</v>
      </c>
      <c r="F1795" s="263" t="s">
        <v>878</v>
      </c>
      <c r="G1795" s="261"/>
      <c r="H1795" s="262" t="s">
        <v>21</v>
      </c>
      <c r="I1795" s="264"/>
      <c r="J1795" s="261"/>
      <c r="K1795" s="261"/>
      <c r="L1795" s="265"/>
      <c r="M1795" s="266"/>
      <c r="N1795" s="267"/>
      <c r="O1795" s="267"/>
      <c r="P1795" s="267"/>
      <c r="Q1795" s="267"/>
      <c r="R1795" s="267"/>
      <c r="S1795" s="267"/>
      <c r="T1795" s="268"/>
      <c r="AT1795" s="269" t="s">
        <v>177</v>
      </c>
      <c r="AU1795" s="269" t="s">
        <v>79</v>
      </c>
      <c r="AV1795" s="13" t="s">
        <v>75</v>
      </c>
      <c r="AW1795" s="13" t="s">
        <v>35</v>
      </c>
      <c r="AX1795" s="13" t="s">
        <v>71</v>
      </c>
      <c r="AY1795" s="269" t="s">
        <v>169</v>
      </c>
    </row>
    <row r="1796" s="12" customFormat="1">
      <c r="B1796" s="248"/>
      <c r="C1796" s="249"/>
      <c r="D1796" s="250" t="s">
        <v>177</v>
      </c>
      <c r="E1796" s="251" t="s">
        <v>21</v>
      </c>
      <c r="F1796" s="252" t="s">
        <v>1694</v>
      </c>
      <c r="G1796" s="249"/>
      <c r="H1796" s="253">
        <v>15.66</v>
      </c>
      <c r="I1796" s="254"/>
      <c r="J1796" s="249"/>
      <c r="K1796" s="249"/>
      <c r="L1796" s="255"/>
      <c r="M1796" s="256"/>
      <c r="N1796" s="257"/>
      <c r="O1796" s="257"/>
      <c r="P1796" s="257"/>
      <c r="Q1796" s="257"/>
      <c r="R1796" s="257"/>
      <c r="S1796" s="257"/>
      <c r="T1796" s="258"/>
      <c r="AT1796" s="259" t="s">
        <v>177</v>
      </c>
      <c r="AU1796" s="259" t="s">
        <v>79</v>
      </c>
      <c r="AV1796" s="12" t="s">
        <v>79</v>
      </c>
      <c r="AW1796" s="12" t="s">
        <v>35</v>
      </c>
      <c r="AX1796" s="12" t="s">
        <v>71</v>
      </c>
      <c r="AY1796" s="259" t="s">
        <v>169</v>
      </c>
    </row>
    <row r="1797" s="13" customFormat="1">
      <c r="B1797" s="260"/>
      <c r="C1797" s="261"/>
      <c r="D1797" s="250" t="s">
        <v>177</v>
      </c>
      <c r="E1797" s="262" t="s">
        <v>21</v>
      </c>
      <c r="F1797" s="263" t="s">
        <v>439</v>
      </c>
      <c r="G1797" s="261"/>
      <c r="H1797" s="262" t="s">
        <v>21</v>
      </c>
      <c r="I1797" s="264"/>
      <c r="J1797" s="261"/>
      <c r="K1797" s="261"/>
      <c r="L1797" s="265"/>
      <c r="M1797" s="266"/>
      <c r="N1797" s="267"/>
      <c r="O1797" s="267"/>
      <c r="P1797" s="267"/>
      <c r="Q1797" s="267"/>
      <c r="R1797" s="267"/>
      <c r="S1797" s="267"/>
      <c r="T1797" s="268"/>
      <c r="AT1797" s="269" t="s">
        <v>177</v>
      </c>
      <c r="AU1797" s="269" t="s">
        <v>79</v>
      </c>
      <c r="AV1797" s="13" t="s">
        <v>75</v>
      </c>
      <c r="AW1797" s="13" t="s">
        <v>35</v>
      </c>
      <c r="AX1797" s="13" t="s">
        <v>71</v>
      </c>
      <c r="AY1797" s="269" t="s">
        <v>169</v>
      </c>
    </row>
    <row r="1798" s="12" customFormat="1">
      <c r="B1798" s="248"/>
      <c r="C1798" s="249"/>
      <c r="D1798" s="250" t="s">
        <v>177</v>
      </c>
      <c r="E1798" s="251" t="s">
        <v>21</v>
      </c>
      <c r="F1798" s="252" t="s">
        <v>1695</v>
      </c>
      <c r="G1798" s="249"/>
      <c r="H1798" s="253">
        <v>9.8330000000000002</v>
      </c>
      <c r="I1798" s="254"/>
      <c r="J1798" s="249"/>
      <c r="K1798" s="249"/>
      <c r="L1798" s="255"/>
      <c r="M1798" s="256"/>
      <c r="N1798" s="257"/>
      <c r="O1798" s="257"/>
      <c r="P1798" s="257"/>
      <c r="Q1798" s="257"/>
      <c r="R1798" s="257"/>
      <c r="S1798" s="257"/>
      <c r="T1798" s="258"/>
      <c r="AT1798" s="259" t="s">
        <v>177</v>
      </c>
      <c r="AU1798" s="259" t="s">
        <v>79</v>
      </c>
      <c r="AV1798" s="12" t="s">
        <v>79</v>
      </c>
      <c r="AW1798" s="12" t="s">
        <v>35</v>
      </c>
      <c r="AX1798" s="12" t="s">
        <v>71</v>
      </c>
      <c r="AY1798" s="259" t="s">
        <v>169</v>
      </c>
    </row>
    <row r="1799" s="13" customFormat="1">
      <c r="B1799" s="260"/>
      <c r="C1799" s="261"/>
      <c r="D1799" s="250" t="s">
        <v>177</v>
      </c>
      <c r="E1799" s="262" t="s">
        <v>21</v>
      </c>
      <c r="F1799" s="263" t="s">
        <v>874</v>
      </c>
      <c r="G1799" s="261"/>
      <c r="H1799" s="262" t="s">
        <v>21</v>
      </c>
      <c r="I1799" s="264"/>
      <c r="J1799" s="261"/>
      <c r="K1799" s="261"/>
      <c r="L1799" s="265"/>
      <c r="M1799" s="266"/>
      <c r="N1799" s="267"/>
      <c r="O1799" s="267"/>
      <c r="P1799" s="267"/>
      <c r="Q1799" s="267"/>
      <c r="R1799" s="267"/>
      <c r="S1799" s="267"/>
      <c r="T1799" s="268"/>
      <c r="AT1799" s="269" t="s">
        <v>177</v>
      </c>
      <c r="AU1799" s="269" t="s">
        <v>79</v>
      </c>
      <c r="AV1799" s="13" t="s">
        <v>75</v>
      </c>
      <c r="AW1799" s="13" t="s">
        <v>35</v>
      </c>
      <c r="AX1799" s="13" t="s">
        <v>71</v>
      </c>
      <c r="AY1799" s="269" t="s">
        <v>169</v>
      </c>
    </row>
    <row r="1800" s="12" customFormat="1">
      <c r="B1800" s="248"/>
      <c r="C1800" s="249"/>
      <c r="D1800" s="250" t="s">
        <v>177</v>
      </c>
      <c r="E1800" s="251" t="s">
        <v>21</v>
      </c>
      <c r="F1800" s="252" t="s">
        <v>1696</v>
      </c>
      <c r="G1800" s="249"/>
      <c r="H1800" s="253">
        <v>8.9700000000000006</v>
      </c>
      <c r="I1800" s="254"/>
      <c r="J1800" s="249"/>
      <c r="K1800" s="249"/>
      <c r="L1800" s="255"/>
      <c r="M1800" s="256"/>
      <c r="N1800" s="257"/>
      <c r="O1800" s="257"/>
      <c r="P1800" s="257"/>
      <c r="Q1800" s="257"/>
      <c r="R1800" s="257"/>
      <c r="S1800" s="257"/>
      <c r="T1800" s="258"/>
      <c r="AT1800" s="259" t="s">
        <v>177</v>
      </c>
      <c r="AU1800" s="259" t="s">
        <v>79</v>
      </c>
      <c r="AV1800" s="12" t="s">
        <v>79</v>
      </c>
      <c r="AW1800" s="12" t="s">
        <v>35</v>
      </c>
      <c r="AX1800" s="12" t="s">
        <v>71</v>
      </c>
      <c r="AY1800" s="259" t="s">
        <v>169</v>
      </c>
    </row>
    <row r="1801" s="13" customFormat="1">
      <c r="B1801" s="260"/>
      <c r="C1801" s="261"/>
      <c r="D1801" s="250" t="s">
        <v>177</v>
      </c>
      <c r="E1801" s="262" t="s">
        <v>21</v>
      </c>
      <c r="F1801" s="263" t="s">
        <v>497</v>
      </c>
      <c r="G1801" s="261"/>
      <c r="H1801" s="262" t="s">
        <v>21</v>
      </c>
      <c r="I1801" s="264"/>
      <c r="J1801" s="261"/>
      <c r="K1801" s="261"/>
      <c r="L1801" s="265"/>
      <c r="M1801" s="266"/>
      <c r="N1801" s="267"/>
      <c r="O1801" s="267"/>
      <c r="P1801" s="267"/>
      <c r="Q1801" s="267"/>
      <c r="R1801" s="267"/>
      <c r="S1801" s="267"/>
      <c r="T1801" s="268"/>
      <c r="AT1801" s="269" t="s">
        <v>177</v>
      </c>
      <c r="AU1801" s="269" t="s">
        <v>79</v>
      </c>
      <c r="AV1801" s="13" t="s">
        <v>75</v>
      </c>
      <c r="AW1801" s="13" t="s">
        <v>35</v>
      </c>
      <c r="AX1801" s="13" t="s">
        <v>71</v>
      </c>
      <c r="AY1801" s="269" t="s">
        <v>169</v>
      </c>
    </row>
    <row r="1802" s="12" customFormat="1">
      <c r="B1802" s="248"/>
      <c r="C1802" s="249"/>
      <c r="D1802" s="250" t="s">
        <v>177</v>
      </c>
      <c r="E1802" s="251" t="s">
        <v>21</v>
      </c>
      <c r="F1802" s="252" t="s">
        <v>1697</v>
      </c>
      <c r="G1802" s="249"/>
      <c r="H1802" s="253">
        <v>25.192</v>
      </c>
      <c r="I1802" s="254"/>
      <c r="J1802" s="249"/>
      <c r="K1802" s="249"/>
      <c r="L1802" s="255"/>
      <c r="M1802" s="256"/>
      <c r="N1802" s="257"/>
      <c r="O1802" s="257"/>
      <c r="P1802" s="257"/>
      <c r="Q1802" s="257"/>
      <c r="R1802" s="257"/>
      <c r="S1802" s="257"/>
      <c r="T1802" s="258"/>
      <c r="AT1802" s="259" t="s">
        <v>177</v>
      </c>
      <c r="AU1802" s="259" t="s">
        <v>79</v>
      </c>
      <c r="AV1802" s="12" t="s">
        <v>79</v>
      </c>
      <c r="AW1802" s="12" t="s">
        <v>35</v>
      </c>
      <c r="AX1802" s="12" t="s">
        <v>71</v>
      </c>
      <c r="AY1802" s="259" t="s">
        <v>169</v>
      </c>
    </row>
    <row r="1803" s="13" customFormat="1">
      <c r="B1803" s="260"/>
      <c r="C1803" s="261"/>
      <c r="D1803" s="250" t="s">
        <v>177</v>
      </c>
      <c r="E1803" s="262" t="s">
        <v>21</v>
      </c>
      <c r="F1803" s="263" t="s">
        <v>739</v>
      </c>
      <c r="G1803" s="261"/>
      <c r="H1803" s="262" t="s">
        <v>21</v>
      </c>
      <c r="I1803" s="264"/>
      <c r="J1803" s="261"/>
      <c r="K1803" s="261"/>
      <c r="L1803" s="265"/>
      <c r="M1803" s="266"/>
      <c r="N1803" s="267"/>
      <c r="O1803" s="267"/>
      <c r="P1803" s="267"/>
      <c r="Q1803" s="267"/>
      <c r="R1803" s="267"/>
      <c r="S1803" s="267"/>
      <c r="T1803" s="268"/>
      <c r="AT1803" s="269" t="s">
        <v>177</v>
      </c>
      <c r="AU1803" s="269" t="s">
        <v>79</v>
      </c>
      <c r="AV1803" s="13" t="s">
        <v>75</v>
      </c>
      <c r="AW1803" s="13" t="s">
        <v>35</v>
      </c>
      <c r="AX1803" s="13" t="s">
        <v>71</v>
      </c>
      <c r="AY1803" s="269" t="s">
        <v>169</v>
      </c>
    </row>
    <row r="1804" s="12" customFormat="1">
      <c r="B1804" s="248"/>
      <c r="C1804" s="249"/>
      <c r="D1804" s="250" t="s">
        <v>177</v>
      </c>
      <c r="E1804" s="251" t="s">
        <v>21</v>
      </c>
      <c r="F1804" s="252" t="s">
        <v>1698</v>
      </c>
      <c r="G1804" s="249"/>
      <c r="H1804" s="253">
        <v>3.6200000000000001</v>
      </c>
      <c r="I1804" s="254"/>
      <c r="J1804" s="249"/>
      <c r="K1804" s="249"/>
      <c r="L1804" s="255"/>
      <c r="M1804" s="256"/>
      <c r="N1804" s="257"/>
      <c r="O1804" s="257"/>
      <c r="P1804" s="257"/>
      <c r="Q1804" s="257"/>
      <c r="R1804" s="257"/>
      <c r="S1804" s="257"/>
      <c r="T1804" s="258"/>
      <c r="AT1804" s="259" t="s">
        <v>177</v>
      </c>
      <c r="AU1804" s="259" t="s">
        <v>79</v>
      </c>
      <c r="AV1804" s="12" t="s">
        <v>79</v>
      </c>
      <c r="AW1804" s="12" t="s">
        <v>35</v>
      </c>
      <c r="AX1804" s="12" t="s">
        <v>71</v>
      </c>
      <c r="AY1804" s="259" t="s">
        <v>169</v>
      </c>
    </row>
    <row r="1805" s="13" customFormat="1">
      <c r="B1805" s="260"/>
      <c r="C1805" s="261"/>
      <c r="D1805" s="250" t="s">
        <v>177</v>
      </c>
      <c r="E1805" s="262" t="s">
        <v>21</v>
      </c>
      <c r="F1805" s="263" t="s">
        <v>900</v>
      </c>
      <c r="G1805" s="261"/>
      <c r="H1805" s="262" t="s">
        <v>21</v>
      </c>
      <c r="I1805" s="264"/>
      <c r="J1805" s="261"/>
      <c r="K1805" s="261"/>
      <c r="L1805" s="265"/>
      <c r="M1805" s="266"/>
      <c r="N1805" s="267"/>
      <c r="O1805" s="267"/>
      <c r="P1805" s="267"/>
      <c r="Q1805" s="267"/>
      <c r="R1805" s="267"/>
      <c r="S1805" s="267"/>
      <c r="T1805" s="268"/>
      <c r="AT1805" s="269" t="s">
        <v>177</v>
      </c>
      <c r="AU1805" s="269" t="s">
        <v>79</v>
      </c>
      <c r="AV1805" s="13" t="s">
        <v>75</v>
      </c>
      <c r="AW1805" s="13" t="s">
        <v>35</v>
      </c>
      <c r="AX1805" s="13" t="s">
        <v>71</v>
      </c>
      <c r="AY1805" s="269" t="s">
        <v>169</v>
      </c>
    </row>
    <row r="1806" s="12" customFormat="1">
      <c r="B1806" s="248"/>
      <c r="C1806" s="249"/>
      <c r="D1806" s="250" t="s">
        <v>177</v>
      </c>
      <c r="E1806" s="251" t="s">
        <v>21</v>
      </c>
      <c r="F1806" s="252" t="s">
        <v>1699</v>
      </c>
      <c r="G1806" s="249"/>
      <c r="H1806" s="253">
        <v>4</v>
      </c>
      <c r="I1806" s="254"/>
      <c r="J1806" s="249"/>
      <c r="K1806" s="249"/>
      <c r="L1806" s="255"/>
      <c r="M1806" s="256"/>
      <c r="N1806" s="257"/>
      <c r="O1806" s="257"/>
      <c r="P1806" s="257"/>
      <c r="Q1806" s="257"/>
      <c r="R1806" s="257"/>
      <c r="S1806" s="257"/>
      <c r="T1806" s="258"/>
      <c r="AT1806" s="259" t="s">
        <v>177</v>
      </c>
      <c r="AU1806" s="259" t="s">
        <v>79</v>
      </c>
      <c r="AV1806" s="12" t="s">
        <v>79</v>
      </c>
      <c r="AW1806" s="12" t="s">
        <v>35</v>
      </c>
      <c r="AX1806" s="12" t="s">
        <v>71</v>
      </c>
      <c r="AY1806" s="259" t="s">
        <v>169</v>
      </c>
    </row>
    <row r="1807" s="13" customFormat="1">
      <c r="B1807" s="260"/>
      <c r="C1807" s="261"/>
      <c r="D1807" s="250" t="s">
        <v>177</v>
      </c>
      <c r="E1807" s="262" t="s">
        <v>21</v>
      </c>
      <c r="F1807" s="263" t="s">
        <v>894</v>
      </c>
      <c r="G1807" s="261"/>
      <c r="H1807" s="262" t="s">
        <v>21</v>
      </c>
      <c r="I1807" s="264"/>
      <c r="J1807" s="261"/>
      <c r="K1807" s="261"/>
      <c r="L1807" s="265"/>
      <c r="M1807" s="266"/>
      <c r="N1807" s="267"/>
      <c r="O1807" s="267"/>
      <c r="P1807" s="267"/>
      <c r="Q1807" s="267"/>
      <c r="R1807" s="267"/>
      <c r="S1807" s="267"/>
      <c r="T1807" s="268"/>
      <c r="AT1807" s="269" t="s">
        <v>177</v>
      </c>
      <c r="AU1807" s="269" t="s">
        <v>79</v>
      </c>
      <c r="AV1807" s="13" t="s">
        <v>75</v>
      </c>
      <c r="AW1807" s="13" t="s">
        <v>35</v>
      </c>
      <c r="AX1807" s="13" t="s">
        <v>71</v>
      </c>
      <c r="AY1807" s="269" t="s">
        <v>169</v>
      </c>
    </row>
    <row r="1808" s="12" customFormat="1">
      <c r="B1808" s="248"/>
      <c r="C1808" s="249"/>
      <c r="D1808" s="250" t="s">
        <v>177</v>
      </c>
      <c r="E1808" s="251" t="s">
        <v>21</v>
      </c>
      <c r="F1808" s="252" t="s">
        <v>1699</v>
      </c>
      <c r="G1808" s="249"/>
      <c r="H1808" s="253">
        <v>4</v>
      </c>
      <c r="I1808" s="254"/>
      <c r="J1808" s="249"/>
      <c r="K1808" s="249"/>
      <c r="L1808" s="255"/>
      <c r="M1808" s="256"/>
      <c r="N1808" s="257"/>
      <c r="O1808" s="257"/>
      <c r="P1808" s="257"/>
      <c r="Q1808" s="257"/>
      <c r="R1808" s="257"/>
      <c r="S1808" s="257"/>
      <c r="T1808" s="258"/>
      <c r="AT1808" s="259" t="s">
        <v>177</v>
      </c>
      <c r="AU1808" s="259" t="s">
        <v>79</v>
      </c>
      <c r="AV1808" s="12" t="s">
        <v>79</v>
      </c>
      <c r="AW1808" s="12" t="s">
        <v>35</v>
      </c>
      <c r="AX1808" s="12" t="s">
        <v>71</v>
      </c>
      <c r="AY1808" s="259" t="s">
        <v>169</v>
      </c>
    </row>
    <row r="1809" s="13" customFormat="1">
      <c r="B1809" s="260"/>
      <c r="C1809" s="261"/>
      <c r="D1809" s="250" t="s">
        <v>177</v>
      </c>
      <c r="E1809" s="262" t="s">
        <v>21</v>
      </c>
      <c r="F1809" s="263" t="s">
        <v>893</v>
      </c>
      <c r="G1809" s="261"/>
      <c r="H1809" s="262" t="s">
        <v>21</v>
      </c>
      <c r="I1809" s="264"/>
      <c r="J1809" s="261"/>
      <c r="K1809" s="261"/>
      <c r="L1809" s="265"/>
      <c r="M1809" s="266"/>
      <c r="N1809" s="267"/>
      <c r="O1809" s="267"/>
      <c r="P1809" s="267"/>
      <c r="Q1809" s="267"/>
      <c r="R1809" s="267"/>
      <c r="S1809" s="267"/>
      <c r="T1809" s="268"/>
      <c r="AT1809" s="269" t="s">
        <v>177</v>
      </c>
      <c r="AU1809" s="269" t="s">
        <v>79</v>
      </c>
      <c r="AV1809" s="13" t="s">
        <v>75</v>
      </c>
      <c r="AW1809" s="13" t="s">
        <v>35</v>
      </c>
      <c r="AX1809" s="13" t="s">
        <v>71</v>
      </c>
      <c r="AY1809" s="269" t="s">
        <v>169</v>
      </c>
    </row>
    <row r="1810" s="12" customFormat="1">
      <c r="B1810" s="248"/>
      <c r="C1810" s="249"/>
      <c r="D1810" s="250" t="s">
        <v>177</v>
      </c>
      <c r="E1810" s="251" t="s">
        <v>21</v>
      </c>
      <c r="F1810" s="252" t="s">
        <v>1699</v>
      </c>
      <c r="G1810" s="249"/>
      <c r="H1810" s="253">
        <v>4</v>
      </c>
      <c r="I1810" s="254"/>
      <c r="J1810" s="249"/>
      <c r="K1810" s="249"/>
      <c r="L1810" s="255"/>
      <c r="M1810" s="256"/>
      <c r="N1810" s="257"/>
      <c r="O1810" s="257"/>
      <c r="P1810" s="257"/>
      <c r="Q1810" s="257"/>
      <c r="R1810" s="257"/>
      <c r="S1810" s="257"/>
      <c r="T1810" s="258"/>
      <c r="AT1810" s="259" t="s">
        <v>177</v>
      </c>
      <c r="AU1810" s="259" t="s">
        <v>79</v>
      </c>
      <c r="AV1810" s="12" t="s">
        <v>79</v>
      </c>
      <c r="AW1810" s="12" t="s">
        <v>35</v>
      </c>
      <c r="AX1810" s="12" t="s">
        <v>71</v>
      </c>
      <c r="AY1810" s="259" t="s">
        <v>169</v>
      </c>
    </row>
    <row r="1811" s="13" customFormat="1">
      <c r="B1811" s="260"/>
      <c r="C1811" s="261"/>
      <c r="D1811" s="250" t="s">
        <v>177</v>
      </c>
      <c r="E1811" s="262" t="s">
        <v>21</v>
      </c>
      <c r="F1811" s="263" t="s">
        <v>892</v>
      </c>
      <c r="G1811" s="261"/>
      <c r="H1811" s="262" t="s">
        <v>21</v>
      </c>
      <c r="I1811" s="264"/>
      <c r="J1811" s="261"/>
      <c r="K1811" s="261"/>
      <c r="L1811" s="265"/>
      <c r="M1811" s="266"/>
      <c r="N1811" s="267"/>
      <c r="O1811" s="267"/>
      <c r="P1811" s="267"/>
      <c r="Q1811" s="267"/>
      <c r="R1811" s="267"/>
      <c r="S1811" s="267"/>
      <c r="T1811" s="268"/>
      <c r="AT1811" s="269" t="s">
        <v>177</v>
      </c>
      <c r="AU1811" s="269" t="s">
        <v>79</v>
      </c>
      <c r="AV1811" s="13" t="s">
        <v>75</v>
      </c>
      <c r="AW1811" s="13" t="s">
        <v>35</v>
      </c>
      <c r="AX1811" s="13" t="s">
        <v>71</v>
      </c>
      <c r="AY1811" s="269" t="s">
        <v>169</v>
      </c>
    </row>
    <row r="1812" s="12" customFormat="1">
      <c r="B1812" s="248"/>
      <c r="C1812" s="249"/>
      <c r="D1812" s="250" t="s">
        <v>177</v>
      </c>
      <c r="E1812" s="251" t="s">
        <v>21</v>
      </c>
      <c r="F1812" s="252" t="s">
        <v>1699</v>
      </c>
      <c r="G1812" s="249"/>
      <c r="H1812" s="253">
        <v>4</v>
      </c>
      <c r="I1812" s="254"/>
      <c r="J1812" s="249"/>
      <c r="K1812" s="249"/>
      <c r="L1812" s="255"/>
      <c r="M1812" s="256"/>
      <c r="N1812" s="257"/>
      <c r="O1812" s="257"/>
      <c r="P1812" s="257"/>
      <c r="Q1812" s="257"/>
      <c r="R1812" s="257"/>
      <c r="S1812" s="257"/>
      <c r="T1812" s="258"/>
      <c r="AT1812" s="259" t="s">
        <v>177</v>
      </c>
      <c r="AU1812" s="259" t="s">
        <v>79</v>
      </c>
      <c r="AV1812" s="12" t="s">
        <v>79</v>
      </c>
      <c r="AW1812" s="12" t="s">
        <v>35</v>
      </c>
      <c r="AX1812" s="12" t="s">
        <v>71</v>
      </c>
      <c r="AY1812" s="259" t="s">
        <v>169</v>
      </c>
    </row>
    <row r="1813" s="13" customFormat="1">
      <c r="B1813" s="260"/>
      <c r="C1813" s="261"/>
      <c r="D1813" s="250" t="s">
        <v>177</v>
      </c>
      <c r="E1813" s="262" t="s">
        <v>21</v>
      </c>
      <c r="F1813" s="263" t="s">
        <v>890</v>
      </c>
      <c r="G1813" s="261"/>
      <c r="H1813" s="262" t="s">
        <v>21</v>
      </c>
      <c r="I1813" s="264"/>
      <c r="J1813" s="261"/>
      <c r="K1813" s="261"/>
      <c r="L1813" s="265"/>
      <c r="M1813" s="266"/>
      <c r="N1813" s="267"/>
      <c r="O1813" s="267"/>
      <c r="P1813" s="267"/>
      <c r="Q1813" s="267"/>
      <c r="R1813" s="267"/>
      <c r="S1813" s="267"/>
      <c r="T1813" s="268"/>
      <c r="AT1813" s="269" t="s">
        <v>177</v>
      </c>
      <c r="AU1813" s="269" t="s">
        <v>79</v>
      </c>
      <c r="AV1813" s="13" t="s">
        <v>75</v>
      </c>
      <c r="AW1813" s="13" t="s">
        <v>35</v>
      </c>
      <c r="AX1813" s="13" t="s">
        <v>71</v>
      </c>
      <c r="AY1813" s="269" t="s">
        <v>169</v>
      </c>
    </row>
    <row r="1814" s="12" customFormat="1">
      <c r="B1814" s="248"/>
      <c r="C1814" s="249"/>
      <c r="D1814" s="250" t="s">
        <v>177</v>
      </c>
      <c r="E1814" s="251" t="s">
        <v>21</v>
      </c>
      <c r="F1814" s="252" t="s">
        <v>1700</v>
      </c>
      <c r="G1814" s="249"/>
      <c r="H1814" s="253">
        <v>6.6429999999999998</v>
      </c>
      <c r="I1814" s="254"/>
      <c r="J1814" s="249"/>
      <c r="K1814" s="249"/>
      <c r="L1814" s="255"/>
      <c r="M1814" s="256"/>
      <c r="N1814" s="257"/>
      <c r="O1814" s="257"/>
      <c r="P1814" s="257"/>
      <c r="Q1814" s="257"/>
      <c r="R1814" s="257"/>
      <c r="S1814" s="257"/>
      <c r="T1814" s="258"/>
      <c r="AT1814" s="259" t="s">
        <v>177</v>
      </c>
      <c r="AU1814" s="259" t="s">
        <v>79</v>
      </c>
      <c r="AV1814" s="12" t="s">
        <v>79</v>
      </c>
      <c r="AW1814" s="12" t="s">
        <v>35</v>
      </c>
      <c r="AX1814" s="12" t="s">
        <v>71</v>
      </c>
      <c r="AY1814" s="259" t="s">
        <v>169</v>
      </c>
    </row>
    <row r="1815" s="13" customFormat="1">
      <c r="B1815" s="260"/>
      <c r="C1815" s="261"/>
      <c r="D1815" s="250" t="s">
        <v>177</v>
      </c>
      <c r="E1815" s="262" t="s">
        <v>21</v>
      </c>
      <c r="F1815" s="263" t="s">
        <v>896</v>
      </c>
      <c r="G1815" s="261"/>
      <c r="H1815" s="262" t="s">
        <v>21</v>
      </c>
      <c r="I1815" s="264"/>
      <c r="J1815" s="261"/>
      <c r="K1815" s="261"/>
      <c r="L1815" s="265"/>
      <c r="M1815" s="266"/>
      <c r="N1815" s="267"/>
      <c r="O1815" s="267"/>
      <c r="P1815" s="267"/>
      <c r="Q1815" s="267"/>
      <c r="R1815" s="267"/>
      <c r="S1815" s="267"/>
      <c r="T1815" s="268"/>
      <c r="AT1815" s="269" t="s">
        <v>177</v>
      </c>
      <c r="AU1815" s="269" t="s">
        <v>79</v>
      </c>
      <c r="AV1815" s="13" t="s">
        <v>75</v>
      </c>
      <c r="AW1815" s="13" t="s">
        <v>35</v>
      </c>
      <c r="AX1815" s="13" t="s">
        <v>71</v>
      </c>
      <c r="AY1815" s="269" t="s">
        <v>169</v>
      </c>
    </row>
    <row r="1816" s="12" customFormat="1">
      <c r="B1816" s="248"/>
      <c r="C1816" s="249"/>
      <c r="D1816" s="250" t="s">
        <v>177</v>
      </c>
      <c r="E1816" s="251" t="s">
        <v>21</v>
      </c>
      <c r="F1816" s="252" t="s">
        <v>1701</v>
      </c>
      <c r="G1816" s="249"/>
      <c r="H1816" s="253">
        <v>398.51999999999998</v>
      </c>
      <c r="I1816" s="254"/>
      <c r="J1816" s="249"/>
      <c r="K1816" s="249"/>
      <c r="L1816" s="255"/>
      <c r="M1816" s="256"/>
      <c r="N1816" s="257"/>
      <c r="O1816" s="257"/>
      <c r="P1816" s="257"/>
      <c r="Q1816" s="257"/>
      <c r="R1816" s="257"/>
      <c r="S1816" s="257"/>
      <c r="T1816" s="258"/>
      <c r="AT1816" s="259" t="s">
        <v>177</v>
      </c>
      <c r="AU1816" s="259" t="s">
        <v>79</v>
      </c>
      <c r="AV1816" s="12" t="s">
        <v>79</v>
      </c>
      <c r="AW1816" s="12" t="s">
        <v>35</v>
      </c>
      <c r="AX1816" s="12" t="s">
        <v>71</v>
      </c>
      <c r="AY1816" s="259" t="s">
        <v>169</v>
      </c>
    </row>
    <row r="1817" s="13" customFormat="1">
      <c r="B1817" s="260"/>
      <c r="C1817" s="261"/>
      <c r="D1817" s="250" t="s">
        <v>177</v>
      </c>
      <c r="E1817" s="262" t="s">
        <v>21</v>
      </c>
      <c r="F1817" s="263" t="s">
        <v>888</v>
      </c>
      <c r="G1817" s="261"/>
      <c r="H1817" s="262" t="s">
        <v>21</v>
      </c>
      <c r="I1817" s="264"/>
      <c r="J1817" s="261"/>
      <c r="K1817" s="261"/>
      <c r="L1817" s="265"/>
      <c r="M1817" s="266"/>
      <c r="N1817" s="267"/>
      <c r="O1817" s="267"/>
      <c r="P1817" s="267"/>
      <c r="Q1817" s="267"/>
      <c r="R1817" s="267"/>
      <c r="S1817" s="267"/>
      <c r="T1817" s="268"/>
      <c r="AT1817" s="269" t="s">
        <v>177</v>
      </c>
      <c r="AU1817" s="269" t="s">
        <v>79</v>
      </c>
      <c r="AV1817" s="13" t="s">
        <v>75</v>
      </c>
      <c r="AW1817" s="13" t="s">
        <v>35</v>
      </c>
      <c r="AX1817" s="13" t="s">
        <v>71</v>
      </c>
      <c r="AY1817" s="269" t="s">
        <v>169</v>
      </c>
    </row>
    <row r="1818" s="12" customFormat="1">
      <c r="B1818" s="248"/>
      <c r="C1818" s="249"/>
      <c r="D1818" s="250" t="s">
        <v>177</v>
      </c>
      <c r="E1818" s="251" t="s">
        <v>21</v>
      </c>
      <c r="F1818" s="252" t="s">
        <v>1702</v>
      </c>
      <c r="G1818" s="249"/>
      <c r="H1818" s="253">
        <v>14.882999999999999</v>
      </c>
      <c r="I1818" s="254"/>
      <c r="J1818" s="249"/>
      <c r="K1818" s="249"/>
      <c r="L1818" s="255"/>
      <c r="M1818" s="256"/>
      <c r="N1818" s="257"/>
      <c r="O1818" s="257"/>
      <c r="P1818" s="257"/>
      <c r="Q1818" s="257"/>
      <c r="R1818" s="257"/>
      <c r="S1818" s="257"/>
      <c r="T1818" s="258"/>
      <c r="AT1818" s="259" t="s">
        <v>177</v>
      </c>
      <c r="AU1818" s="259" t="s">
        <v>79</v>
      </c>
      <c r="AV1818" s="12" t="s">
        <v>79</v>
      </c>
      <c r="AW1818" s="12" t="s">
        <v>35</v>
      </c>
      <c r="AX1818" s="12" t="s">
        <v>71</v>
      </c>
      <c r="AY1818" s="259" t="s">
        <v>169</v>
      </c>
    </row>
    <row r="1819" s="13" customFormat="1">
      <c r="B1819" s="260"/>
      <c r="C1819" s="261"/>
      <c r="D1819" s="250" t="s">
        <v>177</v>
      </c>
      <c r="E1819" s="262" t="s">
        <v>21</v>
      </c>
      <c r="F1819" s="263" t="s">
        <v>886</v>
      </c>
      <c r="G1819" s="261"/>
      <c r="H1819" s="262" t="s">
        <v>21</v>
      </c>
      <c r="I1819" s="264"/>
      <c r="J1819" s="261"/>
      <c r="K1819" s="261"/>
      <c r="L1819" s="265"/>
      <c r="M1819" s="266"/>
      <c r="N1819" s="267"/>
      <c r="O1819" s="267"/>
      <c r="P1819" s="267"/>
      <c r="Q1819" s="267"/>
      <c r="R1819" s="267"/>
      <c r="S1819" s="267"/>
      <c r="T1819" s="268"/>
      <c r="AT1819" s="269" t="s">
        <v>177</v>
      </c>
      <c r="AU1819" s="269" t="s">
        <v>79</v>
      </c>
      <c r="AV1819" s="13" t="s">
        <v>75</v>
      </c>
      <c r="AW1819" s="13" t="s">
        <v>35</v>
      </c>
      <c r="AX1819" s="13" t="s">
        <v>71</v>
      </c>
      <c r="AY1819" s="269" t="s">
        <v>169</v>
      </c>
    </row>
    <row r="1820" s="14" customFormat="1">
      <c r="B1820" s="270"/>
      <c r="C1820" s="271"/>
      <c r="D1820" s="250" t="s">
        <v>177</v>
      </c>
      <c r="E1820" s="272" t="s">
        <v>21</v>
      </c>
      <c r="F1820" s="273" t="s">
        <v>182</v>
      </c>
      <c r="G1820" s="271"/>
      <c r="H1820" s="274">
        <v>610.93899999999996</v>
      </c>
      <c r="I1820" s="275"/>
      <c r="J1820" s="271"/>
      <c r="K1820" s="271"/>
      <c r="L1820" s="276"/>
      <c r="M1820" s="277"/>
      <c r="N1820" s="278"/>
      <c r="O1820" s="278"/>
      <c r="P1820" s="278"/>
      <c r="Q1820" s="278"/>
      <c r="R1820" s="278"/>
      <c r="S1820" s="278"/>
      <c r="T1820" s="279"/>
      <c r="AT1820" s="280" t="s">
        <v>177</v>
      </c>
      <c r="AU1820" s="280" t="s">
        <v>79</v>
      </c>
      <c r="AV1820" s="14" t="s">
        <v>89</v>
      </c>
      <c r="AW1820" s="14" t="s">
        <v>35</v>
      </c>
      <c r="AX1820" s="14" t="s">
        <v>75</v>
      </c>
      <c r="AY1820" s="280" t="s">
        <v>169</v>
      </c>
    </row>
    <row r="1821" s="1" customFormat="1" ht="16.5" customHeight="1">
      <c r="B1821" s="47"/>
      <c r="C1821" s="236" t="s">
        <v>1708</v>
      </c>
      <c r="D1821" s="236" t="s">
        <v>172</v>
      </c>
      <c r="E1821" s="237" t="s">
        <v>1709</v>
      </c>
      <c r="F1821" s="238" t="s">
        <v>1710</v>
      </c>
      <c r="G1821" s="239" t="s">
        <v>175</v>
      </c>
      <c r="H1821" s="240">
        <v>641.48599999999999</v>
      </c>
      <c r="I1821" s="241"/>
      <c r="J1821" s="242">
        <f>ROUND(I1821*H1821,2)</f>
        <v>0</v>
      </c>
      <c r="K1821" s="238" t="s">
        <v>21</v>
      </c>
      <c r="L1821" s="73"/>
      <c r="M1821" s="243" t="s">
        <v>21</v>
      </c>
      <c r="N1821" s="244" t="s">
        <v>42</v>
      </c>
      <c r="O1821" s="48"/>
      <c r="P1821" s="245">
        <f>O1821*H1821</f>
        <v>0</v>
      </c>
      <c r="Q1821" s="245">
        <v>0</v>
      </c>
      <c r="R1821" s="245">
        <f>Q1821*H1821</f>
        <v>0</v>
      </c>
      <c r="S1821" s="245">
        <v>0</v>
      </c>
      <c r="T1821" s="246">
        <f>S1821*H1821</f>
        <v>0</v>
      </c>
      <c r="AR1821" s="25" t="s">
        <v>89</v>
      </c>
      <c r="AT1821" s="25" t="s">
        <v>172</v>
      </c>
      <c r="AU1821" s="25" t="s">
        <v>79</v>
      </c>
      <c r="AY1821" s="25" t="s">
        <v>169</v>
      </c>
      <c r="BE1821" s="247">
        <f>IF(N1821="základní",J1821,0)</f>
        <v>0</v>
      </c>
      <c r="BF1821" s="247">
        <f>IF(N1821="snížená",J1821,0)</f>
        <v>0</v>
      </c>
      <c r="BG1821" s="247">
        <f>IF(N1821="zákl. přenesená",J1821,0)</f>
        <v>0</v>
      </c>
      <c r="BH1821" s="247">
        <f>IF(N1821="sníž. přenesená",J1821,0)</f>
        <v>0</v>
      </c>
      <c r="BI1821" s="247">
        <f>IF(N1821="nulová",J1821,0)</f>
        <v>0</v>
      </c>
      <c r="BJ1821" s="25" t="s">
        <v>75</v>
      </c>
      <c r="BK1821" s="247">
        <f>ROUND(I1821*H1821,2)</f>
        <v>0</v>
      </c>
      <c r="BL1821" s="25" t="s">
        <v>89</v>
      </c>
      <c r="BM1821" s="25" t="s">
        <v>1711</v>
      </c>
    </row>
    <row r="1822" s="1" customFormat="1">
      <c r="B1822" s="47"/>
      <c r="C1822" s="75"/>
      <c r="D1822" s="250" t="s">
        <v>973</v>
      </c>
      <c r="E1822" s="75"/>
      <c r="F1822" s="291" t="s">
        <v>1712</v>
      </c>
      <c r="G1822" s="75"/>
      <c r="H1822" s="75"/>
      <c r="I1822" s="204"/>
      <c r="J1822" s="75"/>
      <c r="K1822" s="75"/>
      <c r="L1822" s="73"/>
      <c r="M1822" s="292"/>
      <c r="N1822" s="48"/>
      <c r="O1822" s="48"/>
      <c r="P1822" s="48"/>
      <c r="Q1822" s="48"/>
      <c r="R1822" s="48"/>
      <c r="S1822" s="48"/>
      <c r="T1822" s="96"/>
      <c r="AT1822" s="25" t="s">
        <v>973</v>
      </c>
      <c r="AU1822" s="25" t="s">
        <v>79</v>
      </c>
    </row>
    <row r="1823" s="12" customFormat="1">
      <c r="B1823" s="248"/>
      <c r="C1823" s="249"/>
      <c r="D1823" s="250" t="s">
        <v>177</v>
      </c>
      <c r="E1823" s="251" t="s">
        <v>21</v>
      </c>
      <c r="F1823" s="252" t="s">
        <v>1688</v>
      </c>
      <c r="G1823" s="249"/>
      <c r="H1823" s="253">
        <v>68.076999999999998</v>
      </c>
      <c r="I1823" s="254"/>
      <c r="J1823" s="249"/>
      <c r="K1823" s="249"/>
      <c r="L1823" s="255"/>
      <c r="M1823" s="256"/>
      <c r="N1823" s="257"/>
      <c r="O1823" s="257"/>
      <c r="P1823" s="257"/>
      <c r="Q1823" s="257"/>
      <c r="R1823" s="257"/>
      <c r="S1823" s="257"/>
      <c r="T1823" s="258"/>
      <c r="AT1823" s="259" t="s">
        <v>177</v>
      </c>
      <c r="AU1823" s="259" t="s">
        <v>79</v>
      </c>
      <c r="AV1823" s="12" t="s">
        <v>79</v>
      </c>
      <c r="AW1823" s="12" t="s">
        <v>35</v>
      </c>
      <c r="AX1823" s="12" t="s">
        <v>71</v>
      </c>
      <c r="AY1823" s="259" t="s">
        <v>169</v>
      </c>
    </row>
    <row r="1824" s="13" customFormat="1">
      <c r="B1824" s="260"/>
      <c r="C1824" s="261"/>
      <c r="D1824" s="250" t="s">
        <v>177</v>
      </c>
      <c r="E1824" s="262" t="s">
        <v>21</v>
      </c>
      <c r="F1824" s="263" t="s">
        <v>521</v>
      </c>
      <c r="G1824" s="261"/>
      <c r="H1824" s="262" t="s">
        <v>21</v>
      </c>
      <c r="I1824" s="264"/>
      <c r="J1824" s="261"/>
      <c r="K1824" s="261"/>
      <c r="L1824" s="265"/>
      <c r="M1824" s="266"/>
      <c r="N1824" s="267"/>
      <c r="O1824" s="267"/>
      <c r="P1824" s="267"/>
      <c r="Q1824" s="267"/>
      <c r="R1824" s="267"/>
      <c r="S1824" s="267"/>
      <c r="T1824" s="268"/>
      <c r="AT1824" s="269" t="s">
        <v>177</v>
      </c>
      <c r="AU1824" s="269" t="s">
        <v>79</v>
      </c>
      <c r="AV1824" s="13" t="s">
        <v>75</v>
      </c>
      <c r="AW1824" s="13" t="s">
        <v>35</v>
      </c>
      <c r="AX1824" s="13" t="s">
        <v>71</v>
      </c>
      <c r="AY1824" s="269" t="s">
        <v>169</v>
      </c>
    </row>
    <row r="1825" s="12" customFormat="1">
      <c r="B1825" s="248"/>
      <c r="C1825" s="249"/>
      <c r="D1825" s="250" t="s">
        <v>177</v>
      </c>
      <c r="E1825" s="251" t="s">
        <v>21</v>
      </c>
      <c r="F1825" s="252" t="s">
        <v>1707</v>
      </c>
      <c r="G1825" s="249"/>
      <c r="H1825" s="253">
        <v>20.492000000000001</v>
      </c>
      <c r="I1825" s="254"/>
      <c r="J1825" s="249"/>
      <c r="K1825" s="249"/>
      <c r="L1825" s="255"/>
      <c r="M1825" s="256"/>
      <c r="N1825" s="257"/>
      <c r="O1825" s="257"/>
      <c r="P1825" s="257"/>
      <c r="Q1825" s="257"/>
      <c r="R1825" s="257"/>
      <c r="S1825" s="257"/>
      <c r="T1825" s="258"/>
      <c r="AT1825" s="259" t="s">
        <v>177</v>
      </c>
      <c r="AU1825" s="259" t="s">
        <v>79</v>
      </c>
      <c r="AV1825" s="12" t="s">
        <v>79</v>
      </c>
      <c r="AW1825" s="12" t="s">
        <v>35</v>
      </c>
      <c r="AX1825" s="12" t="s">
        <v>71</v>
      </c>
      <c r="AY1825" s="259" t="s">
        <v>169</v>
      </c>
    </row>
    <row r="1826" s="13" customFormat="1">
      <c r="B1826" s="260"/>
      <c r="C1826" s="261"/>
      <c r="D1826" s="250" t="s">
        <v>177</v>
      </c>
      <c r="E1826" s="262" t="s">
        <v>21</v>
      </c>
      <c r="F1826" s="263" t="s">
        <v>436</v>
      </c>
      <c r="G1826" s="261"/>
      <c r="H1826" s="262" t="s">
        <v>21</v>
      </c>
      <c r="I1826" s="264"/>
      <c r="J1826" s="261"/>
      <c r="K1826" s="261"/>
      <c r="L1826" s="265"/>
      <c r="M1826" s="266"/>
      <c r="N1826" s="267"/>
      <c r="O1826" s="267"/>
      <c r="P1826" s="267"/>
      <c r="Q1826" s="267"/>
      <c r="R1826" s="267"/>
      <c r="S1826" s="267"/>
      <c r="T1826" s="268"/>
      <c r="AT1826" s="269" t="s">
        <v>177</v>
      </c>
      <c r="AU1826" s="269" t="s">
        <v>79</v>
      </c>
      <c r="AV1826" s="13" t="s">
        <v>75</v>
      </c>
      <c r="AW1826" s="13" t="s">
        <v>35</v>
      </c>
      <c r="AX1826" s="13" t="s">
        <v>71</v>
      </c>
      <c r="AY1826" s="269" t="s">
        <v>169</v>
      </c>
    </row>
    <row r="1827" s="12" customFormat="1">
      <c r="B1827" s="248"/>
      <c r="C1827" s="249"/>
      <c r="D1827" s="250" t="s">
        <v>177</v>
      </c>
      <c r="E1827" s="251" t="s">
        <v>21</v>
      </c>
      <c r="F1827" s="252" t="s">
        <v>1690</v>
      </c>
      <c r="G1827" s="249"/>
      <c r="H1827" s="253">
        <v>4.3099999999999996</v>
      </c>
      <c r="I1827" s="254"/>
      <c r="J1827" s="249"/>
      <c r="K1827" s="249"/>
      <c r="L1827" s="255"/>
      <c r="M1827" s="256"/>
      <c r="N1827" s="257"/>
      <c r="O1827" s="257"/>
      <c r="P1827" s="257"/>
      <c r="Q1827" s="257"/>
      <c r="R1827" s="257"/>
      <c r="S1827" s="257"/>
      <c r="T1827" s="258"/>
      <c r="AT1827" s="259" t="s">
        <v>177</v>
      </c>
      <c r="AU1827" s="259" t="s">
        <v>79</v>
      </c>
      <c r="AV1827" s="12" t="s">
        <v>79</v>
      </c>
      <c r="AW1827" s="12" t="s">
        <v>35</v>
      </c>
      <c r="AX1827" s="12" t="s">
        <v>71</v>
      </c>
      <c r="AY1827" s="259" t="s">
        <v>169</v>
      </c>
    </row>
    <row r="1828" s="13" customFormat="1">
      <c r="B1828" s="260"/>
      <c r="C1828" s="261"/>
      <c r="D1828" s="250" t="s">
        <v>177</v>
      </c>
      <c r="E1828" s="262" t="s">
        <v>21</v>
      </c>
      <c r="F1828" s="263" t="s">
        <v>883</v>
      </c>
      <c r="G1828" s="261"/>
      <c r="H1828" s="262" t="s">
        <v>21</v>
      </c>
      <c r="I1828" s="264"/>
      <c r="J1828" s="261"/>
      <c r="K1828" s="261"/>
      <c r="L1828" s="265"/>
      <c r="M1828" s="266"/>
      <c r="N1828" s="267"/>
      <c r="O1828" s="267"/>
      <c r="P1828" s="267"/>
      <c r="Q1828" s="267"/>
      <c r="R1828" s="267"/>
      <c r="S1828" s="267"/>
      <c r="T1828" s="268"/>
      <c r="AT1828" s="269" t="s">
        <v>177</v>
      </c>
      <c r="AU1828" s="269" t="s">
        <v>79</v>
      </c>
      <c r="AV1828" s="13" t="s">
        <v>75</v>
      </c>
      <c r="AW1828" s="13" t="s">
        <v>35</v>
      </c>
      <c r="AX1828" s="13" t="s">
        <v>71</v>
      </c>
      <c r="AY1828" s="269" t="s">
        <v>169</v>
      </c>
    </row>
    <row r="1829" s="12" customFormat="1">
      <c r="B1829" s="248"/>
      <c r="C1829" s="249"/>
      <c r="D1829" s="250" t="s">
        <v>177</v>
      </c>
      <c r="E1829" s="251" t="s">
        <v>21</v>
      </c>
      <c r="F1829" s="252" t="s">
        <v>1690</v>
      </c>
      <c r="G1829" s="249"/>
      <c r="H1829" s="253">
        <v>4.3099999999999996</v>
      </c>
      <c r="I1829" s="254"/>
      <c r="J1829" s="249"/>
      <c r="K1829" s="249"/>
      <c r="L1829" s="255"/>
      <c r="M1829" s="256"/>
      <c r="N1829" s="257"/>
      <c r="O1829" s="257"/>
      <c r="P1829" s="257"/>
      <c r="Q1829" s="257"/>
      <c r="R1829" s="257"/>
      <c r="S1829" s="257"/>
      <c r="T1829" s="258"/>
      <c r="AT1829" s="259" t="s">
        <v>177</v>
      </c>
      <c r="AU1829" s="259" t="s">
        <v>79</v>
      </c>
      <c r="AV1829" s="12" t="s">
        <v>79</v>
      </c>
      <c r="AW1829" s="12" t="s">
        <v>35</v>
      </c>
      <c r="AX1829" s="12" t="s">
        <v>71</v>
      </c>
      <c r="AY1829" s="259" t="s">
        <v>169</v>
      </c>
    </row>
    <row r="1830" s="13" customFormat="1">
      <c r="B1830" s="260"/>
      <c r="C1830" s="261"/>
      <c r="D1830" s="250" t="s">
        <v>177</v>
      </c>
      <c r="E1830" s="262" t="s">
        <v>21</v>
      </c>
      <c r="F1830" s="263" t="s">
        <v>882</v>
      </c>
      <c r="G1830" s="261"/>
      <c r="H1830" s="262" t="s">
        <v>21</v>
      </c>
      <c r="I1830" s="264"/>
      <c r="J1830" s="261"/>
      <c r="K1830" s="261"/>
      <c r="L1830" s="265"/>
      <c r="M1830" s="266"/>
      <c r="N1830" s="267"/>
      <c r="O1830" s="267"/>
      <c r="P1830" s="267"/>
      <c r="Q1830" s="267"/>
      <c r="R1830" s="267"/>
      <c r="S1830" s="267"/>
      <c r="T1830" s="268"/>
      <c r="AT1830" s="269" t="s">
        <v>177</v>
      </c>
      <c r="AU1830" s="269" t="s">
        <v>79</v>
      </c>
      <c r="AV1830" s="13" t="s">
        <v>75</v>
      </c>
      <c r="AW1830" s="13" t="s">
        <v>35</v>
      </c>
      <c r="AX1830" s="13" t="s">
        <v>71</v>
      </c>
      <c r="AY1830" s="269" t="s">
        <v>169</v>
      </c>
    </row>
    <row r="1831" s="12" customFormat="1">
      <c r="B1831" s="248"/>
      <c r="C1831" s="249"/>
      <c r="D1831" s="250" t="s">
        <v>177</v>
      </c>
      <c r="E1831" s="251" t="s">
        <v>21</v>
      </c>
      <c r="F1831" s="252" t="s">
        <v>1691</v>
      </c>
      <c r="G1831" s="249"/>
      <c r="H1831" s="253">
        <v>5.819</v>
      </c>
      <c r="I1831" s="254"/>
      <c r="J1831" s="249"/>
      <c r="K1831" s="249"/>
      <c r="L1831" s="255"/>
      <c r="M1831" s="256"/>
      <c r="N1831" s="257"/>
      <c r="O1831" s="257"/>
      <c r="P1831" s="257"/>
      <c r="Q1831" s="257"/>
      <c r="R1831" s="257"/>
      <c r="S1831" s="257"/>
      <c r="T1831" s="258"/>
      <c r="AT1831" s="259" t="s">
        <v>177</v>
      </c>
      <c r="AU1831" s="259" t="s">
        <v>79</v>
      </c>
      <c r="AV1831" s="12" t="s">
        <v>79</v>
      </c>
      <c r="AW1831" s="12" t="s">
        <v>35</v>
      </c>
      <c r="AX1831" s="12" t="s">
        <v>71</v>
      </c>
      <c r="AY1831" s="259" t="s">
        <v>169</v>
      </c>
    </row>
    <row r="1832" s="13" customFormat="1">
      <c r="B1832" s="260"/>
      <c r="C1832" s="261"/>
      <c r="D1832" s="250" t="s">
        <v>177</v>
      </c>
      <c r="E1832" s="262" t="s">
        <v>21</v>
      </c>
      <c r="F1832" s="263" t="s">
        <v>881</v>
      </c>
      <c r="G1832" s="261"/>
      <c r="H1832" s="262" t="s">
        <v>21</v>
      </c>
      <c r="I1832" s="264"/>
      <c r="J1832" s="261"/>
      <c r="K1832" s="261"/>
      <c r="L1832" s="265"/>
      <c r="M1832" s="266"/>
      <c r="N1832" s="267"/>
      <c r="O1832" s="267"/>
      <c r="P1832" s="267"/>
      <c r="Q1832" s="267"/>
      <c r="R1832" s="267"/>
      <c r="S1832" s="267"/>
      <c r="T1832" s="268"/>
      <c r="AT1832" s="269" t="s">
        <v>177</v>
      </c>
      <c r="AU1832" s="269" t="s">
        <v>79</v>
      </c>
      <c r="AV1832" s="13" t="s">
        <v>75</v>
      </c>
      <c r="AW1832" s="13" t="s">
        <v>35</v>
      </c>
      <c r="AX1832" s="13" t="s">
        <v>71</v>
      </c>
      <c r="AY1832" s="269" t="s">
        <v>169</v>
      </c>
    </row>
    <row r="1833" s="12" customFormat="1">
      <c r="B1833" s="248"/>
      <c r="C1833" s="249"/>
      <c r="D1833" s="250" t="s">
        <v>177</v>
      </c>
      <c r="E1833" s="251" t="s">
        <v>21</v>
      </c>
      <c r="F1833" s="252" t="s">
        <v>1692</v>
      </c>
      <c r="G1833" s="249"/>
      <c r="H1833" s="253">
        <v>4.2999999999999998</v>
      </c>
      <c r="I1833" s="254"/>
      <c r="J1833" s="249"/>
      <c r="K1833" s="249"/>
      <c r="L1833" s="255"/>
      <c r="M1833" s="256"/>
      <c r="N1833" s="257"/>
      <c r="O1833" s="257"/>
      <c r="P1833" s="257"/>
      <c r="Q1833" s="257"/>
      <c r="R1833" s="257"/>
      <c r="S1833" s="257"/>
      <c r="T1833" s="258"/>
      <c r="AT1833" s="259" t="s">
        <v>177</v>
      </c>
      <c r="AU1833" s="259" t="s">
        <v>79</v>
      </c>
      <c r="AV1833" s="12" t="s">
        <v>79</v>
      </c>
      <c r="AW1833" s="12" t="s">
        <v>35</v>
      </c>
      <c r="AX1833" s="12" t="s">
        <v>71</v>
      </c>
      <c r="AY1833" s="259" t="s">
        <v>169</v>
      </c>
    </row>
    <row r="1834" s="13" customFormat="1">
      <c r="B1834" s="260"/>
      <c r="C1834" s="261"/>
      <c r="D1834" s="250" t="s">
        <v>177</v>
      </c>
      <c r="E1834" s="262" t="s">
        <v>21</v>
      </c>
      <c r="F1834" s="263" t="s">
        <v>879</v>
      </c>
      <c r="G1834" s="261"/>
      <c r="H1834" s="262" t="s">
        <v>21</v>
      </c>
      <c r="I1834" s="264"/>
      <c r="J1834" s="261"/>
      <c r="K1834" s="261"/>
      <c r="L1834" s="265"/>
      <c r="M1834" s="266"/>
      <c r="N1834" s="267"/>
      <c r="O1834" s="267"/>
      <c r="P1834" s="267"/>
      <c r="Q1834" s="267"/>
      <c r="R1834" s="267"/>
      <c r="S1834" s="267"/>
      <c r="T1834" s="268"/>
      <c r="AT1834" s="269" t="s">
        <v>177</v>
      </c>
      <c r="AU1834" s="269" t="s">
        <v>79</v>
      </c>
      <c r="AV1834" s="13" t="s">
        <v>75</v>
      </c>
      <c r="AW1834" s="13" t="s">
        <v>35</v>
      </c>
      <c r="AX1834" s="13" t="s">
        <v>71</v>
      </c>
      <c r="AY1834" s="269" t="s">
        <v>169</v>
      </c>
    </row>
    <row r="1835" s="12" customFormat="1">
      <c r="B1835" s="248"/>
      <c r="C1835" s="249"/>
      <c r="D1835" s="250" t="s">
        <v>177</v>
      </c>
      <c r="E1835" s="251" t="s">
        <v>21</v>
      </c>
      <c r="F1835" s="252" t="s">
        <v>1693</v>
      </c>
      <c r="G1835" s="249"/>
      <c r="H1835" s="253">
        <v>4.3099999999999996</v>
      </c>
      <c r="I1835" s="254"/>
      <c r="J1835" s="249"/>
      <c r="K1835" s="249"/>
      <c r="L1835" s="255"/>
      <c r="M1835" s="256"/>
      <c r="N1835" s="257"/>
      <c r="O1835" s="257"/>
      <c r="P1835" s="257"/>
      <c r="Q1835" s="257"/>
      <c r="R1835" s="257"/>
      <c r="S1835" s="257"/>
      <c r="T1835" s="258"/>
      <c r="AT1835" s="259" t="s">
        <v>177</v>
      </c>
      <c r="AU1835" s="259" t="s">
        <v>79</v>
      </c>
      <c r="AV1835" s="12" t="s">
        <v>79</v>
      </c>
      <c r="AW1835" s="12" t="s">
        <v>35</v>
      </c>
      <c r="AX1835" s="12" t="s">
        <v>71</v>
      </c>
      <c r="AY1835" s="259" t="s">
        <v>169</v>
      </c>
    </row>
    <row r="1836" s="13" customFormat="1">
      <c r="B1836" s="260"/>
      <c r="C1836" s="261"/>
      <c r="D1836" s="250" t="s">
        <v>177</v>
      </c>
      <c r="E1836" s="262" t="s">
        <v>21</v>
      </c>
      <c r="F1836" s="263" t="s">
        <v>878</v>
      </c>
      <c r="G1836" s="261"/>
      <c r="H1836" s="262" t="s">
        <v>21</v>
      </c>
      <c r="I1836" s="264"/>
      <c r="J1836" s="261"/>
      <c r="K1836" s="261"/>
      <c r="L1836" s="265"/>
      <c r="M1836" s="266"/>
      <c r="N1836" s="267"/>
      <c r="O1836" s="267"/>
      <c r="P1836" s="267"/>
      <c r="Q1836" s="267"/>
      <c r="R1836" s="267"/>
      <c r="S1836" s="267"/>
      <c r="T1836" s="268"/>
      <c r="AT1836" s="269" t="s">
        <v>177</v>
      </c>
      <c r="AU1836" s="269" t="s">
        <v>79</v>
      </c>
      <c r="AV1836" s="13" t="s">
        <v>75</v>
      </c>
      <c r="AW1836" s="13" t="s">
        <v>35</v>
      </c>
      <c r="AX1836" s="13" t="s">
        <v>71</v>
      </c>
      <c r="AY1836" s="269" t="s">
        <v>169</v>
      </c>
    </row>
    <row r="1837" s="12" customFormat="1">
      <c r="B1837" s="248"/>
      <c r="C1837" s="249"/>
      <c r="D1837" s="250" t="s">
        <v>177</v>
      </c>
      <c r="E1837" s="251" t="s">
        <v>21</v>
      </c>
      <c r="F1837" s="252" t="s">
        <v>1694</v>
      </c>
      <c r="G1837" s="249"/>
      <c r="H1837" s="253">
        <v>15.66</v>
      </c>
      <c r="I1837" s="254"/>
      <c r="J1837" s="249"/>
      <c r="K1837" s="249"/>
      <c r="L1837" s="255"/>
      <c r="M1837" s="256"/>
      <c r="N1837" s="257"/>
      <c r="O1837" s="257"/>
      <c r="P1837" s="257"/>
      <c r="Q1837" s="257"/>
      <c r="R1837" s="257"/>
      <c r="S1837" s="257"/>
      <c r="T1837" s="258"/>
      <c r="AT1837" s="259" t="s">
        <v>177</v>
      </c>
      <c r="AU1837" s="259" t="s">
        <v>79</v>
      </c>
      <c r="AV1837" s="12" t="s">
        <v>79</v>
      </c>
      <c r="AW1837" s="12" t="s">
        <v>35</v>
      </c>
      <c r="AX1837" s="12" t="s">
        <v>71</v>
      </c>
      <c r="AY1837" s="259" t="s">
        <v>169</v>
      </c>
    </row>
    <row r="1838" s="13" customFormat="1">
      <c r="B1838" s="260"/>
      <c r="C1838" s="261"/>
      <c r="D1838" s="250" t="s">
        <v>177</v>
      </c>
      <c r="E1838" s="262" t="s">
        <v>21</v>
      </c>
      <c r="F1838" s="263" t="s">
        <v>439</v>
      </c>
      <c r="G1838" s="261"/>
      <c r="H1838" s="262" t="s">
        <v>21</v>
      </c>
      <c r="I1838" s="264"/>
      <c r="J1838" s="261"/>
      <c r="K1838" s="261"/>
      <c r="L1838" s="265"/>
      <c r="M1838" s="266"/>
      <c r="N1838" s="267"/>
      <c r="O1838" s="267"/>
      <c r="P1838" s="267"/>
      <c r="Q1838" s="267"/>
      <c r="R1838" s="267"/>
      <c r="S1838" s="267"/>
      <c r="T1838" s="268"/>
      <c r="AT1838" s="269" t="s">
        <v>177</v>
      </c>
      <c r="AU1838" s="269" t="s">
        <v>79</v>
      </c>
      <c r="AV1838" s="13" t="s">
        <v>75</v>
      </c>
      <c r="AW1838" s="13" t="s">
        <v>35</v>
      </c>
      <c r="AX1838" s="13" t="s">
        <v>71</v>
      </c>
      <c r="AY1838" s="269" t="s">
        <v>169</v>
      </c>
    </row>
    <row r="1839" s="12" customFormat="1">
      <c r="B1839" s="248"/>
      <c r="C1839" s="249"/>
      <c r="D1839" s="250" t="s">
        <v>177</v>
      </c>
      <c r="E1839" s="251" t="s">
        <v>21</v>
      </c>
      <c r="F1839" s="252" t="s">
        <v>1695</v>
      </c>
      <c r="G1839" s="249"/>
      <c r="H1839" s="253">
        <v>9.8330000000000002</v>
      </c>
      <c r="I1839" s="254"/>
      <c r="J1839" s="249"/>
      <c r="K1839" s="249"/>
      <c r="L1839" s="255"/>
      <c r="M1839" s="256"/>
      <c r="N1839" s="257"/>
      <c r="O1839" s="257"/>
      <c r="P1839" s="257"/>
      <c r="Q1839" s="257"/>
      <c r="R1839" s="257"/>
      <c r="S1839" s="257"/>
      <c r="T1839" s="258"/>
      <c r="AT1839" s="259" t="s">
        <v>177</v>
      </c>
      <c r="AU1839" s="259" t="s">
        <v>79</v>
      </c>
      <c r="AV1839" s="12" t="s">
        <v>79</v>
      </c>
      <c r="AW1839" s="12" t="s">
        <v>35</v>
      </c>
      <c r="AX1839" s="12" t="s">
        <v>71</v>
      </c>
      <c r="AY1839" s="259" t="s">
        <v>169</v>
      </c>
    </row>
    <row r="1840" s="13" customFormat="1">
      <c r="B1840" s="260"/>
      <c r="C1840" s="261"/>
      <c r="D1840" s="250" t="s">
        <v>177</v>
      </c>
      <c r="E1840" s="262" t="s">
        <v>21</v>
      </c>
      <c r="F1840" s="263" t="s">
        <v>874</v>
      </c>
      <c r="G1840" s="261"/>
      <c r="H1840" s="262" t="s">
        <v>21</v>
      </c>
      <c r="I1840" s="264"/>
      <c r="J1840" s="261"/>
      <c r="K1840" s="261"/>
      <c r="L1840" s="265"/>
      <c r="M1840" s="266"/>
      <c r="N1840" s="267"/>
      <c r="O1840" s="267"/>
      <c r="P1840" s="267"/>
      <c r="Q1840" s="267"/>
      <c r="R1840" s="267"/>
      <c r="S1840" s="267"/>
      <c r="T1840" s="268"/>
      <c r="AT1840" s="269" t="s">
        <v>177</v>
      </c>
      <c r="AU1840" s="269" t="s">
        <v>79</v>
      </c>
      <c r="AV1840" s="13" t="s">
        <v>75</v>
      </c>
      <c r="AW1840" s="13" t="s">
        <v>35</v>
      </c>
      <c r="AX1840" s="13" t="s">
        <v>71</v>
      </c>
      <c r="AY1840" s="269" t="s">
        <v>169</v>
      </c>
    </row>
    <row r="1841" s="12" customFormat="1">
      <c r="B1841" s="248"/>
      <c r="C1841" s="249"/>
      <c r="D1841" s="250" t="s">
        <v>177</v>
      </c>
      <c r="E1841" s="251" t="s">
        <v>21</v>
      </c>
      <c r="F1841" s="252" t="s">
        <v>1696</v>
      </c>
      <c r="G1841" s="249"/>
      <c r="H1841" s="253">
        <v>8.9700000000000006</v>
      </c>
      <c r="I1841" s="254"/>
      <c r="J1841" s="249"/>
      <c r="K1841" s="249"/>
      <c r="L1841" s="255"/>
      <c r="M1841" s="256"/>
      <c r="N1841" s="257"/>
      <c r="O1841" s="257"/>
      <c r="P1841" s="257"/>
      <c r="Q1841" s="257"/>
      <c r="R1841" s="257"/>
      <c r="S1841" s="257"/>
      <c r="T1841" s="258"/>
      <c r="AT1841" s="259" t="s">
        <v>177</v>
      </c>
      <c r="AU1841" s="259" t="s">
        <v>79</v>
      </c>
      <c r="AV1841" s="12" t="s">
        <v>79</v>
      </c>
      <c r="AW1841" s="12" t="s">
        <v>35</v>
      </c>
      <c r="AX1841" s="12" t="s">
        <v>71</v>
      </c>
      <c r="AY1841" s="259" t="s">
        <v>169</v>
      </c>
    </row>
    <row r="1842" s="13" customFormat="1">
      <c r="B1842" s="260"/>
      <c r="C1842" s="261"/>
      <c r="D1842" s="250" t="s">
        <v>177</v>
      </c>
      <c r="E1842" s="262" t="s">
        <v>21</v>
      </c>
      <c r="F1842" s="263" t="s">
        <v>497</v>
      </c>
      <c r="G1842" s="261"/>
      <c r="H1842" s="262" t="s">
        <v>21</v>
      </c>
      <c r="I1842" s="264"/>
      <c r="J1842" s="261"/>
      <c r="K1842" s="261"/>
      <c r="L1842" s="265"/>
      <c r="M1842" s="266"/>
      <c r="N1842" s="267"/>
      <c r="O1842" s="267"/>
      <c r="P1842" s="267"/>
      <c r="Q1842" s="267"/>
      <c r="R1842" s="267"/>
      <c r="S1842" s="267"/>
      <c r="T1842" s="268"/>
      <c r="AT1842" s="269" t="s">
        <v>177</v>
      </c>
      <c r="AU1842" s="269" t="s">
        <v>79</v>
      </c>
      <c r="AV1842" s="13" t="s">
        <v>75</v>
      </c>
      <c r="AW1842" s="13" t="s">
        <v>35</v>
      </c>
      <c r="AX1842" s="13" t="s">
        <v>71</v>
      </c>
      <c r="AY1842" s="269" t="s">
        <v>169</v>
      </c>
    </row>
    <row r="1843" s="12" customFormat="1">
      <c r="B1843" s="248"/>
      <c r="C1843" s="249"/>
      <c r="D1843" s="250" t="s">
        <v>177</v>
      </c>
      <c r="E1843" s="251" t="s">
        <v>21</v>
      </c>
      <c r="F1843" s="252" t="s">
        <v>1697</v>
      </c>
      <c r="G1843" s="249"/>
      <c r="H1843" s="253">
        <v>25.192</v>
      </c>
      <c r="I1843" s="254"/>
      <c r="J1843" s="249"/>
      <c r="K1843" s="249"/>
      <c r="L1843" s="255"/>
      <c r="M1843" s="256"/>
      <c r="N1843" s="257"/>
      <c r="O1843" s="257"/>
      <c r="P1843" s="257"/>
      <c r="Q1843" s="257"/>
      <c r="R1843" s="257"/>
      <c r="S1843" s="257"/>
      <c r="T1843" s="258"/>
      <c r="AT1843" s="259" t="s">
        <v>177</v>
      </c>
      <c r="AU1843" s="259" t="s">
        <v>79</v>
      </c>
      <c r="AV1843" s="12" t="s">
        <v>79</v>
      </c>
      <c r="AW1843" s="12" t="s">
        <v>35</v>
      </c>
      <c r="AX1843" s="12" t="s">
        <v>71</v>
      </c>
      <c r="AY1843" s="259" t="s">
        <v>169</v>
      </c>
    </row>
    <row r="1844" s="13" customFormat="1">
      <c r="B1844" s="260"/>
      <c r="C1844" s="261"/>
      <c r="D1844" s="250" t="s">
        <v>177</v>
      </c>
      <c r="E1844" s="262" t="s">
        <v>21</v>
      </c>
      <c r="F1844" s="263" t="s">
        <v>739</v>
      </c>
      <c r="G1844" s="261"/>
      <c r="H1844" s="262" t="s">
        <v>21</v>
      </c>
      <c r="I1844" s="264"/>
      <c r="J1844" s="261"/>
      <c r="K1844" s="261"/>
      <c r="L1844" s="265"/>
      <c r="M1844" s="266"/>
      <c r="N1844" s="267"/>
      <c r="O1844" s="267"/>
      <c r="P1844" s="267"/>
      <c r="Q1844" s="267"/>
      <c r="R1844" s="267"/>
      <c r="S1844" s="267"/>
      <c r="T1844" s="268"/>
      <c r="AT1844" s="269" t="s">
        <v>177</v>
      </c>
      <c r="AU1844" s="269" t="s">
        <v>79</v>
      </c>
      <c r="AV1844" s="13" t="s">
        <v>75</v>
      </c>
      <c r="AW1844" s="13" t="s">
        <v>35</v>
      </c>
      <c r="AX1844" s="13" t="s">
        <v>71</v>
      </c>
      <c r="AY1844" s="269" t="s">
        <v>169</v>
      </c>
    </row>
    <row r="1845" s="12" customFormat="1">
      <c r="B1845" s="248"/>
      <c r="C1845" s="249"/>
      <c r="D1845" s="250" t="s">
        <v>177</v>
      </c>
      <c r="E1845" s="251" t="s">
        <v>21</v>
      </c>
      <c r="F1845" s="252" t="s">
        <v>1698</v>
      </c>
      <c r="G1845" s="249"/>
      <c r="H1845" s="253">
        <v>3.6200000000000001</v>
      </c>
      <c r="I1845" s="254"/>
      <c r="J1845" s="249"/>
      <c r="K1845" s="249"/>
      <c r="L1845" s="255"/>
      <c r="M1845" s="256"/>
      <c r="N1845" s="257"/>
      <c r="O1845" s="257"/>
      <c r="P1845" s="257"/>
      <c r="Q1845" s="257"/>
      <c r="R1845" s="257"/>
      <c r="S1845" s="257"/>
      <c r="T1845" s="258"/>
      <c r="AT1845" s="259" t="s">
        <v>177</v>
      </c>
      <c r="AU1845" s="259" t="s">
        <v>79</v>
      </c>
      <c r="AV1845" s="12" t="s">
        <v>79</v>
      </c>
      <c r="AW1845" s="12" t="s">
        <v>35</v>
      </c>
      <c r="AX1845" s="12" t="s">
        <v>71</v>
      </c>
      <c r="AY1845" s="259" t="s">
        <v>169</v>
      </c>
    </row>
    <row r="1846" s="13" customFormat="1">
      <c r="B1846" s="260"/>
      <c r="C1846" s="261"/>
      <c r="D1846" s="250" t="s">
        <v>177</v>
      </c>
      <c r="E1846" s="262" t="s">
        <v>21</v>
      </c>
      <c r="F1846" s="263" t="s">
        <v>900</v>
      </c>
      <c r="G1846" s="261"/>
      <c r="H1846" s="262" t="s">
        <v>21</v>
      </c>
      <c r="I1846" s="264"/>
      <c r="J1846" s="261"/>
      <c r="K1846" s="261"/>
      <c r="L1846" s="265"/>
      <c r="M1846" s="266"/>
      <c r="N1846" s="267"/>
      <c r="O1846" s="267"/>
      <c r="P1846" s="267"/>
      <c r="Q1846" s="267"/>
      <c r="R1846" s="267"/>
      <c r="S1846" s="267"/>
      <c r="T1846" s="268"/>
      <c r="AT1846" s="269" t="s">
        <v>177</v>
      </c>
      <c r="AU1846" s="269" t="s">
        <v>79</v>
      </c>
      <c r="AV1846" s="13" t="s">
        <v>75</v>
      </c>
      <c r="AW1846" s="13" t="s">
        <v>35</v>
      </c>
      <c r="AX1846" s="13" t="s">
        <v>71</v>
      </c>
      <c r="AY1846" s="269" t="s">
        <v>169</v>
      </c>
    </row>
    <row r="1847" s="12" customFormat="1">
      <c r="B1847" s="248"/>
      <c r="C1847" s="249"/>
      <c r="D1847" s="250" t="s">
        <v>177</v>
      </c>
      <c r="E1847" s="251" t="s">
        <v>21</v>
      </c>
      <c r="F1847" s="252" t="s">
        <v>1699</v>
      </c>
      <c r="G1847" s="249"/>
      <c r="H1847" s="253">
        <v>4</v>
      </c>
      <c r="I1847" s="254"/>
      <c r="J1847" s="249"/>
      <c r="K1847" s="249"/>
      <c r="L1847" s="255"/>
      <c r="M1847" s="256"/>
      <c r="N1847" s="257"/>
      <c r="O1847" s="257"/>
      <c r="P1847" s="257"/>
      <c r="Q1847" s="257"/>
      <c r="R1847" s="257"/>
      <c r="S1847" s="257"/>
      <c r="T1847" s="258"/>
      <c r="AT1847" s="259" t="s">
        <v>177</v>
      </c>
      <c r="AU1847" s="259" t="s">
        <v>79</v>
      </c>
      <c r="AV1847" s="12" t="s">
        <v>79</v>
      </c>
      <c r="AW1847" s="12" t="s">
        <v>35</v>
      </c>
      <c r="AX1847" s="12" t="s">
        <v>71</v>
      </c>
      <c r="AY1847" s="259" t="s">
        <v>169</v>
      </c>
    </row>
    <row r="1848" s="13" customFormat="1">
      <c r="B1848" s="260"/>
      <c r="C1848" s="261"/>
      <c r="D1848" s="250" t="s">
        <v>177</v>
      </c>
      <c r="E1848" s="262" t="s">
        <v>21</v>
      </c>
      <c r="F1848" s="263" t="s">
        <v>894</v>
      </c>
      <c r="G1848" s="261"/>
      <c r="H1848" s="262" t="s">
        <v>21</v>
      </c>
      <c r="I1848" s="264"/>
      <c r="J1848" s="261"/>
      <c r="K1848" s="261"/>
      <c r="L1848" s="265"/>
      <c r="M1848" s="266"/>
      <c r="N1848" s="267"/>
      <c r="O1848" s="267"/>
      <c r="P1848" s="267"/>
      <c r="Q1848" s="267"/>
      <c r="R1848" s="267"/>
      <c r="S1848" s="267"/>
      <c r="T1848" s="268"/>
      <c r="AT1848" s="269" t="s">
        <v>177</v>
      </c>
      <c r="AU1848" s="269" t="s">
        <v>79</v>
      </c>
      <c r="AV1848" s="13" t="s">
        <v>75</v>
      </c>
      <c r="AW1848" s="13" t="s">
        <v>35</v>
      </c>
      <c r="AX1848" s="13" t="s">
        <v>71</v>
      </c>
      <c r="AY1848" s="269" t="s">
        <v>169</v>
      </c>
    </row>
    <row r="1849" s="12" customFormat="1">
      <c r="B1849" s="248"/>
      <c r="C1849" s="249"/>
      <c r="D1849" s="250" t="s">
        <v>177</v>
      </c>
      <c r="E1849" s="251" t="s">
        <v>21</v>
      </c>
      <c r="F1849" s="252" t="s">
        <v>1699</v>
      </c>
      <c r="G1849" s="249"/>
      <c r="H1849" s="253">
        <v>4</v>
      </c>
      <c r="I1849" s="254"/>
      <c r="J1849" s="249"/>
      <c r="K1849" s="249"/>
      <c r="L1849" s="255"/>
      <c r="M1849" s="256"/>
      <c r="N1849" s="257"/>
      <c r="O1849" s="257"/>
      <c r="P1849" s="257"/>
      <c r="Q1849" s="257"/>
      <c r="R1849" s="257"/>
      <c r="S1849" s="257"/>
      <c r="T1849" s="258"/>
      <c r="AT1849" s="259" t="s">
        <v>177</v>
      </c>
      <c r="AU1849" s="259" t="s">
        <v>79</v>
      </c>
      <c r="AV1849" s="12" t="s">
        <v>79</v>
      </c>
      <c r="AW1849" s="12" t="s">
        <v>35</v>
      </c>
      <c r="AX1849" s="12" t="s">
        <v>71</v>
      </c>
      <c r="AY1849" s="259" t="s">
        <v>169</v>
      </c>
    </row>
    <row r="1850" s="13" customFormat="1">
      <c r="B1850" s="260"/>
      <c r="C1850" s="261"/>
      <c r="D1850" s="250" t="s">
        <v>177</v>
      </c>
      <c r="E1850" s="262" t="s">
        <v>21</v>
      </c>
      <c r="F1850" s="263" t="s">
        <v>893</v>
      </c>
      <c r="G1850" s="261"/>
      <c r="H1850" s="262" t="s">
        <v>21</v>
      </c>
      <c r="I1850" s="264"/>
      <c r="J1850" s="261"/>
      <c r="K1850" s="261"/>
      <c r="L1850" s="265"/>
      <c r="M1850" s="266"/>
      <c r="N1850" s="267"/>
      <c r="O1850" s="267"/>
      <c r="P1850" s="267"/>
      <c r="Q1850" s="267"/>
      <c r="R1850" s="267"/>
      <c r="S1850" s="267"/>
      <c r="T1850" s="268"/>
      <c r="AT1850" s="269" t="s">
        <v>177</v>
      </c>
      <c r="AU1850" s="269" t="s">
        <v>79</v>
      </c>
      <c r="AV1850" s="13" t="s">
        <v>75</v>
      </c>
      <c r="AW1850" s="13" t="s">
        <v>35</v>
      </c>
      <c r="AX1850" s="13" t="s">
        <v>71</v>
      </c>
      <c r="AY1850" s="269" t="s">
        <v>169</v>
      </c>
    </row>
    <row r="1851" s="12" customFormat="1">
      <c r="B1851" s="248"/>
      <c r="C1851" s="249"/>
      <c r="D1851" s="250" t="s">
        <v>177</v>
      </c>
      <c r="E1851" s="251" t="s">
        <v>21</v>
      </c>
      <c r="F1851" s="252" t="s">
        <v>1699</v>
      </c>
      <c r="G1851" s="249"/>
      <c r="H1851" s="253">
        <v>4</v>
      </c>
      <c r="I1851" s="254"/>
      <c r="J1851" s="249"/>
      <c r="K1851" s="249"/>
      <c r="L1851" s="255"/>
      <c r="M1851" s="256"/>
      <c r="N1851" s="257"/>
      <c r="O1851" s="257"/>
      <c r="P1851" s="257"/>
      <c r="Q1851" s="257"/>
      <c r="R1851" s="257"/>
      <c r="S1851" s="257"/>
      <c r="T1851" s="258"/>
      <c r="AT1851" s="259" t="s">
        <v>177</v>
      </c>
      <c r="AU1851" s="259" t="s">
        <v>79</v>
      </c>
      <c r="AV1851" s="12" t="s">
        <v>79</v>
      </c>
      <c r="AW1851" s="12" t="s">
        <v>35</v>
      </c>
      <c r="AX1851" s="12" t="s">
        <v>71</v>
      </c>
      <c r="AY1851" s="259" t="s">
        <v>169</v>
      </c>
    </row>
    <row r="1852" s="13" customFormat="1">
      <c r="B1852" s="260"/>
      <c r="C1852" s="261"/>
      <c r="D1852" s="250" t="s">
        <v>177</v>
      </c>
      <c r="E1852" s="262" t="s">
        <v>21</v>
      </c>
      <c r="F1852" s="263" t="s">
        <v>892</v>
      </c>
      <c r="G1852" s="261"/>
      <c r="H1852" s="262" t="s">
        <v>21</v>
      </c>
      <c r="I1852" s="264"/>
      <c r="J1852" s="261"/>
      <c r="K1852" s="261"/>
      <c r="L1852" s="265"/>
      <c r="M1852" s="266"/>
      <c r="N1852" s="267"/>
      <c r="O1852" s="267"/>
      <c r="P1852" s="267"/>
      <c r="Q1852" s="267"/>
      <c r="R1852" s="267"/>
      <c r="S1852" s="267"/>
      <c r="T1852" s="268"/>
      <c r="AT1852" s="269" t="s">
        <v>177</v>
      </c>
      <c r="AU1852" s="269" t="s">
        <v>79</v>
      </c>
      <c r="AV1852" s="13" t="s">
        <v>75</v>
      </c>
      <c r="AW1852" s="13" t="s">
        <v>35</v>
      </c>
      <c r="AX1852" s="13" t="s">
        <v>71</v>
      </c>
      <c r="AY1852" s="269" t="s">
        <v>169</v>
      </c>
    </row>
    <row r="1853" s="12" customFormat="1">
      <c r="B1853" s="248"/>
      <c r="C1853" s="249"/>
      <c r="D1853" s="250" t="s">
        <v>177</v>
      </c>
      <c r="E1853" s="251" t="s">
        <v>21</v>
      </c>
      <c r="F1853" s="252" t="s">
        <v>1699</v>
      </c>
      <c r="G1853" s="249"/>
      <c r="H1853" s="253">
        <v>4</v>
      </c>
      <c r="I1853" s="254"/>
      <c r="J1853" s="249"/>
      <c r="K1853" s="249"/>
      <c r="L1853" s="255"/>
      <c r="M1853" s="256"/>
      <c r="N1853" s="257"/>
      <c r="O1853" s="257"/>
      <c r="P1853" s="257"/>
      <c r="Q1853" s="257"/>
      <c r="R1853" s="257"/>
      <c r="S1853" s="257"/>
      <c r="T1853" s="258"/>
      <c r="AT1853" s="259" t="s">
        <v>177</v>
      </c>
      <c r="AU1853" s="259" t="s">
        <v>79</v>
      </c>
      <c r="AV1853" s="12" t="s">
        <v>79</v>
      </c>
      <c r="AW1853" s="12" t="s">
        <v>35</v>
      </c>
      <c r="AX1853" s="12" t="s">
        <v>71</v>
      </c>
      <c r="AY1853" s="259" t="s">
        <v>169</v>
      </c>
    </row>
    <row r="1854" s="13" customFormat="1">
      <c r="B1854" s="260"/>
      <c r="C1854" s="261"/>
      <c r="D1854" s="250" t="s">
        <v>177</v>
      </c>
      <c r="E1854" s="262" t="s">
        <v>21</v>
      </c>
      <c r="F1854" s="263" t="s">
        <v>890</v>
      </c>
      <c r="G1854" s="261"/>
      <c r="H1854" s="262" t="s">
        <v>21</v>
      </c>
      <c r="I1854" s="264"/>
      <c r="J1854" s="261"/>
      <c r="K1854" s="261"/>
      <c r="L1854" s="265"/>
      <c r="M1854" s="266"/>
      <c r="N1854" s="267"/>
      <c r="O1854" s="267"/>
      <c r="P1854" s="267"/>
      <c r="Q1854" s="267"/>
      <c r="R1854" s="267"/>
      <c r="S1854" s="267"/>
      <c r="T1854" s="268"/>
      <c r="AT1854" s="269" t="s">
        <v>177</v>
      </c>
      <c r="AU1854" s="269" t="s">
        <v>79</v>
      </c>
      <c r="AV1854" s="13" t="s">
        <v>75</v>
      </c>
      <c r="AW1854" s="13" t="s">
        <v>35</v>
      </c>
      <c r="AX1854" s="13" t="s">
        <v>71</v>
      </c>
      <c r="AY1854" s="269" t="s">
        <v>169</v>
      </c>
    </row>
    <row r="1855" s="12" customFormat="1">
      <c r="B1855" s="248"/>
      <c r="C1855" s="249"/>
      <c r="D1855" s="250" t="s">
        <v>177</v>
      </c>
      <c r="E1855" s="251" t="s">
        <v>21</v>
      </c>
      <c r="F1855" s="252" t="s">
        <v>1700</v>
      </c>
      <c r="G1855" s="249"/>
      <c r="H1855" s="253">
        <v>6.6429999999999998</v>
      </c>
      <c r="I1855" s="254"/>
      <c r="J1855" s="249"/>
      <c r="K1855" s="249"/>
      <c r="L1855" s="255"/>
      <c r="M1855" s="256"/>
      <c r="N1855" s="257"/>
      <c r="O1855" s="257"/>
      <c r="P1855" s="257"/>
      <c r="Q1855" s="257"/>
      <c r="R1855" s="257"/>
      <c r="S1855" s="257"/>
      <c r="T1855" s="258"/>
      <c r="AT1855" s="259" t="s">
        <v>177</v>
      </c>
      <c r="AU1855" s="259" t="s">
        <v>79</v>
      </c>
      <c r="AV1855" s="12" t="s">
        <v>79</v>
      </c>
      <c r="AW1855" s="12" t="s">
        <v>35</v>
      </c>
      <c r="AX1855" s="12" t="s">
        <v>71</v>
      </c>
      <c r="AY1855" s="259" t="s">
        <v>169</v>
      </c>
    </row>
    <row r="1856" s="13" customFormat="1">
      <c r="B1856" s="260"/>
      <c r="C1856" s="261"/>
      <c r="D1856" s="250" t="s">
        <v>177</v>
      </c>
      <c r="E1856" s="262" t="s">
        <v>21</v>
      </c>
      <c r="F1856" s="263" t="s">
        <v>896</v>
      </c>
      <c r="G1856" s="261"/>
      <c r="H1856" s="262" t="s">
        <v>21</v>
      </c>
      <c r="I1856" s="264"/>
      <c r="J1856" s="261"/>
      <c r="K1856" s="261"/>
      <c r="L1856" s="265"/>
      <c r="M1856" s="266"/>
      <c r="N1856" s="267"/>
      <c r="O1856" s="267"/>
      <c r="P1856" s="267"/>
      <c r="Q1856" s="267"/>
      <c r="R1856" s="267"/>
      <c r="S1856" s="267"/>
      <c r="T1856" s="268"/>
      <c r="AT1856" s="269" t="s">
        <v>177</v>
      </c>
      <c r="AU1856" s="269" t="s">
        <v>79</v>
      </c>
      <c r="AV1856" s="13" t="s">
        <v>75</v>
      </c>
      <c r="AW1856" s="13" t="s">
        <v>35</v>
      </c>
      <c r="AX1856" s="13" t="s">
        <v>71</v>
      </c>
      <c r="AY1856" s="269" t="s">
        <v>169</v>
      </c>
    </row>
    <row r="1857" s="12" customFormat="1">
      <c r="B1857" s="248"/>
      <c r="C1857" s="249"/>
      <c r="D1857" s="250" t="s">
        <v>177</v>
      </c>
      <c r="E1857" s="251" t="s">
        <v>21</v>
      </c>
      <c r="F1857" s="252" t="s">
        <v>1701</v>
      </c>
      <c r="G1857" s="249"/>
      <c r="H1857" s="253">
        <v>398.51999999999998</v>
      </c>
      <c r="I1857" s="254"/>
      <c r="J1857" s="249"/>
      <c r="K1857" s="249"/>
      <c r="L1857" s="255"/>
      <c r="M1857" s="256"/>
      <c r="N1857" s="257"/>
      <c r="O1857" s="257"/>
      <c r="P1857" s="257"/>
      <c r="Q1857" s="257"/>
      <c r="R1857" s="257"/>
      <c r="S1857" s="257"/>
      <c r="T1857" s="258"/>
      <c r="AT1857" s="259" t="s">
        <v>177</v>
      </c>
      <c r="AU1857" s="259" t="s">
        <v>79</v>
      </c>
      <c r="AV1857" s="12" t="s">
        <v>79</v>
      </c>
      <c r="AW1857" s="12" t="s">
        <v>35</v>
      </c>
      <c r="AX1857" s="12" t="s">
        <v>71</v>
      </c>
      <c r="AY1857" s="259" t="s">
        <v>169</v>
      </c>
    </row>
    <row r="1858" s="13" customFormat="1">
      <c r="B1858" s="260"/>
      <c r="C1858" s="261"/>
      <c r="D1858" s="250" t="s">
        <v>177</v>
      </c>
      <c r="E1858" s="262" t="s">
        <v>21</v>
      </c>
      <c r="F1858" s="263" t="s">
        <v>888</v>
      </c>
      <c r="G1858" s="261"/>
      <c r="H1858" s="262" t="s">
        <v>21</v>
      </c>
      <c r="I1858" s="264"/>
      <c r="J1858" s="261"/>
      <c r="K1858" s="261"/>
      <c r="L1858" s="265"/>
      <c r="M1858" s="266"/>
      <c r="N1858" s="267"/>
      <c r="O1858" s="267"/>
      <c r="P1858" s="267"/>
      <c r="Q1858" s="267"/>
      <c r="R1858" s="267"/>
      <c r="S1858" s="267"/>
      <c r="T1858" s="268"/>
      <c r="AT1858" s="269" t="s">
        <v>177</v>
      </c>
      <c r="AU1858" s="269" t="s">
        <v>79</v>
      </c>
      <c r="AV1858" s="13" t="s">
        <v>75</v>
      </c>
      <c r="AW1858" s="13" t="s">
        <v>35</v>
      </c>
      <c r="AX1858" s="13" t="s">
        <v>71</v>
      </c>
      <c r="AY1858" s="269" t="s">
        <v>169</v>
      </c>
    </row>
    <row r="1859" s="12" customFormat="1">
      <c r="B1859" s="248"/>
      <c r="C1859" s="249"/>
      <c r="D1859" s="250" t="s">
        <v>177</v>
      </c>
      <c r="E1859" s="251" t="s">
        <v>21</v>
      </c>
      <c r="F1859" s="252" t="s">
        <v>1702</v>
      </c>
      <c r="G1859" s="249"/>
      <c r="H1859" s="253">
        <v>14.882999999999999</v>
      </c>
      <c r="I1859" s="254"/>
      <c r="J1859" s="249"/>
      <c r="K1859" s="249"/>
      <c r="L1859" s="255"/>
      <c r="M1859" s="256"/>
      <c r="N1859" s="257"/>
      <c r="O1859" s="257"/>
      <c r="P1859" s="257"/>
      <c r="Q1859" s="257"/>
      <c r="R1859" s="257"/>
      <c r="S1859" s="257"/>
      <c r="T1859" s="258"/>
      <c r="AT1859" s="259" t="s">
        <v>177</v>
      </c>
      <c r="AU1859" s="259" t="s">
        <v>79</v>
      </c>
      <c r="AV1859" s="12" t="s">
        <v>79</v>
      </c>
      <c r="AW1859" s="12" t="s">
        <v>35</v>
      </c>
      <c r="AX1859" s="12" t="s">
        <v>71</v>
      </c>
      <c r="AY1859" s="259" t="s">
        <v>169</v>
      </c>
    </row>
    <row r="1860" s="13" customFormat="1">
      <c r="B1860" s="260"/>
      <c r="C1860" s="261"/>
      <c r="D1860" s="250" t="s">
        <v>177</v>
      </c>
      <c r="E1860" s="262" t="s">
        <v>21</v>
      </c>
      <c r="F1860" s="263" t="s">
        <v>886</v>
      </c>
      <c r="G1860" s="261"/>
      <c r="H1860" s="262" t="s">
        <v>21</v>
      </c>
      <c r="I1860" s="264"/>
      <c r="J1860" s="261"/>
      <c r="K1860" s="261"/>
      <c r="L1860" s="265"/>
      <c r="M1860" s="266"/>
      <c r="N1860" s="267"/>
      <c r="O1860" s="267"/>
      <c r="P1860" s="267"/>
      <c r="Q1860" s="267"/>
      <c r="R1860" s="267"/>
      <c r="S1860" s="267"/>
      <c r="T1860" s="268"/>
      <c r="AT1860" s="269" t="s">
        <v>177</v>
      </c>
      <c r="AU1860" s="269" t="s">
        <v>79</v>
      </c>
      <c r="AV1860" s="13" t="s">
        <v>75</v>
      </c>
      <c r="AW1860" s="13" t="s">
        <v>35</v>
      </c>
      <c r="AX1860" s="13" t="s">
        <v>71</v>
      </c>
      <c r="AY1860" s="269" t="s">
        <v>169</v>
      </c>
    </row>
    <row r="1861" s="14" customFormat="1">
      <c r="B1861" s="270"/>
      <c r="C1861" s="271"/>
      <c r="D1861" s="250" t="s">
        <v>177</v>
      </c>
      <c r="E1861" s="272" t="s">
        <v>21</v>
      </c>
      <c r="F1861" s="273" t="s">
        <v>182</v>
      </c>
      <c r="G1861" s="271"/>
      <c r="H1861" s="274">
        <v>610.93899999999996</v>
      </c>
      <c r="I1861" s="275"/>
      <c r="J1861" s="271"/>
      <c r="K1861" s="271"/>
      <c r="L1861" s="276"/>
      <c r="M1861" s="277"/>
      <c r="N1861" s="278"/>
      <c r="O1861" s="278"/>
      <c r="P1861" s="278"/>
      <c r="Q1861" s="278"/>
      <c r="R1861" s="278"/>
      <c r="S1861" s="278"/>
      <c r="T1861" s="279"/>
      <c r="AT1861" s="280" t="s">
        <v>177</v>
      </c>
      <c r="AU1861" s="280" t="s">
        <v>79</v>
      </c>
      <c r="AV1861" s="14" t="s">
        <v>89</v>
      </c>
      <c r="AW1861" s="14" t="s">
        <v>35</v>
      </c>
      <c r="AX1861" s="14" t="s">
        <v>75</v>
      </c>
      <c r="AY1861" s="280" t="s">
        <v>169</v>
      </c>
    </row>
    <row r="1862" s="12" customFormat="1">
      <c r="B1862" s="248"/>
      <c r="C1862" s="249"/>
      <c r="D1862" s="250" t="s">
        <v>177</v>
      </c>
      <c r="E1862" s="249"/>
      <c r="F1862" s="252" t="s">
        <v>1713</v>
      </c>
      <c r="G1862" s="249"/>
      <c r="H1862" s="253">
        <v>641.48599999999999</v>
      </c>
      <c r="I1862" s="254"/>
      <c r="J1862" s="249"/>
      <c r="K1862" s="249"/>
      <c r="L1862" s="255"/>
      <c r="M1862" s="256"/>
      <c r="N1862" s="257"/>
      <c r="O1862" s="257"/>
      <c r="P1862" s="257"/>
      <c r="Q1862" s="257"/>
      <c r="R1862" s="257"/>
      <c r="S1862" s="257"/>
      <c r="T1862" s="258"/>
      <c r="AT1862" s="259" t="s">
        <v>177</v>
      </c>
      <c r="AU1862" s="259" t="s">
        <v>79</v>
      </c>
      <c r="AV1862" s="12" t="s">
        <v>79</v>
      </c>
      <c r="AW1862" s="12" t="s">
        <v>6</v>
      </c>
      <c r="AX1862" s="12" t="s">
        <v>75</v>
      </c>
      <c r="AY1862" s="259" t="s">
        <v>169</v>
      </c>
    </row>
    <row r="1863" s="1" customFormat="1" ht="16.5" customHeight="1">
      <c r="B1863" s="47"/>
      <c r="C1863" s="236" t="s">
        <v>1714</v>
      </c>
      <c r="D1863" s="236" t="s">
        <v>172</v>
      </c>
      <c r="E1863" s="237" t="s">
        <v>1715</v>
      </c>
      <c r="F1863" s="238" t="s">
        <v>1716</v>
      </c>
      <c r="G1863" s="239" t="s">
        <v>175</v>
      </c>
      <c r="H1863" s="240">
        <v>120</v>
      </c>
      <c r="I1863" s="241"/>
      <c r="J1863" s="242">
        <f>ROUND(I1863*H1863,2)</f>
        <v>0</v>
      </c>
      <c r="K1863" s="238" t="s">
        <v>185</v>
      </c>
      <c r="L1863" s="73"/>
      <c r="M1863" s="243" t="s">
        <v>21</v>
      </c>
      <c r="N1863" s="244" t="s">
        <v>42</v>
      </c>
      <c r="O1863" s="48"/>
      <c r="P1863" s="245">
        <f>O1863*H1863</f>
        <v>0</v>
      </c>
      <c r="Q1863" s="245">
        <v>0</v>
      </c>
      <c r="R1863" s="245">
        <f>Q1863*H1863</f>
        <v>0</v>
      </c>
      <c r="S1863" s="245">
        <v>0</v>
      </c>
      <c r="T1863" s="246">
        <f>S1863*H1863</f>
        <v>0</v>
      </c>
      <c r="AR1863" s="25" t="s">
        <v>89</v>
      </c>
      <c r="AT1863" s="25" t="s">
        <v>172</v>
      </c>
      <c r="AU1863" s="25" t="s">
        <v>79</v>
      </c>
      <c r="AY1863" s="25" t="s">
        <v>169</v>
      </c>
      <c r="BE1863" s="247">
        <f>IF(N1863="základní",J1863,0)</f>
        <v>0</v>
      </c>
      <c r="BF1863" s="247">
        <f>IF(N1863="snížená",J1863,0)</f>
        <v>0</v>
      </c>
      <c r="BG1863" s="247">
        <f>IF(N1863="zákl. přenesená",J1863,0)</f>
        <v>0</v>
      </c>
      <c r="BH1863" s="247">
        <f>IF(N1863="sníž. přenesená",J1863,0)</f>
        <v>0</v>
      </c>
      <c r="BI1863" s="247">
        <f>IF(N1863="nulová",J1863,0)</f>
        <v>0</v>
      </c>
      <c r="BJ1863" s="25" t="s">
        <v>75</v>
      </c>
      <c r="BK1863" s="247">
        <f>ROUND(I1863*H1863,2)</f>
        <v>0</v>
      </c>
      <c r="BL1863" s="25" t="s">
        <v>89</v>
      </c>
      <c r="BM1863" s="25" t="s">
        <v>1717</v>
      </c>
    </row>
    <row r="1864" s="13" customFormat="1">
      <c r="B1864" s="260"/>
      <c r="C1864" s="261"/>
      <c r="D1864" s="250" t="s">
        <v>177</v>
      </c>
      <c r="E1864" s="262" t="s">
        <v>21</v>
      </c>
      <c r="F1864" s="263" t="s">
        <v>1718</v>
      </c>
      <c r="G1864" s="261"/>
      <c r="H1864" s="262" t="s">
        <v>21</v>
      </c>
      <c r="I1864" s="264"/>
      <c r="J1864" s="261"/>
      <c r="K1864" s="261"/>
      <c r="L1864" s="265"/>
      <c r="M1864" s="266"/>
      <c r="N1864" s="267"/>
      <c r="O1864" s="267"/>
      <c r="P1864" s="267"/>
      <c r="Q1864" s="267"/>
      <c r="R1864" s="267"/>
      <c r="S1864" s="267"/>
      <c r="T1864" s="268"/>
      <c r="AT1864" s="269" t="s">
        <v>177</v>
      </c>
      <c r="AU1864" s="269" t="s">
        <v>79</v>
      </c>
      <c r="AV1864" s="13" t="s">
        <v>75</v>
      </c>
      <c r="AW1864" s="13" t="s">
        <v>35</v>
      </c>
      <c r="AX1864" s="13" t="s">
        <v>71</v>
      </c>
      <c r="AY1864" s="269" t="s">
        <v>169</v>
      </c>
    </row>
    <row r="1865" s="12" customFormat="1">
      <c r="B1865" s="248"/>
      <c r="C1865" s="249"/>
      <c r="D1865" s="250" t="s">
        <v>177</v>
      </c>
      <c r="E1865" s="251" t="s">
        <v>21</v>
      </c>
      <c r="F1865" s="252" t="s">
        <v>1069</v>
      </c>
      <c r="G1865" s="249"/>
      <c r="H1865" s="253">
        <v>120</v>
      </c>
      <c r="I1865" s="254"/>
      <c r="J1865" s="249"/>
      <c r="K1865" s="249"/>
      <c r="L1865" s="255"/>
      <c r="M1865" s="256"/>
      <c r="N1865" s="257"/>
      <c r="O1865" s="257"/>
      <c r="P1865" s="257"/>
      <c r="Q1865" s="257"/>
      <c r="R1865" s="257"/>
      <c r="S1865" s="257"/>
      <c r="T1865" s="258"/>
      <c r="AT1865" s="259" t="s">
        <v>177</v>
      </c>
      <c r="AU1865" s="259" t="s">
        <v>79</v>
      </c>
      <c r="AV1865" s="12" t="s">
        <v>79</v>
      </c>
      <c r="AW1865" s="12" t="s">
        <v>35</v>
      </c>
      <c r="AX1865" s="12" t="s">
        <v>71</v>
      </c>
      <c r="AY1865" s="259" t="s">
        <v>169</v>
      </c>
    </row>
    <row r="1866" s="14" customFormat="1">
      <c r="B1866" s="270"/>
      <c r="C1866" s="271"/>
      <c r="D1866" s="250" t="s">
        <v>177</v>
      </c>
      <c r="E1866" s="272" t="s">
        <v>21</v>
      </c>
      <c r="F1866" s="273" t="s">
        <v>182</v>
      </c>
      <c r="G1866" s="271"/>
      <c r="H1866" s="274">
        <v>120</v>
      </c>
      <c r="I1866" s="275"/>
      <c r="J1866" s="271"/>
      <c r="K1866" s="271"/>
      <c r="L1866" s="276"/>
      <c r="M1866" s="277"/>
      <c r="N1866" s="278"/>
      <c r="O1866" s="278"/>
      <c r="P1866" s="278"/>
      <c r="Q1866" s="278"/>
      <c r="R1866" s="278"/>
      <c r="S1866" s="278"/>
      <c r="T1866" s="279"/>
      <c r="AT1866" s="280" t="s">
        <v>177</v>
      </c>
      <c r="AU1866" s="280" t="s">
        <v>79</v>
      </c>
      <c r="AV1866" s="14" t="s">
        <v>89</v>
      </c>
      <c r="AW1866" s="14" t="s">
        <v>35</v>
      </c>
      <c r="AX1866" s="14" t="s">
        <v>75</v>
      </c>
      <c r="AY1866" s="280" t="s">
        <v>169</v>
      </c>
    </row>
    <row r="1867" s="1" customFormat="1" ht="16.5" customHeight="1">
      <c r="B1867" s="47"/>
      <c r="C1867" s="281" t="s">
        <v>1719</v>
      </c>
      <c r="D1867" s="281" t="s">
        <v>232</v>
      </c>
      <c r="E1867" s="282" t="s">
        <v>1720</v>
      </c>
      <c r="F1867" s="283" t="s">
        <v>1721</v>
      </c>
      <c r="G1867" s="284" t="s">
        <v>175</v>
      </c>
      <c r="H1867" s="285">
        <v>126</v>
      </c>
      <c r="I1867" s="286"/>
      <c r="J1867" s="287">
        <f>ROUND(I1867*H1867,2)</f>
        <v>0</v>
      </c>
      <c r="K1867" s="283" t="s">
        <v>185</v>
      </c>
      <c r="L1867" s="288"/>
      <c r="M1867" s="289" t="s">
        <v>21</v>
      </c>
      <c r="N1867" s="290" t="s">
        <v>42</v>
      </c>
      <c r="O1867" s="48"/>
      <c r="P1867" s="245">
        <f>O1867*H1867</f>
        <v>0</v>
      </c>
      <c r="Q1867" s="245">
        <v>0.0080000000000000002</v>
      </c>
      <c r="R1867" s="245">
        <f>Q1867*H1867</f>
        <v>1.008</v>
      </c>
      <c r="S1867" s="245">
        <v>0</v>
      </c>
      <c r="T1867" s="246">
        <f>S1867*H1867</f>
        <v>0</v>
      </c>
      <c r="AR1867" s="25" t="s">
        <v>101</v>
      </c>
      <c r="AT1867" s="25" t="s">
        <v>232</v>
      </c>
      <c r="AU1867" s="25" t="s">
        <v>79</v>
      </c>
      <c r="AY1867" s="25" t="s">
        <v>169</v>
      </c>
      <c r="BE1867" s="247">
        <f>IF(N1867="základní",J1867,0)</f>
        <v>0</v>
      </c>
      <c r="BF1867" s="247">
        <f>IF(N1867="snížená",J1867,0)</f>
        <v>0</v>
      </c>
      <c r="BG1867" s="247">
        <f>IF(N1867="zákl. přenesená",J1867,0)</f>
        <v>0</v>
      </c>
      <c r="BH1867" s="247">
        <f>IF(N1867="sníž. přenesená",J1867,0)</f>
        <v>0</v>
      </c>
      <c r="BI1867" s="247">
        <f>IF(N1867="nulová",J1867,0)</f>
        <v>0</v>
      </c>
      <c r="BJ1867" s="25" t="s">
        <v>75</v>
      </c>
      <c r="BK1867" s="247">
        <f>ROUND(I1867*H1867,2)</f>
        <v>0</v>
      </c>
      <c r="BL1867" s="25" t="s">
        <v>89</v>
      </c>
      <c r="BM1867" s="25" t="s">
        <v>1722</v>
      </c>
    </row>
    <row r="1868" s="12" customFormat="1">
      <c r="B1868" s="248"/>
      <c r="C1868" s="249"/>
      <c r="D1868" s="250" t="s">
        <v>177</v>
      </c>
      <c r="E1868" s="249"/>
      <c r="F1868" s="252" t="s">
        <v>1723</v>
      </c>
      <c r="G1868" s="249"/>
      <c r="H1868" s="253">
        <v>126</v>
      </c>
      <c r="I1868" s="254"/>
      <c r="J1868" s="249"/>
      <c r="K1868" s="249"/>
      <c r="L1868" s="255"/>
      <c r="M1868" s="256"/>
      <c r="N1868" s="257"/>
      <c r="O1868" s="257"/>
      <c r="P1868" s="257"/>
      <c r="Q1868" s="257"/>
      <c r="R1868" s="257"/>
      <c r="S1868" s="257"/>
      <c r="T1868" s="258"/>
      <c r="AT1868" s="259" t="s">
        <v>177</v>
      </c>
      <c r="AU1868" s="259" t="s">
        <v>79</v>
      </c>
      <c r="AV1868" s="12" t="s">
        <v>79</v>
      </c>
      <c r="AW1868" s="12" t="s">
        <v>6</v>
      </c>
      <c r="AX1868" s="12" t="s">
        <v>75</v>
      </c>
      <c r="AY1868" s="259" t="s">
        <v>169</v>
      </c>
    </row>
    <row r="1869" s="1" customFormat="1" ht="16.5" customHeight="1">
      <c r="B1869" s="47"/>
      <c r="C1869" s="236" t="s">
        <v>1724</v>
      </c>
      <c r="D1869" s="236" t="s">
        <v>172</v>
      </c>
      <c r="E1869" s="237" t="s">
        <v>1725</v>
      </c>
      <c r="F1869" s="238" t="s">
        <v>1726</v>
      </c>
      <c r="G1869" s="239" t="s">
        <v>175</v>
      </c>
      <c r="H1869" s="240">
        <v>21.649999999999999</v>
      </c>
      <c r="I1869" s="241"/>
      <c r="J1869" s="242">
        <f>ROUND(I1869*H1869,2)</f>
        <v>0</v>
      </c>
      <c r="K1869" s="238" t="s">
        <v>21</v>
      </c>
      <c r="L1869" s="73"/>
      <c r="M1869" s="243" t="s">
        <v>21</v>
      </c>
      <c r="N1869" s="244" t="s">
        <v>42</v>
      </c>
      <c r="O1869" s="48"/>
      <c r="P1869" s="245">
        <f>O1869*H1869</f>
        <v>0</v>
      </c>
      <c r="Q1869" s="245">
        <v>0</v>
      </c>
      <c r="R1869" s="245">
        <f>Q1869*H1869</f>
        <v>0</v>
      </c>
      <c r="S1869" s="245">
        <v>0.010489999999999999</v>
      </c>
      <c r="T1869" s="246">
        <f>S1869*H1869</f>
        <v>0.22710849999999996</v>
      </c>
      <c r="AR1869" s="25" t="s">
        <v>89</v>
      </c>
      <c r="AT1869" s="25" t="s">
        <v>172</v>
      </c>
      <c r="AU1869" s="25" t="s">
        <v>79</v>
      </c>
      <c r="AY1869" s="25" t="s">
        <v>169</v>
      </c>
      <c r="BE1869" s="247">
        <f>IF(N1869="základní",J1869,0)</f>
        <v>0</v>
      </c>
      <c r="BF1869" s="247">
        <f>IF(N1869="snížená",J1869,0)</f>
        <v>0</v>
      </c>
      <c r="BG1869" s="247">
        <f>IF(N1869="zákl. přenesená",J1869,0)</f>
        <v>0</v>
      </c>
      <c r="BH1869" s="247">
        <f>IF(N1869="sníž. přenesená",J1869,0)</f>
        <v>0</v>
      </c>
      <c r="BI1869" s="247">
        <f>IF(N1869="nulová",J1869,0)</f>
        <v>0</v>
      </c>
      <c r="BJ1869" s="25" t="s">
        <v>75</v>
      </c>
      <c r="BK1869" s="247">
        <f>ROUND(I1869*H1869,2)</f>
        <v>0</v>
      </c>
      <c r="BL1869" s="25" t="s">
        <v>89</v>
      </c>
      <c r="BM1869" s="25" t="s">
        <v>1727</v>
      </c>
    </row>
    <row r="1870" s="13" customFormat="1">
      <c r="B1870" s="260"/>
      <c r="C1870" s="261"/>
      <c r="D1870" s="250" t="s">
        <v>177</v>
      </c>
      <c r="E1870" s="262" t="s">
        <v>21</v>
      </c>
      <c r="F1870" s="263" t="s">
        <v>602</v>
      </c>
      <c r="G1870" s="261"/>
      <c r="H1870" s="262" t="s">
        <v>21</v>
      </c>
      <c r="I1870" s="264"/>
      <c r="J1870" s="261"/>
      <c r="K1870" s="261"/>
      <c r="L1870" s="265"/>
      <c r="M1870" s="266"/>
      <c r="N1870" s="267"/>
      <c r="O1870" s="267"/>
      <c r="P1870" s="267"/>
      <c r="Q1870" s="267"/>
      <c r="R1870" s="267"/>
      <c r="S1870" s="267"/>
      <c r="T1870" s="268"/>
      <c r="AT1870" s="269" t="s">
        <v>177</v>
      </c>
      <c r="AU1870" s="269" t="s">
        <v>79</v>
      </c>
      <c r="AV1870" s="13" t="s">
        <v>75</v>
      </c>
      <c r="AW1870" s="13" t="s">
        <v>35</v>
      </c>
      <c r="AX1870" s="13" t="s">
        <v>71</v>
      </c>
      <c r="AY1870" s="269" t="s">
        <v>169</v>
      </c>
    </row>
    <row r="1871" s="12" customFormat="1">
      <c r="B1871" s="248"/>
      <c r="C1871" s="249"/>
      <c r="D1871" s="250" t="s">
        <v>177</v>
      </c>
      <c r="E1871" s="251" t="s">
        <v>21</v>
      </c>
      <c r="F1871" s="252" t="s">
        <v>1104</v>
      </c>
      <c r="G1871" s="249"/>
      <c r="H1871" s="253">
        <v>17.600000000000001</v>
      </c>
      <c r="I1871" s="254"/>
      <c r="J1871" s="249"/>
      <c r="K1871" s="249"/>
      <c r="L1871" s="255"/>
      <c r="M1871" s="256"/>
      <c r="N1871" s="257"/>
      <c r="O1871" s="257"/>
      <c r="P1871" s="257"/>
      <c r="Q1871" s="257"/>
      <c r="R1871" s="257"/>
      <c r="S1871" s="257"/>
      <c r="T1871" s="258"/>
      <c r="AT1871" s="259" t="s">
        <v>177</v>
      </c>
      <c r="AU1871" s="259" t="s">
        <v>79</v>
      </c>
      <c r="AV1871" s="12" t="s">
        <v>79</v>
      </c>
      <c r="AW1871" s="12" t="s">
        <v>35</v>
      </c>
      <c r="AX1871" s="12" t="s">
        <v>71</v>
      </c>
      <c r="AY1871" s="259" t="s">
        <v>169</v>
      </c>
    </row>
    <row r="1872" s="13" customFormat="1">
      <c r="B1872" s="260"/>
      <c r="C1872" s="261"/>
      <c r="D1872" s="250" t="s">
        <v>177</v>
      </c>
      <c r="E1872" s="262" t="s">
        <v>21</v>
      </c>
      <c r="F1872" s="263" t="s">
        <v>1105</v>
      </c>
      <c r="G1872" s="261"/>
      <c r="H1872" s="262" t="s">
        <v>21</v>
      </c>
      <c r="I1872" s="264"/>
      <c r="J1872" s="261"/>
      <c r="K1872" s="261"/>
      <c r="L1872" s="265"/>
      <c r="M1872" s="266"/>
      <c r="N1872" s="267"/>
      <c r="O1872" s="267"/>
      <c r="P1872" s="267"/>
      <c r="Q1872" s="267"/>
      <c r="R1872" s="267"/>
      <c r="S1872" s="267"/>
      <c r="T1872" s="268"/>
      <c r="AT1872" s="269" t="s">
        <v>177</v>
      </c>
      <c r="AU1872" s="269" t="s">
        <v>79</v>
      </c>
      <c r="AV1872" s="13" t="s">
        <v>75</v>
      </c>
      <c r="AW1872" s="13" t="s">
        <v>35</v>
      </c>
      <c r="AX1872" s="13" t="s">
        <v>71</v>
      </c>
      <c r="AY1872" s="269" t="s">
        <v>169</v>
      </c>
    </row>
    <row r="1873" s="12" customFormat="1">
      <c r="B1873" s="248"/>
      <c r="C1873" s="249"/>
      <c r="D1873" s="250" t="s">
        <v>177</v>
      </c>
      <c r="E1873" s="251" t="s">
        <v>21</v>
      </c>
      <c r="F1873" s="252" t="s">
        <v>1728</v>
      </c>
      <c r="G1873" s="249"/>
      <c r="H1873" s="253">
        <v>4.0499999999999998</v>
      </c>
      <c r="I1873" s="254"/>
      <c r="J1873" s="249"/>
      <c r="K1873" s="249"/>
      <c r="L1873" s="255"/>
      <c r="M1873" s="256"/>
      <c r="N1873" s="257"/>
      <c r="O1873" s="257"/>
      <c r="P1873" s="257"/>
      <c r="Q1873" s="257"/>
      <c r="R1873" s="257"/>
      <c r="S1873" s="257"/>
      <c r="T1873" s="258"/>
      <c r="AT1873" s="259" t="s">
        <v>177</v>
      </c>
      <c r="AU1873" s="259" t="s">
        <v>79</v>
      </c>
      <c r="AV1873" s="12" t="s">
        <v>79</v>
      </c>
      <c r="AW1873" s="12" t="s">
        <v>35</v>
      </c>
      <c r="AX1873" s="12" t="s">
        <v>71</v>
      </c>
      <c r="AY1873" s="259" t="s">
        <v>169</v>
      </c>
    </row>
    <row r="1874" s="13" customFormat="1">
      <c r="B1874" s="260"/>
      <c r="C1874" s="261"/>
      <c r="D1874" s="250" t="s">
        <v>177</v>
      </c>
      <c r="E1874" s="262" t="s">
        <v>21</v>
      </c>
      <c r="F1874" s="263" t="s">
        <v>1103</v>
      </c>
      <c r="G1874" s="261"/>
      <c r="H1874" s="262" t="s">
        <v>21</v>
      </c>
      <c r="I1874" s="264"/>
      <c r="J1874" s="261"/>
      <c r="K1874" s="261"/>
      <c r="L1874" s="265"/>
      <c r="M1874" s="266"/>
      <c r="N1874" s="267"/>
      <c r="O1874" s="267"/>
      <c r="P1874" s="267"/>
      <c r="Q1874" s="267"/>
      <c r="R1874" s="267"/>
      <c r="S1874" s="267"/>
      <c r="T1874" s="268"/>
      <c r="AT1874" s="269" t="s">
        <v>177</v>
      </c>
      <c r="AU1874" s="269" t="s">
        <v>79</v>
      </c>
      <c r="AV1874" s="13" t="s">
        <v>75</v>
      </c>
      <c r="AW1874" s="13" t="s">
        <v>35</v>
      </c>
      <c r="AX1874" s="13" t="s">
        <v>71</v>
      </c>
      <c r="AY1874" s="269" t="s">
        <v>169</v>
      </c>
    </row>
    <row r="1875" s="14" customFormat="1">
      <c r="B1875" s="270"/>
      <c r="C1875" s="271"/>
      <c r="D1875" s="250" t="s">
        <v>177</v>
      </c>
      <c r="E1875" s="272" t="s">
        <v>21</v>
      </c>
      <c r="F1875" s="273" t="s">
        <v>182</v>
      </c>
      <c r="G1875" s="271"/>
      <c r="H1875" s="274">
        <v>21.649999999999999</v>
      </c>
      <c r="I1875" s="275"/>
      <c r="J1875" s="271"/>
      <c r="K1875" s="271"/>
      <c r="L1875" s="276"/>
      <c r="M1875" s="277"/>
      <c r="N1875" s="278"/>
      <c r="O1875" s="278"/>
      <c r="P1875" s="278"/>
      <c r="Q1875" s="278"/>
      <c r="R1875" s="278"/>
      <c r="S1875" s="278"/>
      <c r="T1875" s="279"/>
      <c r="AT1875" s="280" t="s">
        <v>177</v>
      </c>
      <c r="AU1875" s="280" t="s">
        <v>79</v>
      </c>
      <c r="AV1875" s="14" t="s">
        <v>89</v>
      </c>
      <c r="AW1875" s="14" t="s">
        <v>35</v>
      </c>
      <c r="AX1875" s="14" t="s">
        <v>75</v>
      </c>
      <c r="AY1875" s="280" t="s">
        <v>169</v>
      </c>
    </row>
    <row r="1876" s="1" customFormat="1" ht="25.5" customHeight="1">
      <c r="B1876" s="47"/>
      <c r="C1876" s="236" t="s">
        <v>1729</v>
      </c>
      <c r="D1876" s="236" t="s">
        <v>172</v>
      </c>
      <c r="E1876" s="237" t="s">
        <v>1730</v>
      </c>
      <c r="F1876" s="238" t="s">
        <v>1731</v>
      </c>
      <c r="G1876" s="239" t="s">
        <v>1474</v>
      </c>
      <c r="H1876" s="293"/>
      <c r="I1876" s="241"/>
      <c r="J1876" s="242">
        <f>ROUND(I1876*H1876,2)</f>
        <v>0</v>
      </c>
      <c r="K1876" s="238" t="s">
        <v>21</v>
      </c>
      <c r="L1876" s="73"/>
      <c r="M1876" s="243" t="s">
        <v>21</v>
      </c>
      <c r="N1876" s="244" t="s">
        <v>42</v>
      </c>
      <c r="O1876" s="48"/>
      <c r="P1876" s="245">
        <f>O1876*H1876</f>
        <v>0</v>
      </c>
      <c r="Q1876" s="245">
        <v>0</v>
      </c>
      <c r="R1876" s="245">
        <f>Q1876*H1876</f>
        <v>0</v>
      </c>
      <c r="S1876" s="245">
        <v>0</v>
      </c>
      <c r="T1876" s="246">
        <f>S1876*H1876</f>
        <v>0</v>
      </c>
      <c r="AR1876" s="25" t="s">
        <v>89</v>
      </c>
      <c r="AT1876" s="25" t="s">
        <v>172</v>
      </c>
      <c r="AU1876" s="25" t="s">
        <v>79</v>
      </c>
      <c r="AY1876" s="25" t="s">
        <v>169</v>
      </c>
      <c r="BE1876" s="247">
        <f>IF(N1876="základní",J1876,0)</f>
        <v>0</v>
      </c>
      <c r="BF1876" s="247">
        <f>IF(N1876="snížená",J1876,0)</f>
        <v>0</v>
      </c>
      <c r="BG1876" s="247">
        <f>IF(N1876="zákl. přenesená",J1876,0)</f>
        <v>0</v>
      </c>
      <c r="BH1876" s="247">
        <f>IF(N1876="sníž. přenesená",J1876,0)</f>
        <v>0</v>
      </c>
      <c r="BI1876" s="247">
        <f>IF(N1876="nulová",J1876,0)</f>
        <v>0</v>
      </c>
      <c r="BJ1876" s="25" t="s">
        <v>75</v>
      </c>
      <c r="BK1876" s="247">
        <f>ROUND(I1876*H1876,2)</f>
        <v>0</v>
      </c>
      <c r="BL1876" s="25" t="s">
        <v>89</v>
      </c>
      <c r="BM1876" s="25" t="s">
        <v>1732</v>
      </c>
    </row>
    <row r="1877" s="11" customFormat="1" ht="29.88" customHeight="1">
      <c r="B1877" s="220"/>
      <c r="C1877" s="221"/>
      <c r="D1877" s="222" t="s">
        <v>70</v>
      </c>
      <c r="E1877" s="234" t="s">
        <v>1733</v>
      </c>
      <c r="F1877" s="234" t="s">
        <v>1734</v>
      </c>
      <c r="G1877" s="221"/>
      <c r="H1877" s="221"/>
      <c r="I1877" s="224"/>
      <c r="J1877" s="235">
        <f>BK1877</f>
        <v>0</v>
      </c>
      <c r="K1877" s="221"/>
      <c r="L1877" s="226"/>
      <c r="M1877" s="227"/>
      <c r="N1877" s="228"/>
      <c r="O1877" s="228"/>
      <c r="P1877" s="229">
        <f>SUM(P1878:P1902)</f>
        <v>0</v>
      </c>
      <c r="Q1877" s="228"/>
      <c r="R1877" s="229">
        <f>SUM(R1878:R1902)</f>
        <v>0.22248049069999998</v>
      </c>
      <c r="S1877" s="228"/>
      <c r="T1877" s="230">
        <f>SUM(T1878:T1902)</f>
        <v>0</v>
      </c>
      <c r="AR1877" s="231" t="s">
        <v>75</v>
      </c>
      <c r="AT1877" s="232" t="s">
        <v>70</v>
      </c>
      <c r="AU1877" s="232" t="s">
        <v>75</v>
      </c>
      <c r="AY1877" s="231" t="s">
        <v>169</v>
      </c>
      <c r="BK1877" s="233">
        <f>SUM(BK1878:BK1902)</f>
        <v>0</v>
      </c>
    </row>
    <row r="1878" s="1" customFormat="1" ht="25.5" customHeight="1">
      <c r="B1878" s="47"/>
      <c r="C1878" s="236" t="s">
        <v>1735</v>
      </c>
      <c r="D1878" s="236" t="s">
        <v>172</v>
      </c>
      <c r="E1878" s="237" t="s">
        <v>1736</v>
      </c>
      <c r="F1878" s="238" t="s">
        <v>1737</v>
      </c>
      <c r="G1878" s="239" t="s">
        <v>479</v>
      </c>
      <c r="H1878" s="240">
        <v>53.689999999999998</v>
      </c>
      <c r="I1878" s="241"/>
      <c r="J1878" s="242">
        <f>ROUND(I1878*H1878,2)</f>
        <v>0</v>
      </c>
      <c r="K1878" s="238" t="s">
        <v>21</v>
      </c>
      <c r="L1878" s="73"/>
      <c r="M1878" s="243" t="s">
        <v>21</v>
      </c>
      <c r="N1878" s="244" t="s">
        <v>42</v>
      </c>
      <c r="O1878" s="48"/>
      <c r="P1878" s="245">
        <f>O1878*H1878</f>
        <v>0</v>
      </c>
      <c r="Q1878" s="245">
        <v>0.0024325000000000002</v>
      </c>
      <c r="R1878" s="245">
        <f>Q1878*H1878</f>
        <v>0.13060092500000001</v>
      </c>
      <c r="S1878" s="245">
        <v>0</v>
      </c>
      <c r="T1878" s="246">
        <f>S1878*H1878</f>
        <v>0</v>
      </c>
      <c r="AR1878" s="25" t="s">
        <v>89</v>
      </c>
      <c r="AT1878" s="25" t="s">
        <v>172</v>
      </c>
      <c r="AU1878" s="25" t="s">
        <v>79</v>
      </c>
      <c r="AY1878" s="25" t="s">
        <v>169</v>
      </c>
      <c r="BE1878" s="247">
        <f>IF(N1878="základní",J1878,0)</f>
        <v>0</v>
      </c>
      <c r="BF1878" s="247">
        <f>IF(N1878="snížená",J1878,0)</f>
        <v>0</v>
      </c>
      <c r="BG1878" s="247">
        <f>IF(N1878="zákl. přenesená",J1878,0)</f>
        <v>0</v>
      </c>
      <c r="BH1878" s="247">
        <f>IF(N1878="sníž. přenesená",J1878,0)</f>
        <v>0</v>
      </c>
      <c r="BI1878" s="247">
        <f>IF(N1878="nulová",J1878,0)</f>
        <v>0</v>
      </c>
      <c r="BJ1878" s="25" t="s">
        <v>75</v>
      </c>
      <c r="BK1878" s="247">
        <f>ROUND(I1878*H1878,2)</f>
        <v>0</v>
      </c>
      <c r="BL1878" s="25" t="s">
        <v>89</v>
      </c>
      <c r="BM1878" s="25" t="s">
        <v>1738</v>
      </c>
    </row>
    <row r="1879" s="12" customFormat="1">
      <c r="B1879" s="248"/>
      <c r="C1879" s="249"/>
      <c r="D1879" s="250" t="s">
        <v>177</v>
      </c>
      <c r="E1879" s="251" t="s">
        <v>21</v>
      </c>
      <c r="F1879" s="252" t="s">
        <v>1739</v>
      </c>
      <c r="G1879" s="249"/>
      <c r="H1879" s="253">
        <v>53.689999999999998</v>
      </c>
      <c r="I1879" s="254"/>
      <c r="J1879" s="249"/>
      <c r="K1879" s="249"/>
      <c r="L1879" s="255"/>
      <c r="M1879" s="256"/>
      <c r="N1879" s="257"/>
      <c r="O1879" s="257"/>
      <c r="P1879" s="257"/>
      <c r="Q1879" s="257"/>
      <c r="R1879" s="257"/>
      <c r="S1879" s="257"/>
      <c r="T1879" s="258"/>
      <c r="AT1879" s="259" t="s">
        <v>177</v>
      </c>
      <c r="AU1879" s="259" t="s">
        <v>79</v>
      </c>
      <c r="AV1879" s="12" t="s">
        <v>79</v>
      </c>
      <c r="AW1879" s="12" t="s">
        <v>35</v>
      </c>
      <c r="AX1879" s="12" t="s">
        <v>71</v>
      </c>
      <c r="AY1879" s="259" t="s">
        <v>169</v>
      </c>
    </row>
    <row r="1880" s="13" customFormat="1">
      <c r="B1880" s="260"/>
      <c r="C1880" s="261"/>
      <c r="D1880" s="250" t="s">
        <v>177</v>
      </c>
      <c r="E1880" s="262" t="s">
        <v>21</v>
      </c>
      <c r="F1880" s="263" t="s">
        <v>801</v>
      </c>
      <c r="G1880" s="261"/>
      <c r="H1880" s="262" t="s">
        <v>21</v>
      </c>
      <c r="I1880" s="264"/>
      <c r="J1880" s="261"/>
      <c r="K1880" s="261"/>
      <c r="L1880" s="265"/>
      <c r="M1880" s="266"/>
      <c r="N1880" s="267"/>
      <c r="O1880" s="267"/>
      <c r="P1880" s="267"/>
      <c r="Q1880" s="267"/>
      <c r="R1880" s="267"/>
      <c r="S1880" s="267"/>
      <c r="T1880" s="268"/>
      <c r="AT1880" s="269" t="s">
        <v>177</v>
      </c>
      <c r="AU1880" s="269" t="s">
        <v>79</v>
      </c>
      <c r="AV1880" s="13" t="s">
        <v>75</v>
      </c>
      <c r="AW1880" s="13" t="s">
        <v>35</v>
      </c>
      <c r="AX1880" s="13" t="s">
        <v>71</v>
      </c>
      <c r="AY1880" s="269" t="s">
        <v>169</v>
      </c>
    </row>
    <row r="1881" s="14" customFormat="1">
      <c r="B1881" s="270"/>
      <c r="C1881" s="271"/>
      <c r="D1881" s="250" t="s">
        <v>177</v>
      </c>
      <c r="E1881" s="272" t="s">
        <v>21</v>
      </c>
      <c r="F1881" s="273" t="s">
        <v>182</v>
      </c>
      <c r="G1881" s="271"/>
      <c r="H1881" s="274">
        <v>53.689999999999998</v>
      </c>
      <c r="I1881" s="275"/>
      <c r="J1881" s="271"/>
      <c r="K1881" s="271"/>
      <c r="L1881" s="276"/>
      <c r="M1881" s="277"/>
      <c r="N1881" s="278"/>
      <c r="O1881" s="278"/>
      <c r="P1881" s="278"/>
      <c r="Q1881" s="278"/>
      <c r="R1881" s="278"/>
      <c r="S1881" s="278"/>
      <c r="T1881" s="279"/>
      <c r="AT1881" s="280" t="s">
        <v>177</v>
      </c>
      <c r="AU1881" s="280" t="s">
        <v>79</v>
      </c>
      <c r="AV1881" s="14" t="s">
        <v>89</v>
      </c>
      <c r="AW1881" s="14" t="s">
        <v>35</v>
      </c>
      <c r="AX1881" s="14" t="s">
        <v>75</v>
      </c>
      <c r="AY1881" s="280" t="s">
        <v>169</v>
      </c>
    </row>
    <row r="1882" s="1" customFormat="1" ht="25.5" customHeight="1">
      <c r="B1882" s="47"/>
      <c r="C1882" s="236" t="s">
        <v>1740</v>
      </c>
      <c r="D1882" s="236" t="s">
        <v>172</v>
      </c>
      <c r="E1882" s="237" t="s">
        <v>1741</v>
      </c>
      <c r="F1882" s="238" t="s">
        <v>1742</v>
      </c>
      <c r="G1882" s="239" t="s">
        <v>354</v>
      </c>
      <c r="H1882" s="240">
        <v>4</v>
      </c>
      <c r="I1882" s="241"/>
      <c r="J1882" s="242">
        <f>ROUND(I1882*H1882,2)</f>
        <v>0</v>
      </c>
      <c r="K1882" s="238" t="s">
        <v>21</v>
      </c>
      <c r="L1882" s="73"/>
      <c r="M1882" s="243" t="s">
        <v>21</v>
      </c>
      <c r="N1882" s="244" t="s">
        <v>42</v>
      </c>
      <c r="O1882" s="48"/>
      <c r="P1882" s="245">
        <f>O1882*H1882</f>
        <v>0</v>
      </c>
      <c r="Q1882" s="245">
        <v>0</v>
      </c>
      <c r="R1882" s="245">
        <f>Q1882*H1882</f>
        <v>0</v>
      </c>
      <c r="S1882" s="245">
        <v>0</v>
      </c>
      <c r="T1882" s="246">
        <f>S1882*H1882</f>
        <v>0</v>
      </c>
      <c r="AR1882" s="25" t="s">
        <v>89</v>
      </c>
      <c r="AT1882" s="25" t="s">
        <v>172</v>
      </c>
      <c r="AU1882" s="25" t="s">
        <v>79</v>
      </c>
      <c r="AY1882" s="25" t="s">
        <v>169</v>
      </c>
      <c r="BE1882" s="247">
        <f>IF(N1882="základní",J1882,0)</f>
        <v>0</v>
      </c>
      <c r="BF1882" s="247">
        <f>IF(N1882="snížená",J1882,0)</f>
        <v>0</v>
      </c>
      <c r="BG1882" s="247">
        <f>IF(N1882="zákl. přenesená",J1882,0)</f>
        <v>0</v>
      </c>
      <c r="BH1882" s="247">
        <f>IF(N1882="sníž. přenesená",J1882,0)</f>
        <v>0</v>
      </c>
      <c r="BI1882" s="247">
        <f>IF(N1882="nulová",J1882,0)</f>
        <v>0</v>
      </c>
      <c r="BJ1882" s="25" t="s">
        <v>75</v>
      </c>
      <c r="BK1882" s="247">
        <f>ROUND(I1882*H1882,2)</f>
        <v>0</v>
      </c>
      <c r="BL1882" s="25" t="s">
        <v>89</v>
      </c>
      <c r="BM1882" s="25" t="s">
        <v>1743</v>
      </c>
    </row>
    <row r="1883" s="12" customFormat="1">
      <c r="B1883" s="248"/>
      <c r="C1883" s="249"/>
      <c r="D1883" s="250" t="s">
        <v>177</v>
      </c>
      <c r="E1883" s="251" t="s">
        <v>21</v>
      </c>
      <c r="F1883" s="252" t="s">
        <v>89</v>
      </c>
      <c r="G1883" s="249"/>
      <c r="H1883" s="253">
        <v>4</v>
      </c>
      <c r="I1883" s="254"/>
      <c r="J1883" s="249"/>
      <c r="K1883" s="249"/>
      <c r="L1883" s="255"/>
      <c r="M1883" s="256"/>
      <c r="N1883" s="257"/>
      <c r="O1883" s="257"/>
      <c r="P1883" s="257"/>
      <c r="Q1883" s="257"/>
      <c r="R1883" s="257"/>
      <c r="S1883" s="257"/>
      <c r="T1883" s="258"/>
      <c r="AT1883" s="259" t="s">
        <v>177</v>
      </c>
      <c r="AU1883" s="259" t="s">
        <v>79</v>
      </c>
      <c r="AV1883" s="12" t="s">
        <v>79</v>
      </c>
      <c r="AW1883" s="12" t="s">
        <v>35</v>
      </c>
      <c r="AX1883" s="12" t="s">
        <v>71</v>
      </c>
      <c r="AY1883" s="259" t="s">
        <v>169</v>
      </c>
    </row>
    <row r="1884" s="13" customFormat="1">
      <c r="B1884" s="260"/>
      <c r="C1884" s="261"/>
      <c r="D1884" s="250" t="s">
        <v>177</v>
      </c>
      <c r="E1884" s="262" t="s">
        <v>21</v>
      </c>
      <c r="F1884" s="263" t="s">
        <v>801</v>
      </c>
      <c r="G1884" s="261"/>
      <c r="H1884" s="262" t="s">
        <v>21</v>
      </c>
      <c r="I1884" s="264"/>
      <c r="J1884" s="261"/>
      <c r="K1884" s="261"/>
      <c r="L1884" s="265"/>
      <c r="M1884" s="266"/>
      <c r="N1884" s="267"/>
      <c r="O1884" s="267"/>
      <c r="P1884" s="267"/>
      <c r="Q1884" s="267"/>
      <c r="R1884" s="267"/>
      <c r="S1884" s="267"/>
      <c r="T1884" s="268"/>
      <c r="AT1884" s="269" t="s">
        <v>177</v>
      </c>
      <c r="AU1884" s="269" t="s">
        <v>79</v>
      </c>
      <c r="AV1884" s="13" t="s">
        <v>75</v>
      </c>
      <c r="AW1884" s="13" t="s">
        <v>35</v>
      </c>
      <c r="AX1884" s="13" t="s">
        <v>71</v>
      </c>
      <c r="AY1884" s="269" t="s">
        <v>169</v>
      </c>
    </row>
    <row r="1885" s="14" customFormat="1">
      <c r="B1885" s="270"/>
      <c r="C1885" s="271"/>
      <c r="D1885" s="250" t="s">
        <v>177</v>
      </c>
      <c r="E1885" s="272" t="s">
        <v>21</v>
      </c>
      <c r="F1885" s="273" t="s">
        <v>182</v>
      </c>
      <c r="G1885" s="271"/>
      <c r="H1885" s="274">
        <v>4</v>
      </c>
      <c r="I1885" s="275"/>
      <c r="J1885" s="271"/>
      <c r="K1885" s="271"/>
      <c r="L1885" s="276"/>
      <c r="M1885" s="277"/>
      <c r="N1885" s="278"/>
      <c r="O1885" s="278"/>
      <c r="P1885" s="278"/>
      <c r="Q1885" s="278"/>
      <c r="R1885" s="278"/>
      <c r="S1885" s="278"/>
      <c r="T1885" s="279"/>
      <c r="AT1885" s="280" t="s">
        <v>177</v>
      </c>
      <c r="AU1885" s="280" t="s">
        <v>79</v>
      </c>
      <c r="AV1885" s="14" t="s">
        <v>89</v>
      </c>
      <c r="AW1885" s="14" t="s">
        <v>35</v>
      </c>
      <c r="AX1885" s="14" t="s">
        <v>75</v>
      </c>
      <c r="AY1885" s="280" t="s">
        <v>169</v>
      </c>
    </row>
    <row r="1886" s="1" customFormat="1" ht="16.5" customHeight="1">
      <c r="B1886" s="47"/>
      <c r="C1886" s="236" t="s">
        <v>1744</v>
      </c>
      <c r="D1886" s="236" t="s">
        <v>172</v>
      </c>
      <c r="E1886" s="237" t="s">
        <v>1745</v>
      </c>
      <c r="F1886" s="238" t="s">
        <v>1746</v>
      </c>
      <c r="G1886" s="239" t="s">
        <v>479</v>
      </c>
      <c r="H1886" s="240">
        <v>27.399999999999999</v>
      </c>
      <c r="I1886" s="241"/>
      <c r="J1886" s="242">
        <f>ROUND(I1886*H1886,2)</f>
        <v>0</v>
      </c>
      <c r="K1886" s="238" t="s">
        <v>21</v>
      </c>
      <c r="L1886" s="73"/>
      <c r="M1886" s="243" t="s">
        <v>21</v>
      </c>
      <c r="N1886" s="244" t="s">
        <v>42</v>
      </c>
      <c r="O1886" s="48"/>
      <c r="P1886" s="245">
        <f>O1886*H1886</f>
        <v>0</v>
      </c>
      <c r="Q1886" s="245">
        <v>0.0014562500000000001</v>
      </c>
      <c r="R1886" s="245">
        <f>Q1886*H1886</f>
        <v>0.039901249999999999</v>
      </c>
      <c r="S1886" s="245">
        <v>0</v>
      </c>
      <c r="T1886" s="246">
        <f>S1886*H1886</f>
        <v>0</v>
      </c>
      <c r="AR1886" s="25" t="s">
        <v>89</v>
      </c>
      <c r="AT1886" s="25" t="s">
        <v>172</v>
      </c>
      <c r="AU1886" s="25" t="s">
        <v>79</v>
      </c>
      <c r="AY1886" s="25" t="s">
        <v>169</v>
      </c>
      <c r="BE1886" s="247">
        <f>IF(N1886="základní",J1886,0)</f>
        <v>0</v>
      </c>
      <c r="BF1886" s="247">
        <f>IF(N1886="snížená",J1886,0)</f>
        <v>0</v>
      </c>
      <c r="BG1886" s="247">
        <f>IF(N1886="zákl. přenesená",J1886,0)</f>
        <v>0</v>
      </c>
      <c r="BH1886" s="247">
        <f>IF(N1886="sníž. přenesená",J1886,0)</f>
        <v>0</v>
      </c>
      <c r="BI1886" s="247">
        <f>IF(N1886="nulová",J1886,0)</f>
        <v>0</v>
      </c>
      <c r="BJ1886" s="25" t="s">
        <v>75</v>
      </c>
      <c r="BK1886" s="247">
        <f>ROUND(I1886*H1886,2)</f>
        <v>0</v>
      </c>
      <c r="BL1886" s="25" t="s">
        <v>89</v>
      </c>
      <c r="BM1886" s="25" t="s">
        <v>1747</v>
      </c>
    </row>
    <row r="1887" s="12" customFormat="1">
      <c r="B1887" s="248"/>
      <c r="C1887" s="249"/>
      <c r="D1887" s="250" t="s">
        <v>177</v>
      </c>
      <c r="E1887" s="251" t="s">
        <v>21</v>
      </c>
      <c r="F1887" s="252" t="s">
        <v>825</v>
      </c>
      <c r="G1887" s="249"/>
      <c r="H1887" s="253">
        <v>27.399999999999999</v>
      </c>
      <c r="I1887" s="254"/>
      <c r="J1887" s="249"/>
      <c r="K1887" s="249"/>
      <c r="L1887" s="255"/>
      <c r="M1887" s="256"/>
      <c r="N1887" s="257"/>
      <c r="O1887" s="257"/>
      <c r="P1887" s="257"/>
      <c r="Q1887" s="257"/>
      <c r="R1887" s="257"/>
      <c r="S1887" s="257"/>
      <c r="T1887" s="258"/>
      <c r="AT1887" s="259" t="s">
        <v>177</v>
      </c>
      <c r="AU1887" s="259" t="s">
        <v>79</v>
      </c>
      <c r="AV1887" s="12" t="s">
        <v>79</v>
      </c>
      <c r="AW1887" s="12" t="s">
        <v>35</v>
      </c>
      <c r="AX1887" s="12" t="s">
        <v>71</v>
      </c>
      <c r="AY1887" s="259" t="s">
        <v>169</v>
      </c>
    </row>
    <row r="1888" s="13" customFormat="1">
      <c r="B1888" s="260"/>
      <c r="C1888" s="261"/>
      <c r="D1888" s="250" t="s">
        <v>177</v>
      </c>
      <c r="E1888" s="262" t="s">
        <v>21</v>
      </c>
      <c r="F1888" s="263" t="s">
        <v>826</v>
      </c>
      <c r="G1888" s="261"/>
      <c r="H1888" s="262" t="s">
        <v>21</v>
      </c>
      <c r="I1888" s="264"/>
      <c r="J1888" s="261"/>
      <c r="K1888" s="261"/>
      <c r="L1888" s="265"/>
      <c r="M1888" s="266"/>
      <c r="N1888" s="267"/>
      <c r="O1888" s="267"/>
      <c r="P1888" s="267"/>
      <c r="Q1888" s="267"/>
      <c r="R1888" s="267"/>
      <c r="S1888" s="267"/>
      <c r="T1888" s="268"/>
      <c r="AT1888" s="269" t="s">
        <v>177</v>
      </c>
      <c r="AU1888" s="269" t="s">
        <v>79</v>
      </c>
      <c r="AV1888" s="13" t="s">
        <v>75</v>
      </c>
      <c r="AW1888" s="13" t="s">
        <v>35</v>
      </c>
      <c r="AX1888" s="13" t="s">
        <v>71</v>
      </c>
      <c r="AY1888" s="269" t="s">
        <v>169</v>
      </c>
    </row>
    <row r="1889" s="14" customFormat="1">
      <c r="B1889" s="270"/>
      <c r="C1889" s="271"/>
      <c r="D1889" s="250" t="s">
        <v>177</v>
      </c>
      <c r="E1889" s="272" t="s">
        <v>21</v>
      </c>
      <c r="F1889" s="273" t="s">
        <v>182</v>
      </c>
      <c r="G1889" s="271"/>
      <c r="H1889" s="274">
        <v>27.399999999999999</v>
      </c>
      <c r="I1889" s="275"/>
      <c r="J1889" s="271"/>
      <c r="K1889" s="271"/>
      <c r="L1889" s="276"/>
      <c r="M1889" s="277"/>
      <c r="N1889" s="278"/>
      <c r="O1889" s="278"/>
      <c r="P1889" s="278"/>
      <c r="Q1889" s="278"/>
      <c r="R1889" s="278"/>
      <c r="S1889" s="278"/>
      <c r="T1889" s="279"/>
      <c r="AT1889" s="280" t="s">
        <v>177</v>
      </c>
      <c r="AU1889" s="280" t="s">
        <v>79</v>
      </c>
      <c r="AV1889" s="14" t="s">
        <v>89</v>
      </c>
      <c r="AW1889" s="14" t="s">
        <v>35</v>
      </c>
      <c r="AX1889" s="14" t="s">
        <v>75</v>
      </c>
      <c r="AY1889" s="280" t="s">
        <v>169</v>
      </c>
    </row>
    <row r="1890" s="1" customFormat="1" ht="16.5" customHeight="1">
      <c r="B1890" s="47"/>
      <c r="C1890" s="236" t="s">
        <v>1748</v>
      </c>
      <c r="D1890" s="236" t="s">
        <v>172</v>
      </c>
      <c r="E1890" s="237" t="s">
        <v>1749</v>
      </c>
      <c r="F1890" s="238" t="s">
        <v>1750</v>
      </c>
      <c r="G1890" s="239" t="s">
        <v>479</v>
      </c>
      <c r="H1890" s="240">
        <v>15.33</v>
      </c>
      <c r="I1890" s="241"/>
      <c r="J1890" s="242">
        <f>ROUND(I1890*H1890,2)</f>
        <v>0</v>
      </c>
      <c r="K1890" s="238" t="s">
        <v>21</v>
      </c>
      <c r="L1890" s="73"/>
      <c r="M1890" s="243" t="s">
        <v>21</v>
      </c>
      <c r="N1890" s="244" t="s">
        <v>42</v>
      </c>
      <c r="O1890" s="48"/>
      <c r="P1890" s="245">
        <f>O1890*H1890</f>
        <v>0</v>
      </c>
      <c r="Q1890" s="245">
        <v>0.0011592900000000001</v>
      </c>
      <c r="R1890" s="245">
        <f>Q1890*H1890</f>
        <v>0.017771915700000002</v>
      </c>
      <c r="S1890" s="245">
        <v>0</v>
      </c>
      <c r="T1890" s="246">
        <f>S1890*H1890</f>
        <v>0</v>
      </c>
      <c r="AR1890" s="25" t="s">
        <v>89</v>
      </c>
      <c r="AT1890" s="25" t="s">
        <v>172</v>
      </c>
      <c r="AU1890" s="25" t="s">
        <v>79</v>
      </c>
      <c r="AY1890" s="25" t="s">
        <v>169</v>
      </c>
      <c r="BE1890" s="247">
        <f>IF(N1890="základní",J1890,0)</f>
        <v>0</v>
      </c>
      <c r="BF1890" s="247">
        <f>IF(N1890="snížená",J1890,0)</f>
        <v>0</v>
      </c>
      <c r="BG1890" s="247">
        <f>IF(N1890="zákl. přenesená",J1890,0)</f>
        <v>0</v>
      </c>
      <c r="BH1890" s="247">
        <f>IF(N1890="sníž. přenesená",J1890,0)</f>
        <v>0</v>
      </c>
      <c r="BI1890" s="247">
        <f>IF(N1890="nulová",J1890,0)</f>
        <v>0</v>
      </c>
      <c r="BJ1890" s="25" t="s">
        <v>75</v>
      </c>
      <c r="BK1890" s="247">
        <f>ROUND(I1890*H1890,2)</f>
        <v>0</v>
      </c>
      <c r="BL1890" s="25" t="s">
        <v>89</v>
      </c>
      <c r="BM1890" s="25" t="s">
        <v>1751</v>
      </c>
    </row>
    <row r="1891" s="12" customFormat="1">
      <c r="B1891" s="248"/>
      <c r="C1891" s="249"/>
      <c r="D1891" s="250" t="s">
        <v>177</v>
      </c>
      <c r="E1891" s="251" t="s">
        <v>21</v>
      </c>
      <c r="F1891" s="252" t="s">
        <v>1752</v>
      </c>
      <c r="G1891" s="249"/>
      <c r="H1891" s="253">
        <v>15.33</v>
      </c>
      <c r="I1891" s="254"/>
      <c r="J1891" s="249"/>
      <c r="K1891" s="249"/>
      <c r="L1891" s="255"/>
      <c r="M1891" s="256"/>
      <c r="N1891" s="257"/>
      <c r="O1891" s="257"/>
      <c r="P1891" s="257"/>
      <c r="Q1891" s="257"/>
      <c r="R1891" s="257"/>
      <c r="S1891" s="257"/>
      <c r="T1891" s="258"/>
      <c r="AT1891" s="259" t="s">
        <v>177</v>
      </c>
      <c r="AU1891" s="259" t="s">
        <v>79</v>
      </c>
      <c r="AV1891" s="12" t="s">
        <v>79</v>
      </c>
      <c r="AW1891" s="12" t="s">
        <v>35</v>
      </c>
      <c r="AX1891" s="12" t="s">
        <v>71</v>
      </c>
      <c r="AY1891" s="259" t="s">
        <v>169</v>
      </c>
    </row>
    <row r="1892" s="13" customFormat="1">
      <c r="B1892" s="260"/>
      <c r="C1892" s="261"/>
      <c r="D1892" s="250" t="s">
        <v>177</v>
      </c>
      <c r="E1892" s="262" t="s">
        <v>21</v>
      </c>
      <c r="F1892" s="263" t="s">
        <v>801</v>
      </c>
      <c r="G1892" s="261"/>
      <c r="H1892" s="262" t="s">
        <v>21</v>
      </c>
      <c r="I1892" s="264"/>
      <c r="J1892" s="261"/>
      <c r="K1892" s="261"/>
      <c r="L1892" s="265"/>
      <c r="M1892" s="266"/>
      <c r="N1892" s="267"/>
      <c r="O1892" s="267"/>
      <c r="P1892" s="267"/>
      <c r="Q1892" s="267"/>
      <c r="R1892" s="267"/>
      <c r="S1892" s="267"/>
      <c r="T1892" s="268"/>
      <c r="AT1892" s="269" t="s">
        <v>177</v>
      </c>
      <c r="AU1892" s="269" t="s">
        <v>79</v>
      </c>
      <c r="AV1892" s="13" t="s">
        <v>75</v>
      </c>
      <c r="AW1892" s="13" t="s">
        <v>35</v>
      </c>
      <c r="AX1892" s="13" t="s">
        <v>71</v>
      </c>
      <c r="AY1892" s="269" t="s">
        <v>169</v>
      </c>
    </row>
    <row r="1893" s="14" customFormat="1">
      <c r="B1893" s="270"/>
      <c r="C1893" s="271"/>
      <c r="D1893" s="250" t="s">
        <v>177</v>
      </c>
      <c r="E1893" s="272" t="s">
        <v>21</v>
      </c>
      <c r="F1893" s="273" t="s">
        <v>182</v>
      </c>
      <c r="G1893" s="271"/>
      <c r="H1893" s="274">
        <v>15.33</v>
      </c>
      <c r="I1893" s="275"/>
      <c r="J1893" s="271"/>
      <c r="K1893" s="271"/>
      <c r="L1893" s="276"/>
      <c r="M1893" s="277"/>
      <c r="N1893" s="278"/>
      <c r="O1893" s="278"/>
      <c r="P1893" s="278"/>
      <c r="Q1893" s="278"/>
      <c r="R1893" s="278"/>
      <c r="S1893" s="278"/>
      <c r="T1893" s="279"/>
      <c r="AT1893" s="280" t="s">
        <v>177</v>
      </c>
      <c r="AU1893" s="280" t="s">
        <v>79</v>
      </c>
      <c r="AV1893" s="14" t="s">
        <v>89</v>
      </c>
      <c r="AW1893" s="14" t="s">
        <v>35</v>
      </c>
      <c r="AX1893" s="14" t="s">
        <v>75</v>
      </c>
      <c r="AY1893" s="280" t="s">
        <v>169</v>
      </c>
    </row>
    <row r="1894" s="1" customFormat="1" ht="16.5" customHeight="1">
      <c r="B1894" s="47"/>
      <c r="C1894" s="236" t="s">
        <v>1753</v>
      </c>
      <c r="D1894" s="236" t="s">
        <v>172</v>
      </c>
      <c r="E1894" s="237" t="s">
        <v>1754</v>
      </c>
      <c r="F1894" s="238" t="s">
        <v>1755</v>
      </c>
      <c r="G1894" s="239" t="s">
        <v>354</v>
      </c>
      <c r="H1894" s="240">
        <v>2</v>
      </c>
      <c r="I1894" s="241"/>
      <c r="J1894" s="242">
        <f>ROUND(I1894*H1894,2)</f>
        <v>0</v>
      </c>
      <c r="K1894" s="238" t="s">
        <v>21</v>
      </c>
      <c r="L1894" s="73"/>
      <c r="M1894" s="243" t="s">
        <v>21</v>
      </c>
      <c r="N1894" s="244" t="s">
        <v>42</v>
      </c>
      <c r="O1894" s="48"/>
      <c r="P1894" s="245">
        <f>O1894*H1894</f>
        <v>0</v>
      </c>
      <c r="Q1894" s="245">
        <v>0.00012960000000000001</v>
      </c>
      <c r="R1894" s="245">
        <f>Q1894*H1894</f>
        <v>0.00025920000000000001</v>
      </c>
      <c r="S1894" s="245">
        <v>0</v>
      </c>
      <c r="T1894" s="246">
        <f>S1894*H1894</f>
        <v>0</v>
      </c>
      <c r="AR1894" s="25" t="s">
        <v>89</v>
      </c>
      <c r="AT1894" s="25" t="s">
        <v>172</v>
      </c>
      <c r="AU1894" s="25" t="s">
        <v>79</v>
      </c>
      <c r="AY1894" s="25" t="s">
        <v>169</v>
      </c>
      <c r="BE1894" s="247">
        <f>IF(N1894="základní",J1894,0)</f>
        <v>0</v>
      </c>
      <c r="BF1894" s="247">
        <f>IF(N1894="snížená",J1894,0)</f>
        <v>0</v>
      </c>
      <c r="BG1894" s="247">
        <f>IF(N1894="zákl. přenesená",J1894,0)</f>
        <v>0</v>
      </c>
      <c r="BH1894" s="247">
        <f>IF(N1894="sníž. přenesená",J1894,0)</f>
        <v>0</v>
      </c>
      <c r="BI1894" s="247">
        <f>IF(N1894="nulová",J1894,0)</f>
        <v>0</v>
      </c>
      <c r="BJ1894" s="25" t="s">
        <v>75</v>
      </c>
      <c r="BK1894" s="247">
        <f>ROUND(I1894*H1894,2)</f>
        <v>0</v>
      </c>
      <c r="BL1894" s="25" t="s">
        <v>89</v>
      </c>
      <c r="BM1894" s="25" t="s">
        <v>1756</v>
      </c>
    </row>
    <row r="1895" s="12" customFormat="1">
      <c r="B1895" s="248"/>
      <c r="C1895" s="249"/>
      <c r="D1895" s="250" t="s">
        <v>177</v>
      </c>
      <c r="E1895" s="251" t="s">
        <v>21</v>
      </c>
      <c r="F1895" s="252" t="s">
        <v>79</v>
      </c>
      <c r="G1895" s="249"/>
      <c r="H1895" s="253">
        <v>2</v>
      </c>
      <c r="I1895" s="254"/>
      <c r="J1895" s="249"/>
      <c r="K1895" s="249"/>
      <c r="L1895" s="255"/>
      <c r="M1895" s="256"/>
      <c r="N1895" s="257"/>
      <c r="O1895" s="257"/>
      <c r="P1895" s="257"/>
      <c r="Q1895" s="257"/>
      <c r="R1895" s="257"/>
      <c r="S1895" s="257"/>
      <c r="T1895" s="258"/>
      <c r="AT1895" s="259" t="s">
        <v>177</v>
      </c>
      <c r="AU1895" s="259" t="s">
        <v>79</v>
      </c>
      <c r="AV1895" s="12" t="s">
        <v>79</v>
      </c>
      <c r="AW1895" s="12" t="s">
        <v>35</v>
      </c>
      <c r="AX1895" s="12" t="s">
        <v>71</v>
      </c>
      <c r="AY1895" s="259" t="s">
        <v>169</v>
      </c>
    </row>
    <row r="1896" s="13" customFormat="1">
      <c r="B1896" s="260"/>
      <c r="C1896" s="261"/>
      <c r="D1896" s="250" t="s">
        <v>177</v>
      </c>
      <c r="E1896" s="262" t="s">
        <v>21</v>
      </c>
      <c r="F1896" s="263" t="s">
        <v>801</v>
      </c>
      <c r="G1896" s="261"/>
      <c r="H1896" s="262" t="s">
        <v>21</v>
      </c>
      <c r="I1896" s="264"/>
      <c r="J1896" s="261"/>
      <c r="K1896" s="261"/>
      <c r="L1896" s="265"/>
      <c r="M1896" s="266"/>
      <c r="N1896" s="267"/>
      <c r="O1896" s="267"/>
      <c r="P1896" s="267"/>
      <c r="Q1896" s="267"/>
      <c r="R1896" s="267"/>
      <c r="S1896" s="267"/>
      <c r="T1896" s="268"/>
      <c r="AT1896" s="269" t="s">
        <v>177</v>
      </c>
      <c r="AU1896" s="269" t="s">
        <v>79</v>
      </c>
      <c r="AV1896" s="13" t="s">
        <v>75</v>
      </c>
      <c r="AW1896" s="13" t="s">
        <v>35</v>
      </c>
      <c r="AX1896" s="13" t="s">
        <v>71</v>
      </c>
      <c r="AY1896" s="269" t="s">
        <v>169</v>
      </c>
    </row>
    <row r="1897" s="14" customFormat="1">
      <c r="B1897" s="270"/>
      <c r="C1897" s="271"/>
      <c r="D1897" s="250" t="s">
        <v>177</v>
      </c>
      <c r="E1897" s="272" t="s">
        <v>21</v>
      </c>
      <c r="F1897" s="273" t="s">
        <v>182</v>
      </c>
      <c r="G1897" s="271"/>
      <c r="H1897" s="274">
        <v>2</v>
      </c>
      <c r="I1897" s="275"/>
      <c r="J1897" s="271"/>
      <c r="K1897" s="271"/>
      <c r="L1897" s="276"/>
      <c r="M1897" s="277"/>
      <c r="N1897" s="278"/>
      <c r="O1897" s="278"/>
      <c r="P1897" s="278"/>
      <c r="Q1897" s="278"/>
      <c r="R1897" s="278"/>
      <c r="S1897" s="278"/>
      <c r="T1897" s="279"/>
      <c r="AT1897" s="280" t="s">
        <v>177</v>
      </c>
      <c r="AU1897" s="280" t="s">
        <v>79</v>
      </c>
      <c r="AV1897" s="14" t="s">
        <v>89</v>
      </c>
      <c r="AW1897" s="14" t="s">
        <v>35</v>
      </c>
      <c r="AX1897" s="14" t="s">
        <v>75</v>
      </c>
      <c r="AY1897" s="280" t="s">
        <v>169</v>
      </c>
    </row>
    <row r="1898" s="1" customFormat="1" ht="25.5" customHeight="1">
      <c r="B1898" s="47"/>
      <c r="C1898" s="236" t="s">
        <v>1757</v>
      </c>
      <c r="D1898" s="236" t="s">
        <v>172</v>
      </c>
      <c r="E1898" s="237" t="s">
        <v>1758</v>
      </c>
      <c r="F1898" s="238" t="s">
        <v>1759</v>
      </c>
      <c r="G1898" s="239" t="s">
        <v>479</v>
      </c>
      <c r="H1898" s="240">
        <v>22.399999999999999</v>
      </c>
      <c r="I1898" s="241"/>
      <c r="J1898" s="242">
        <f>ROUND(I1898*H1898,2)</f>
        <v>0</v>
      </c>
      <c r="K1898" s="238" t="s">
        <v>21</v>
      </c>
      <c r="L1898" s="73"/>
      <c r="M1898" s="243" t="s">
        <v>21</v>
      </c>
      <c r="N1898" s="244" t="s">
        <v>42</v>
      </c>
      <c r="O1898" s="48"/>
      <c r="P1898" s="245">
        <f>O1898*H1898</f>
        <v>0</v>
      </c>
      <c r="Q1898" s="245">
        <v>0.0015154999999999999</v>
      </c>
      <c r="R1898" s="245">
        <f>Q1898*H1898</f>
        <v>0.033947199999999997</v>
      </c>
      <c r="S1898" s="245">
        <v>0</v>
      </c>
      <c r="T1898" s="246">
        <f>S1898*H1898</f>
        <v>0</v>
      </c>
      <c r="AR1898" s="25" t="s">
        <v>89</v>
      </c>
      <c r="AT1898" s="25" t="s">
        <v>172</v>
      </c>
      <c r="AU1898" s="25" t="s">
        <v>79</v>
      </c>
      <c r="AY1898" s="25" t="s">
        <v>169</v>
      </c>
      <c r="BE1898" s="247">
        <f>IF(N1898="základní",J1898,0)</f>
        <v>0</v>
      </c>
      <c r="BF1898" s="247">
        <f>IF(N1898="snížená",J1898,0)</f>
        <v>0</v>
      </c>
      <c r="BG1898" s="247">
        <f>IF(N1898="zákl. přenesená",J1898,0)</f>
        <v>0</v>
      </c>
      <c r="BH1898" s="247">
        <f>IF(N1898="sníž. přenesená",J1898,0)</f>
        <v>0</v>
      </c>
      <c r="BI1898" s="247">
        <f>IF(N1898="nulová",J1898,0)</f>
        <v>0</v>
      </c>
      <c r="BJ1898" s="25" t="s">
        <v>75</v>
      </c>
      <c r="BK1898" s="247">
        <f>ROUND(I1898*H1898,2)</f>
        <v>0</v>
      </c>
      <c r="BL1898" s="25" t="s">
        <v>89</v>
      </c>
      <c r="BM1898" s="25" t="s">
        <v>1760</v>
      </c>
    </row>
    <row r="1899" s="12" customFormat="1">
      <c r="B1899" s="248"/>
      <c r="C1899" s="249"/>
      <c r="D1899" s="250" t="s">
        <v>177</v>
      </c>
      <c r="E1899" s="251" t="s">
        <v>21</v>
      </c>
      <c r="F1899" s="252" t="s">
        <v>1761</v>
      </c>
      <c r="G1899" s="249"/>
      <c r="H1899" s="253">
        <v>22.399999999999999</v>
      </c>
      <c r="I1899" s="254"/>
      <c r="J1899" s="249"/>
      <c r="K1899" s="249"/>
      <c r="L1899" s="255"/>
      <c r="M1899" s="256"/>
      <c r="N1899" s="257"/>
      <c r="O1899" s="257"/>
      <c r="P1899" s="257"/>
      <c r="Q1899" s="257"/>
      <c r="R1899" s="257"/>
      <c r="S1899" s="257"/>
      <c r="T1899" s="258"/>
      <c r="AT1899" s="259" t="s">
        <v>177</v>
      </c>
      <c r="AU1899" s="259" t="s">
        <v>79</v>
      </c>
      <c r="AV1899" s="12" t="s">
        <v>79</v>
      </c>
      <c r="AW1899" s="12" t="s">
        <v>35</v>
      </c>
      <c r="AX1899" s="12" t="s">
        <v>71</v>
      </c>
      <c r="AY1899" s="259" t="s">
        <v>169</v>
      </c>
    </row>
    <row r="1900" s="13" customFormat="1">
      <c r="B1900" s="260"/>
      <c r="C1900" s="261"/>
      <c r="D1900" s="250" t="s">
        <v>177</v>
      </c>
      <c r="E1900" s="262" t="s">
        <v>21</v>
      </c>
      <c r="F1900" s="263" t="s">
        <v>801</v>
      </c>
      <c r="G1900" s="261"/>
      <c r="H1900" s="262" t="s">
        <v>21</v>
      </c>
      <c r="I1900" s="264"/>
      <c r="J1900" s="261"/>
      <c r="K1900" s="261"/>
      <c r="L1900" s="265"/>
      <c r="M1900" s="266"/>
      <c r="N1900" s="267"/>
      <c r="O1900" s="267"/>
      <c r="P1900" s="267"/>
      <c r="Q1900" s="267"/>
      <c r="R1900" s="267"/>
      <c r="S1900" s="267"/>
      <c r="T1900" s="268"/>
      <c r="AT1900" s="269" t="s">
        <v>177</v>
      </c>
      <c r="AU1900" s="269" t="s">
        <v>79</v>
      </c>
      <c r="AV1900" s="13" t="s">
        <v>75</v>
      </c>
      <c r="AW1900" s="13" t="s">
        <v>35</v>
      </c>
      <c r="AX1900" s="13" t="s">
        <v>71</v>
      </c>
      <c r="AY1900" s="269" t="s">
        <v>169</v>
      </c>
    </row>
    <row r="1901" s="14" customFormat="1">
      <c r="B1901" s="270"/>
      <c r="C1901" s="271"/>
      <c r="D1901" s="250" t="s">
        <v>177</v>
      </c>
      <c r="E1901" s="272" t="s">
        <v>21</v>
      </c>
      <c r="F1901" s="273" t="s">
        <v>182</v>
      </c>
      <c r="G1901" s="271"/>
      <c r="H1901" s="274">
        <v>22.399999999999999</v>
      </c>
      <c r="I1901" s="275"/>
      <c r="J1901" s="271"/>
      <c r="K1901" s="271"/>
      <c r="L1901" s="276"/>
      <c r="M1901" s="277"/>
      <c r="N1901" s="278"/>
      <c r="O1901" s="278"/>
      <c r="P1901" s="278"/>
      <c r="Q1901" s="278"/>
      <c r="R1901" s="278"/>
      <c r="S1901" s="278"/>
      <c r="T1901" s="279"/>
      <c r="AT1901" s="280" t="s">
        <v>177</v>
      </c>
      <c r="AU1901" s="280" t="s">
        <v>79</v>
      </c>
      <c r="AV1901" s="14" t="s">
        <v>89</v>
      </c>
      <c r="AW1901" s="14" t="s">
        <v>35</v>
      </c>
      <c r="AX1901" s="14" t="s">
        <v>75</v>
      </c>
      <c r="AY1901" s="280" t="s">
        <v>169</v>
      </c>
    </row>
    <row r="1902" s="1" customFormat="1" ht="16.5" customHeight="1">
      <c r="B1902" s="47"/>
      <c r="C1902" s="236" t="s">
        <v>1762</v>
      </c>
      <c r="D1902" s="236" t="s">
        <v>172</v>
      </c>
      <c r="E1902" s="237" t="s">
        <v>1763</v>
      </c>
      <c r="F1902" s="238" t="s">
        <v>1764</v>
      </c>
      <c r="G1902" s="239" t="s">
        <v>1474</v>
      </c>
      <c r="H1902" s="293"/>
      <c r="I1902" s="241"/>
      <c r="J1902" s="242">
        <f>ROUND(I1902*H1902,2)</f>
        <v>0</v>
      </c>
      <c r="K1902" s="238" t="s">
        <v>21</v>
      </c>
      <c r="L1902" s="73"/>
      <c r="M1902" s="243" t="s">
        <v>21</v>
      </c>
      <c r="N1902" s="244" t="s">
        <v>42</v>
      </c>
      <c r="O1902" s="48"/>
      <c r="P1902" s="245">
        <f>O1902*H1902</f>
        <v>0</v>
      </c>
      <c r="Q1902" s="245">
        <v>0</v>
      </c>
      <c r="R1902" s="245">
        <f>Q1902*H1902</f>
        <v>0</v>
      </c>
      <c r="S1902" s="245">
        <v>0</v>
      </c>
      <c r="T1902" s="246">
        <f>S1902*H1902</f>
        <v>0</v>
      </c>
      <c r="AR1902" s="25" t="s">
        <v>89</v>
      </c>
      <c r="AT1902" s="25" t="s">
        <v>172</v>
      </c>
      <c r="AU1902" s="25" t="s">
        <v>79</v>
      </c>
      <c r="AY1902" s="25" t="s">
        <v>169</v>
      </c>
      <c r="BE1902" s="247">
        <f>IF(N1902="základní",J1902,0)</f>
        <v>0</v>
      </c>
      <c r="BF1902" s="247">
        <f>IF(N1902="snížená",J1902,0)</f>
        <v>0</v>
      </c>
      <c r="BG1902" s="247">
        <f>IF(N1902="zákl. přenesená",J1902,0)</f>
        <v>0</v>
      </c>
      <c r="BH1902" s="247">
        <f>IF(N1902="sníž. přenesená",J1902,0)</f>
        <v>0</v>
      </c>
      <c r="BI1902" s="247">
        <f>IF(N1902="nulová",J1902,0)</f>
        <v>0</v>
      </c>
      <c r="BJ1902" s="25" t="s">
        <v>75</v>
      </c>
      <c r="BK1902" s="247">
        <f>ROUND(I1902*H1902,2)</f>
        <v>0</v>
      </c>
      <c r="BL1902" s="25" t="s">
        <v>89</v>
      </c>
      <c r="BM1902" s="25" t="s">
        <v>1765</v>
      </c>
    </row>
    <row r="1903" s="11" customFormat="1" ht="29.88" customHeight="1">
      <c r="B1903" s="220"/>
      <c r="C1903" s="221"/>
      <c r="D1903" s="222" t="s">
        <v>70</v>
      </c>
      <c r="E1903" s="234" t="s">
        <v>1766</v>
      </c>
      <c r="F1903" s="234" t="s">
        <v>1767</v>
      </c>
      <c r="G1903" s="221"/>
      <c r="H1903" s="221"/>
      <c r="I1903" s="224"/>
      <c r="J1903" s="235">
        <f>BK1903</f>
        <v>0</v>
      </c>
      <c r="K1903" s="221"/>
      <c r="L1903" s="226"/>
      <c r="M1903" s="227"/>
      <c r="N1903" s="228"/>
      <c r="O1903" s="228"/>
      <c r="P1903" s="229">
        <f>SUM(P1904:P2142)</f>
        <v>0</v>
      </c>
      <c r="Q1903" s="228"/>
      <c r="R1903" s="229">
        <f>SUM(R1904:R2142)</f>
        <v>3.8091211332000006</v>
      </c>
      <c r="S1903" s="228"/>
      <c r="T1903" s="230">
        <f>SUM(T1904:T2142)</f>
        <v>0.94221088000000008</v>
      </c>
      <c r="AR1903" s="231" t="s">
        <v>75</v>
      </c>
      <c r="AT1903" s="232" t="s">
        <v>70</v>
      </c>
      <c r="AU1903" s="232" t="s">
        <v>75</v>
      </c>
      <c r="AY1903" s="231" t="s">
        <v>169</v>
      </c>
      <c r="BK1903" s="233">
        <f>SUM(BK1904:BK2142)</f>
        <v>0</v>
      </c>
    </row>
    <row r="1904" s="1" customFormat="1" ht="16.5" customHeight="1">
      <c r="B1904" s="47"/>
      <c r="C1904" s="236" t="s">
        <v>1768</v>
      </c>
      <c r="D1904" s="236" t="s">
        <v>172</v>
      </c>
      <c r="E1904" s="237" t="s">
        <v>1769</v>
      </c>
      <c r="F1904" s="238" t="s">
        <v>1770</v>
      </c>
      <c r="G1904" s="239" t="s">
        <v>175</v>
      </c>
      <c r="H1904" s="240">
        <v>31.776</v>
      </c>
      <c r="I1904" s="241"/>
      <c r="J1904" s="242">
        <f>ROUND(I1904*H1904,2)</f>
        <v>0</v>
      </c>
      <c r="K1904" s="238" t="s">
        <v>21</v>
      </c>
      <c r="L1904" s="73"/>
      <c r="M1904" s="243" t="s">
        <v>21</v>
      </c>
      <c r="N1904" s="244" t="s">
        <v>42</v>
      </c>
      <c r="O1904" s="48"/>
      <c r="P1904" s="245">
        <f>O1904*H1904</f>
        <v>0</v>
      </c>
      <c r="Q1904" s="245">
        <v>0</v>
      </c>
      <c r="R1904" s="245">
        <f>Q1904*H1904</f>
        <v>0</v>
      </c>
      <c r="S1904" s="245">
        <v>0.016379999999999999</v>
      </c>
      <c r="T1904" s="246">
        <f>S1904*H1904</f>
        <v>0.52049087999999999</v>
      </c>
      <c r="AR1904" s="25" t="s">
        <v>89</v>
      </c>
      <c r="AT1904" s="25" t="s">
        <v>172</v>
      </c>
      <c r="AU1904" s="25" t="s">
        <v>79</v>
      </c>
      <c r="AY1904" s="25" t="s">
        <v>169</v>
      </c>
      <c r="BE1904" s="247">
        <f>IF(N1904="základní",J1904,0)</f>
        <v>0</v>
      </c>
      <c r="BF1904" s="247">
        <f>IF(N1904="snížená",J1904,0)</f>
        <v>0</v>
      </c>
      <c r="BG1904" s="247">
        <f>IF(N1904="zákl. přenesená",J1904,0)</f>
        <v>0</v>
      </c>
      <c r="BH1904" s="247">
        <f>IF(N1904="sníž. přenesená",J1904,0)</f>
        <v>0</v>
      </c>
      <c r="BI1904" s="247">
        <f>IF(N1904="nulová",J1904,0)</f>
        <v>0</v>
      </c>
      <c r="BJ1904" s="25" t="s">
        <v>75</v>
      </c>
      <c r="BK1904" s="247">
        <f>ROUND(I1904*H1904,2)</f>
        <v>0</v>
      </c>
      <c r="BL1904" s="25" t="s">
        <v>89</v>
      </c>
      <c r="BM1904" s="25" t="s">
        <v>1771</v>
      </c>
    </row>
    <row r="1905" s="13" customFormat="1">
      <c r="B1905" s="260"/>
      <c r="C1905" s="261"/>
      <c r="D1905" s="250" t="s">
        <v>177</v>
      </c>
      <c r="E1905" s="262" t="s">
        <v>21</v>
      </c>
      <c r="F1905" s="263" t="s">
        <v>602</v>
      </c>
      <c r="G1905" s="261"/>
      <c r="H1905" s="262" t="s">
        <v>21</v>
      </c>
      <c r="I1905" s="264"/>
      <c r="J1905" s="261"/>
      <c r="K1905" s="261"/>
      <c r="L1905" s="265"/>
      <c r="M1905" s="266"/>
      <c r="N1905" s="267"/>
      <c r="O1905" s="267"/>
      <c r="P1905" s="267"/>
      <c r="Q1905" s="267"/>
      <c r="R1905" s="267"/>
      <c r="S1905" s="267"/>
      <c r="T1905" s="268"/>
      <c r="AT1905" s="269" t="s">
        <v>177</v>
      </c>
      <c r="AU1905" s="269" t="s">
        <v>79</v>
      </c>
      <c r="AV1905" s="13" t="s">
        <v>75</v>
      </c>
      <c r="AW1905" s="13" t="s">
        <v>35</v>
      </c>
      <c r="AX1905" s="13" t="s">
        <v>71</v>
      </c>
      <c r="AY1905" s="269" t="s">
        <v>169</v>
      </c>
    </row>
    <row r="1906" s="12" customFormat="1">
      <c r="B1906" s="248"/>
      <c r="C1906" s="249"/>
      <c r="D1906" s="250" t="s">
        <v>177</v>
      </c>
      <c r="E1906" s="251" t="s">
        <v>21</v>
      </c>
      <c r="F1906" s="252" t="s">
        <v>1772</v>
      </c>
      <c r="G1906" s="249"/>
      <c r="H1906" s="253">
        <v>31.776</v>
      </c>
      <c r="I1906" s="254"/>
      <c r="J1906" s="249"/>
      <c r="K1906" s="249"/>
      <c r="L1906" s="255"/>
      <c r="M1906" s="256"/>
      <c r="N1906" s="257"/>
      <c r="O1906" s="257"/>
      <c r="P1906" s="257"/>
      <c r="Q1906" s="257"/>
      <c r="R1906" s="257"/>
      <c r="S1906" s="257"/>
      <c r="T1906" s="258"/>
      <c r="AT1906" s="259" t="s">
        <v>177</v>
      </c>
      <c r="AU1906" s="259" t="s">
        <v>79</v>
      </c>
      <c r="AV1906" s="12" t="s">
        <v>79</v>
      </c>
      <c r="AW1906" s="12" t="s">
        <v>35</v>
      </c>
      <c r="AX1906" s="12" t="s">
        <v>71</v>
      </c>
      <c r="AY1906" s="259" t="s">
        <v>169</v>
      </c>
    </row>
    <row r="1907" s="13" customFormat="1">
      <c r="B1907" s="260"/>
      <c r="C1907" s="261"/>
      <c r="D1907" s="250" t="s">
        <v>177</v>
      </c>
      <c r="E1907" s="262" t="s">
        <v>21</v>
      </c>
      <c r="F1907" s="263" t="s">
        <v>362</v>
      </c>
      <c r="G1907" s="261"/>
      <c r="H1907" s="262" t="s">
        <v>21</v>
      </c>
      <c r="I1907" s="264"/>
      <c r="J1907" s="261"/>
      <c r="K1907" s="261"/>
      <c r="L1907" s="265"/>
      <c r="M1907" s="266"/>
      <c r="N1907" s="267"/>
      <c r="O1907" s="267"/>
      <c r="P1907" s="267"/>
      <c r="Q1907" s="267"/>
      <c r="R1907" s="267"/>
      <c r="S1907" s="267"/>
      <c r="T1907" s="268"/>
      <c r="AT1907" s="269" t="s">
        <v>177</v>
      </c>
      <c r="AU1907" s="269" t="s">
        <v>79</v>
      </c>
      <c r="AV1907" s="13" t="s">
        <v>75</v>
      </c>
      <c r="AW1907" s="13" t="s">
        <v>35</v>
      </c>
      <c r="AX1907" s="13" t="s">
        <v>71</v>
      </c>
      <c r="AY1907" s="269" t="s">
        <v>169</v>
      </c>
    </row>
    <row r="1908" s="14" customFormat="1">
      <c r="B1908" s="270"/>
      <c r="C1908" s="271"/>
      <c r="D1908" s="250" t="s">
        <v>177</v>
      </c>
      <c r="E1908" s="272" t="s">
        <v>21</v>
      </c>
      <c r="F1908" s="273" t="s">
        <v>182</v>
      </c>
      <c r="G1908" s="271"/>
      <c r="H1908" s="274">
        <v>31.776</v>
      </c>
      <c r="I1908" s="275"/>
      <c r="J1908" s="271"/>
      <c r="K1908" s="271"/>
      <c r="L1908" s="276"/>
      <c r="M1908" s="277"/>
      <c r="N1908" s="278"/>
      <c r="O1908" s="278"/>
      <c r="P1908" s="278"/>
      <c r="Q1908" s="278"/>
      <c r="R1908" s="278"/>
      <c r="S1908" s="278"/>
      <c r="T1908" s="279"/>
      <c r="AT1908" s="280" t="s">
        <v>177</v>
      </c>
      <c r="AU1908" s="280" t="s">
        <v>79</v>
      </c>
      <c r="AV1908" s="14" t="s">
        <v>89</v>
      </c>
      <c r="AW1908" s="14" t="s">
        <v>35</v>
      </c>
      <c r="AX1908" s="14" t="s">
        <v>75</v>
      </c>
      <c r="AY1908" s="280" t="s">
        <v>169</v>
      </c>
    </row>
    <row r="1909" s="1" customFormat="1" ht="25.5" customHeight="1">
      <c r="B1909" s="47"/>
      <c r="C1909" s="236" t="s">
        <v>1773</v>
      </c>
      <c r="D1909" s="236" t="s">
        <v>172</v>
      </c>
      <c r="E1909" s="237" t="s">
        <v>1774</v>
      </c>
      <c r="F1909" s="238" t="s">
        <v>1775</v>
      </c>
      <c r="G1909" s="239" t="s">
        <v>175</v>
      </c>
      <c r="H1909" s="240">
        <v>58.25</v>
      </c>
      <c r="I1909" s="241"/>
      <c r="J1909" s="242">
        <f>ROUND(I1909*H1909,2)</f>
        <v>0</v>
      </c>
      <c r="K1909" s="238" t="s">
        <v>185</v>
      </c>
      <c r="L1909" s="73"/>
      <c r="M1909" s="243" t="s">
        <v>21</v>
      </c>
      <c r="N1909" s="244" t="s">
        <v>42</v>
      </c>
      <c r="O1909" s="48"/>
      <c r="P1909" s="245">
        <f>O1909*H1909</f>
        <v>0</v>
      </c>
      <c r="Q1909" s="245">
        <v>0</v>
      </c>
      <c r="R1909" s="245">
        <f>Q1909*H1909</f>
        <v>0</v>
      </c>
      <c r="S1909" s="245">
        <v>0</v>
      </c>
      <c r="T1909" s="246">
        <f>S1909*H1909</f>
        <v>0</v>
      </c>
      <c r="AR1909" s="25" t="s">
        <v>89</v>
      </c>
      <c r="AT1909" s="25" t="s">
        <v>172</v>
      </c>
      <c r="AU1909" s="25" t="s">
        <v>79</v>
      </c>
      <c r="AY1909" s="25" t="s">
        <v>169</v>
      </c>
      <c r="BE1909" s="247">
        <f>IF(N1909="základní",J1909,0)</f>
        <v>0</v>
      </c>
      <c r="BF1909" s="247">
        <f>IF(N1909="snížená",J1909,0)</f>
        <v>0</v>
      </c>
      <c r="BG1909" s="247">
        <f>IF(N1909="zákl. přenesená",J1909,0)</f>
        <v>0</v>
      </c>
      <c r="BH1909" s="247">
        <f>IF(N1909="sníž. přenesená",J1909,0)</f>
        <v>0</v>
      </c>
      <c r="BI1909" s="247">
        <f>IF(N1909="nulová",J1909,0)</f>
        <v>0</v>
      </c>
      <c r="BJ1909" s="25" t="s">
        <v>75</v>
      </c>
      <c r="BK1909" s="247">
        <f>ROUND(I1909*H1909,2)</f>
        <v>0</v>
      </c>
      <c r="BL1909" s="25" t="s">
        <v>89</v>
      </c>
      <c r="BM1909" s="25" t="s">
        <v>1776</v>
      </c>
    </row>
    <row r="1910" s="12" customFormat="1">
      <c r="B1910" s="248"/>
      <c r="C1910" s="249"/>
      <c r="D1910" s="250" t="s">
        <v>177</v>
      </c>
      <c r="E1910" s="251" t="s">
        <v>21</v>
      </c>
      <c r="F1910" s="252" t="s">
        <v>1777</v>
      </c>
      <c r="G1910" s="249"/>
      <c r="H1910" s="253">
        <v>58.25</v>
      </c>
      <c r="I1910" s="254"/>
      <c r="J1910" s="249"/>
      <c r="K1910" s="249"/>
      <c r="L1910" s="255"/>
      <c r="M1910" s="256"/>
      <c r="N1910" s="257"/>
      <c r="O1910" s="257"/>
      <c r="P1910" s="257"/>
      <c r="Q1910" s="257"/>
      <c r="R1910" s="257"/>
      <c r="S1910" s="257"/>
      <c r="T1910" s="258"/>
      <c r="AT1910" s="259" t="s">
        <v>177</v>
      </c>
      <c r="AU1910" s="259" t="s">
        <v>79</v>
      </c>
      <c r="AV1910" s="12" t="s">
        <v>79</v>
      </c>
      <c r="AW1910" s="12" t="s">
        <v>35</v>
      </c>
      <c r="AX1910" s="12" t="s">
        <v>71</v>
      </c>
      <c r="AY1910" s="259" t="s">
        <v>169</v>
      </c>
    </row>
    <row r="1911" s="14" customFormat="1">
      <c r="B1911" s="270"/>
      <c r="C1911" s="271"/>
      <c r="D1911" s="250" t="s">
        <v>177</v>
      </c>
      <c r="E1911" s="272" t="s">
        <v>21</v>
      </c>
      <c r="F1911" s="273" t="s">
        <v>182</v>
      </c>
      <c r="G1911" s="271"/>
      <c r="H1911" s="274">
        <v>58.25</v>
      </c>
      <c r="I1911" s="275"/>
      <c r="J1911" s="271"/>
      <c r="K1911" s="271"/>
      <c r="L1911" s="276"/>
      <c r="M1911" s="277"/>
      <c r="N1911" s="278"/>
      <c r="O1911" s="278"/>
      <c r="P1911" s="278"/>
      <c r="Q1911" s="278"/>
      <c r="R1911" s="278"/>
      <c r="S1911" s="278"/>
      <c r="T1911" s="279"/>
      <c r="AT1911" s="280" t="s">
        <v>177</v>
      </c>
      <c r="AU1911" s="280" t="s">
        <v>79</v>
      </c>
      <c r="AV1911" s="14" t="s">
        <v>89</v>
      </c>
      <c r="AW1911" s="14" t="s">
        <v>35</v>
      </c>
      <c r="AX1911" s="14" t="s">
        <v>75</v>
      </c>
      <c r="AY1911" s="280" t="s">
        <v>169</v>
      </c>
    </row>
    <row r="1912" s="1" customFormat="1" ht="25.5" customHeight="1">
      <c r="B1912" s="47"/>
      <c r="C1912" s="281" t="s">
        <v>1778</v>
      </c>
      <c r="D1912" s="281" t="s">
        <v>232</v>
      </c>
      <c r="E1912" s="282" t="s">
        <v>1779</v>
      </c>
      <c r="F1912" s="283" t="s">
        <v>1780</v>
      </c>
      <c r="G1912" s="284" t="s">
        <v>175</v>
      </c>
      <c r="H1912" s="285">
        <v>64.075000000000003</v>
      </c>
      <c r="I1912" s="286"/>
      <c r="J1912" s="287">
        <f>ROUND(I1912*H1912,2)</f>
        <v>0</v>
      </c>
      <c r="K1912" s="283" t="s">
        <v>21</v>
      </c>
      <c r="L1912" s="288"/>
      <c r="M1912" s="289" t="s">
        <v>21</v>
      </c>
      <c r="N1912" s="290" t="s">
        <v>42</v>
      </c>
      <c r="O1912" s="48"/>
      <c r="P1912" s="245">
        <f>O1912*H1912</f>
        <v>0</v>
      </c>
      <c r="Q1912" s="245">
        <v>0.056800000000000003</v>
      </c>
      <c r="R1912" s="245">
        <f>Q1912*H1912</f>
        <v>3.6394600000000006</v>
      </c>
      <c r="S1912" s="245">
        <v>0</v>
      </c>
      <c r="T1912" s="246">
        <f>S1912*H1912</f>
        <v>0</v>
      </c>
      <c r="AR1912" s="25" t="s">
        <v>101</v>
      </c>
      <c r="AT1912" s="25" t="s">
        <v>232</v>
      </c>
      <c r="AU1912" s="25" t="s">
        <v>79</v>
      </c>
      <c r="AY1912" s="25" t="s">
        <v>169</v>
      </c>
      <c r="BE1912" s="247">
        <f>IF(N1912="základní",J1912,0)</f>
        <v>0</v>
      </c>
      <c r="BF1912" s="247">
        <f>IF(N1912="snížená",J1912,0)</f>
        <v>0</v>
      </c>
      <c r="BG1912" s="247">
        <f>IF(N1912="zákl. přenesená",J1912,0)</f>
        <v>0</v>
      </c>
      <c r="BH1912" s="247">
        <f>IF(N1912="sníž. přenesená",J1912,0)</f>
        <v>0</v>
      </c>
      <c r="BI1912" s="247">
        <f>IF(N1912="nulová",J1912,0)</f>
        <v>0</v>
      </c>
      <c r="BJ1912" s="25" t="s">
        <v>75</v>
      </c>
      <c r="BK1912" s="247">
        <f>ROUND(I1912*H1912,2)</f>
        <v>0</v>
      </c>
      <c r="BL1912" s="25" t="s">
        <v>89</v>
      </c>
      <c r="BM1912" s="25" t="s">
        <v>1781</v>
      </c>
    </row>
    <row r="1913" s="12" customFormat="1">
      <c r="B1913" s="248"/>
      <c r="C1913" s="249"/>
      <c r="D1913" s="250" t="s">
        <v>177</v>
      </c>
      <c r="E1913" s="249"/>
      <c r="F1913" s="252" t="s">
        <v>1782</v>
      </c>
      <c r="G1913" s="249"/>
      <c r="H1913" s="253">
        <v>64.075000000000003</v>
      </c>
      <c r="I1913" s="254"/>
      <c r="J1913" s="249"/>
      <c r="K1913" s="249"/>
      <c r="L1913" s="255"/>
      <c r="M1913" s="256"/>
      <c r="N1913" s="257"/>
      <c r="O1913" s="257"/>
      <c r="P1913" s="257"/>
      <c r="Q1913" s="257"/>
      <c r="R1913" s="257"/>
      <c r="S1913" s="257"/>
      <c r="T1913" s="258"/>
      <c r="AT1913" s="259" t="s">
        <v>177</v>
      </c>
      <c r="AU1913" s="259" t="s">
        <v>79</v>
      </c>
      <c r="AV1913" s="12" t="s">
        <v>79</v>
      </c>
      <c r="AW1913" s="12" t="s">
        <v>6</v>
      </c>
      <c r="AX1913" s="12" t="s">
        <v>75</v>
      </c>
      <c r="AY1913" s="259" t="s">
        <v>169</v>
      </c>
    </row>
    <row r="1914" s="1" customFormat="1" ht="51" customHeight="1">
      <c r="B1914" s="47"/>
      <c r="C1914" s="236" t="s">
        <v>1783</v>
      </c>
      <c r="D1914" s="236" t="s">
        <v>172</v>
      </c>
      <c r="E1914" s="237" t="s">
        <v>1784</v>
      </c>
      <c r="F1914" s="238" t="s">
        <v>1785</v>
      </c>
      <c r="G1914" s="239" t="s">
        <v>175</v>
      </c>
      <c r="H1914" s="240">
        <v>108.14100000000001</v>
      </c>
      <c r="I1914" s="241"/>
      <c r="J1914" s="242">
        <f>ROUND(I1914*H1914,2)</f>
        <v>0</v>
      </c>
      <c r="K1914" s="238" t="s">
        <v>21</v>
      </c>
      <c r="L1914" s="73"/>
      <c r="M1914" s="243" t="s">
        <v>21</v>
      </c>
      <c r="N1914" s="244" t="s">
        <v>42</v>
      </c>
      <c r="O1914" s="48"/>
      <c r="P1914" s="245">
        <f>O1914*H1914</f>
        <v>0</v>
      </c>
      <c r="Q1914" s="245">
        <v>0</v>
      </c>
      <c r="R1914" s="245">
        <f>Q1914*H1914</f>
        <v>0</v>
      </c>
      <c r="S1914" s="245">
        <v>0</v>
      </c>
      <c r="T1914" s="246">
        <f>S1914*H1914</f>
        <v>0</v>
      </c>
      <c r="AR1914" s="25" t="s">
        <v>89</v>
      </c>
      <c r="AT1914" s="25" t="s">
        <v>172</v>
      </c>
      <c r="AU1914" s="25" t="s">
        <v>79</v>
      </c>
      <c r="AY1914" s="25" t="s">
        <v>169</v>
      </c>
      <c r="BE1914" s="247">
        <f>IF(N1914="základní",J1914,0)</f>
        <v>0</v>
      </c>
      <c r="BF1914" s="247">
        <f>IF(N1914="snížená",J1914,0)</f>
        <v>0</v>
      </c>
      <c r="BG1914" s="247">
        <f>IF(N1914="zákl. přenesená",J1914,0)</f>
        <v>0</v>
      </c>
      <c r="BH1914" s="247">
        <f>IF(N1914="sníž. přenesená",J1914,0)</f>
        <v>0</v>
      </c>
      <c r="BI1914" s="247">
        <f>IF(N1914="nulová",J1914,0)</f>
        <v>0</v>
      </c>
      <c r="BJ1914" s="25" t="s">
        <v>75</v>
      </c>
      <c r="BK1914" s="247">
        <f>ROUND(I1914*H1914,2)</f>
        <v>0</v>
      </c>
      <c r="BL1914" s="25" t="s">
        <v>89</v>
      </c>
      <c r="BM1914" s="25" t="s">
        <v>1786</v>
      </c>
    </row>
    <row r="1915" s="12" customFormat="1">
      <c r="B1915" s="248"/>
      <c r="C1915" s="249"/>
      <c r="D1915" s="250" t="s">
        <v>177</v>
      </c>
      <c r="E1915" s="251" t="s">
        <v>21</v>
      </c>
      <c r="F1915" s="252" t="s">
        <v>1787</v>
      </c>
      <c r="G1915" s="249"/>
      <c r="H1915" s="253">
        <v>108.14100000000001</v>
      </c>
      <c r="I1915" s="254"/>
      <c r="J1915" s="249"/>
      <c r="K1915" s="249"/>
      <c r="L1915" s="255"/>
      <c r="M1915" s="256"/>
      <c r="N1915" s="257"/>
      <c r="O1915" s="257"/>
      <c r="P1915" s="257"/>
      <c r="Q1915" s="257"/>
      <c r="R1915" s="257"/>
      <c r="S1915" s="257"/>
      <c r="T1915" s="258"/>
      <c r="AT1915" s="259" t="s">
        <v>177</v>
      </c>
      <c r="AU1915" s="259" t="s">
        <v>79</v>
      </c>
      <c r="AV1915" s="12" t="s">
        <v>79</v>
      </c>
      <c r="AW1915" s="12" t="s">
        <v>35</v>
      </c>
      <c r="AX1915" s="12" t="s">
        <v>71</v>
      </c>
      <c r="AY1915" s="259" t="s">
        <v>169</v>
      </c>
    </row>
    <row r="1916" s="14" customFormat="1">
      <c r="B1916" s="270"/>
      <c r="C1916" s="271"/>
      <c r="D1916" s="250" t="s">
        <v>177</v>
      </c>
      <c r="E1916" s="272" t="s">
        <v>21</v>
      </c>
      <c r="F1916" s="273" t="s">
        <v>182</v>
      </c>
      <c r="G1916" s="271"/>
      <c r="H1916" s="274">
        <v>108.14100000000001</v>
      </c>
      <c r="I1916" s="275"/>
      <c r="J1916" s="271"/>
      <c r="K1916" s="271"/>
      <c r="L1916" s="276"/>
      <c r="M1916" s="277"/>
      <c r="N1916" s="278"/>
      <c r="O1916" s="278"/>
      <c r="P1916" s="278"/>
      <c r="Q1916" s="278"/>
      <c r="R1916" s="278"/>
      <c r="S1916" s="278"/>
      <c r="T1916" s="279"/>
      <c r="AT1916" s="280" t="s">
        <v>177</v>
      </c>
      <c r="AU1916" s="280" t="s">
        <v>79</v>
      </c>
      <c r="AV1916" s="14" t="s">
        <v>89</v>
      </c>
      <c r="AW1916" s="14" t="s">
        <v>35</v>
      </c>
      <c r="AX1916" s="14" t="s">
        <v>75</v>
      </c>
      <c r="AY1916" s="280" t="s">
        <v>169</v>
      </c>
    </row>
    <row r="1917" s="1" customFormat="1" ht="16.5" customHeight="1">
      <c r="B1917" s="47"/>
      <c r="C1917" s="236" t="s">
        <v>1788</v>
      </c>
      <c r="D1917" s="236" t="s">
        <v>172</v>
      </c>
      <c r="E1917" s="237" t="s">
        <v>1789</v>
      </c>
      <c r="F1917" s="238" t="s">
        <v>1790</v>
      </c>
      <c r="G1917" s="239" t="s">
        <v>479</v>
      </c>
      <c r="H1917" s="240">
        <v>398.06</v>
      </c>
      <c r="I1917" s="241"/>
      <c r="J1917" s="242">
        <f>ROUND(I1917*H1917,2)</f>
        <v>0</v>
      </c>
      <c r="K1917" s="238" t="s">
        <v>21</v>
      </c>
      <c r="L1917" s="73"/>
      <c r="M1917" s="243" t="s">
        <v>21</v>
      </c>
      <c r="N1917" s="244" t="s">
        <v>42</v>
      </c>
      <c r="O1917" s="48"/>
      <c r="P1917" s="245">
        <f>O1917*H1917</f>
        <v>0</v>
      </c>
      <c r="Q1917" s="245">
        <v>0</v>
      </c>
      <c r="R1917" s="245">
        <f>Q1917*H1917</f>
        <v>0</v>
      </c>
      <c r="S1917" s="245">
        <v>0</v>
      </c>
      <c r="T1917" s="246">
        <f>S1917*H1917</f>
        <v>0</v>
      </c>
      <c r="AR1917" s="25" t="s">
        <v>89</v>
      </c>
      <c r="AT1917" s="25" t="s">
        <v>172</v>
      </c>
      <c r="AU1917" s="25" t="s">
        <v>79</v>
      </c>
      <c r="AY1917" s="25" t="s">
        <v>169</v>
      </c>
      <c r="BE1917" s="247">
        <f>IF(N1917="základní",J1917,0)</f>
        <v>0</v>
      </c>
      <c r="BF1917" s="247">
        <f>IF(N1917="snížená",J1917,0)</f>
        <v>0</v>
      </c>
      <c r="BG1917" s="247">
        <f>IF(N1917="zákl. přenesená",J1917,0)</f>
        <v>0</v>
      </c>
      <c r="BH1917" s="247">
        <f>IF(N1917="sníž. přenesená",J1917,0)</f>
        <v>0</v>
      </c>
      <c r="BI1917" s="247">
        <f>IF(N1917="nulová",J1917,0)</f>
        <v>0</v>
      </c>
      <c r="BJ1917" s="25" t="s">
        <v>75</v>
      </c>
      <c r="BK1917" s="247">
        <f>ROUND(I1917*H1917,2)</f>
        <v>0</v>
      </c>
      <c r="BL1917" s="25" t="s">
        <v>89</v>
      </c>
      <c r="BM1917" s="25" t="s">
        <v>1791</v>
      </c>
    </row>
    <row r="1918" s="12" customFormat="1">
      <c r="B1918" s="248"/>
      <c r="C1918" s="249"/>
      <c r="D1918" s="250" t="s">
        <v>177</v>
      </c>
      <c r="E1918" s="251" t="s">
        <v>21</v>
      </c>
      <c r="F1918" s="252" t="s">
        <v>1792</v>
      </c>
      <c r="G1918" s="249"/>
      <c r="H1918" s="253">
        <v>41.329999999999998</v>
      </c>
      <c r="I1918" s="254"/>
      <c r="J1918" s="249"/>
      <c r="K1918" s="249"/>
      <c r="L1918" s="255"/>
      <c r="M1918" s="256"/>
      <c r="N1918" s="257"/>
      <c r="O1918" s="257"/>
      <c r="P1918" s="257"/>
      <c r="Q1918" s="257"/>
      <c r="R1918" s="257"/>
      <c r="S1918" s="257"/>
      <c r="T1918" s="258"/>
      <c r="AT1918" s="259" t="s">
        <v>177</v>
      </c>
      <c r="AU1918" s="259" t="s">
        <v>79</v>
      </c>
      <c r="AV1918" s="12" t="s">
        <v>79</v>
      </c>
      <c r="AW1918" s="12" t="s">
        <v>35</v>
      </c>
      <c r="AX1918" s="12" t="s">
        <v>71</v>
      </c>
      <c r="AY1918" s="259" t="s">
        <v>169</v>
      </c>
    </row>
    <row r="1919" s="13" customFormat="1">
      <c r="B1919" s="260"/>
      <c r="C1919" s="261"/>
      <c r="D1919" s="250" t="s">
        <v>177</v>
      </c>
      <c r="E1919" s="262" t="s">
        <v>21</v>
      </c>
      <c r="F1919" s="263" t="s">
        <v>1793</v>
      </c>
      <c r="G1919" s="261"/>
      <c r="H1919" s="262" t="s">
        <v>21</v>
      </c>
      <c r="I1919" s="264"/>
      <c r="J1919" s="261"/>
      <c r="K1919" s="261"/>
      <c r="L1919" s="265"/>
      <c r="M1919" s="266"/>
      <c r="N1919" s="267"/>
      <c r="O1919" s="267"/>
      <c r="P1919" s="267"/>
      <c r="Q1919" s="267"/>
      <c r="R1919" s="267"/>
      <c r="S1919" s="267"/>
      <c r="T1919" s="268"/>
      <c r="AT1919" s="269" t="s">
        <v>177</v>
      </c>
      <c r="AU1919" s="269" t="s">
        <v>79</v>
      </c>
      <c r="AV1919" s="13" t="s">
        <v>75</v>
      </c>
      <c r="AW1919" s="13" t="s">
        <v>35</v>
      </c>
      <c r="AX1919" s="13" t="s">
        <v>71</v>
      </c>
      <c r="AY1919" s="269" t="s">
        <v>169</v>
      </c>
    </row>
    <row r="1920" s="12" customFormat="1">
      <c r="B1920" s="248"/>
      <c r="C1920" s="249"/>
      <c r="D1920" s="250" t="s">
        <v>177</v>
      </c>
      <c r="E1920" s="251" t="s">
        <v>21</v>
      </c>
      <c r="F1920" s="252" t="s">
        <v>1794</v>
      </c>
      <c r="G1920" s="249"/>
      <c r="H1920" s="253">
        <v>5.8399999999999999</v>
      </c>
      <c r="I1920" s="254"/>
      <c r="J1920" s="249"/>
      <c r="K1920" s="249"/>
      <c r="L1920" s="255"/>
      <c r="M1920" s="256"/>
      <c r="N1920" s="257"/>
      <c r="O1920" s="257"/>
      <c r="P1920" s="257"/>
      <c r="Q1920" s="257"/>
      <c r="R1920" s="257"/>
      <c r="S1920" s="257"/>
      <c r="T1920" s="258"/>
      <c r="AT1920" s="259" t="s">
        <v>177</v>
      </c>
      <c r="AU1920" s="259" t="s">
        <v>79</v>
      </c>
      <c r="AV1920" s="12" t="s">
        <v>79</v>
      </c>
      <c r="AW1920" s="12" t="s">
        <v>35</v>
      </c>
      <c r="AX1920" s="12" t="s">
        <v>71</v>
      </c>
      <c r="AY1920" s="259" t="s">
        <v>169</v>
      </c>
    </row>
    <row r="1921" s="13" customFormat="1">
      <c r="B1921" s="260"/>
      <c r="C1921" s="261"/>
      <c r="D1921" s="250" t="s">
        <v>177</v>
      </c>
      <c r="E1921" s="262" t="s">
        <v>21</v>
      </c>
      <c r="F1921" s="263" t="s">
        <v>1795</v>
      </c>
      <c r="G1921" s="261"/>
      <c r="H1921" s="262" t="s">
        <v>21</v>
      </c>
      <c r="I1921" s="264"/>
      <c r="J1921" s="261"/>
      <c r="K1921" s="261"/>
      <c r="L1921" s="265"/>
      <c r="M1921" s="266"/>
      <c r="N1921" s="267"/>
      <c r="O1921" s="267"/>
      <c r="P1921" s="267"/>
      <c r="Q1921" s="267"/>
      <c r="R1921" s="267"/>
      <c r="S1921" s="267"/>
      <c r="T1921" s="268"/>
      <c r="AT1921" s="269" t="s">
        <v>177</v>
      </c>
      <c r="AU1921" s="269" t="s">
        <v>79</v>
      </c>
      <c r="AV1921" s="13" t="s">
        <v>75</v>
      </c>
      <c r="AW1921" s="13" t="s">
        <v>35</v>
      </c>
      <c r="AX1921" s="13" t="s">
        <v>71</v>
      </c>
      <c r="AY1921" s="269" t="s">
        <v>169</v>
      </c>
    </row>
    <row r="1922" s="12" customFormat="1">
      <c r="B1922" s="248"/>
      <c r="C1922" s="249"/>
      <c r="D1922" s="250" t="s">
        <v>177</v>
      </c>
      <c r="E1922" s="251" t="s">
        <v>21</v>
      </c>
      <c r="F1922" s="252" t="s">
        <v>1796</v>
      </c>
      <c r="G1922" s="249"/>
      <c r="H1922" s="253">
        <v>29.199999999999999</v>
      </c>
      <c r="I1922" s="254"/>
      <c r="J1922" s="249"/>
      <c r="K1922" s="249"/>
      <c r="L1922" s="255"/>
      <c r="M1922" s="256"/>
      <c r="N1922" s="257"/>
      <c r="O1922" s="257"/>
      <c r="P1922" s="257"/>
      <c r="Q1922" s="257"/>
      <c r="R1922" s="257"/>
      <c r="S1922" s="257"/>
      <c r="T1922" s="258"/>
      <c r="AT1922" s="259" t="s">
        <v>177</v>
      </c>
      <c r="AU1922" s="259" t="s">
        <v>79</v>
      </c>
      <c r="AV1922" s="12" t="s">
        <v>79</v>
      </c>
      <c r="AW1922" s="12" t="s">
        <v>35</v>
      </c>
      <c r="AX1922" s="12" t="s">
        <v>71</v>
      </c>
      <c r="AY1922" s="259" t="s">
        <v>169</v>
      </c>
    </row>
    <row r="1923" s="13" customFormat="1">
      <c r="B1923" s="260"/>
      <c r="C1923" s="261"/>
      <c r="D1923" s="250" t="s">
        <v>177</v>
      </c>
      <c r="E1923" s="262" t="s">
        <v>21</v>
      </c>
      <c r="F1923" s="263" t="s">
        <v>1797</v>
      </c>
      <c r="G1923" s="261"/>
      <c r="H1923" s="262" t="s">
        <v>21</v>
      </c>
      <c r="I1923" s="264"/>
      <c r="J1923" s="261"/>
      <c r="K1923" s="261"/>
      <c r="L1923" s="265"/>
      <c r="M1923" s="266"/>
      <c r="N1923" s="267"/>
      <c r="O1923" s="267"/>
      <c r="P1923" s="267"/>
      <c r="Q1923" s="267"/>
      <c r="R1923" s="267"/>
      <c r="S1923" s="267"/>
      <c r="T1923" s="268"/>
      <c r="AT1923" s="269" t="s">
        <v>177</v>
      </c>
      <c r="AU1923" s="269" t="s">
        <v>79</v>
      </c>
      <c r="AV1923" s="13" t="s">
        <v>75</v>
      </c>
      <c r="AW1923" s="13" t="s">
        <v>35</v>
      </c>
      <c r="AX1923" s="13" t="s">
        <v>71</v>
      </c>
      <c r="AY1923" s="269" t="s">
        <v>169</v>
      </c>
    </row>
    <row r="1924" s="12" customFormat="1">
      <c r="B1924" s="248"/>
      <c r="C1924" s="249"/>
      <c r="D1924" s="250" t="s">
        <v>177</v>
      </c>
      <c r="E1924" s="251" t="s">
        <v>21</v>
      </c>
      <c r="F1924" s="252" t="s">
        <v>1798</v>
      </c>
      <c r="G1924" s="249"/>
      <c r="H1924" s="253">
        <v>11.1</v>
      </c>
      <c r="I1924" s="254"/>
      <c r="J1924" s="249"/>
      <c r="K1924" s="249"/>
      <c r="L1924" s="255"/>
      <c r="M1924" s="256"/>
      <c r="N1924" s="257"/>
      <c r="O1924" s="257"/>
      <c r="P1924" s="257"/>
      <c r="Q1924" s="257"/>
      <c r="R1924" s="257"/>
      <c r="S1924" s="257"/>
      <c r="T1924" s="258"/>
      <c r="AT1924" s="259" t="s">
        <v>177</v>
      </c>
      <c r="AU1924" s="259" t="s">
        <v>79</v>
      </c>
      <c r="AV1924" s="12" t="s">
        <v>79</v>
      </c>
      <c r="AW1924" s="12" t="s">
        <v>35</v>
      </c>
      <c r="AX1924" s="12" t="s">
        <v>71</v>
      </c>
      <c r="AY1924" s="259" t="s">
        <v>169</v>
      </c>
    </row>
    <row r="1925" s="13" customFormat="1">
      <c r="B1925" s="260"/>
      <c r="C1925" s="261"/>
      <c r="D1925" s="250" t="s">
        <v>177</v>
      </c>
      <c r="E1925" s="262" t="s">
        <v>21</v>
      </c>
      <c r="F1925" s="263" t="s">
        <v>1799</v>
      </c>
      <c r="G1925" s="261"/>
      <c r="H1925" s="262" t="s">
        <v>21</v>
      </c>
      <c r="I1925" s="264"/>
      <c r="J1925" s="261"/>
      <c r="K1925" s="261"/>
      <c r="L1925" s="265"/>
      <c r="M1925" s="266"/>
      <c r="N1925" s="267"/>
      <c r="O1925" s="267"/>
      <c r="P1925" s="267"/>
      <c r="Q1925" s="267"/>
      <c r="R1925" s="267"/>
      <c r="S1925" s="267"/>
      <c r="T1925" s="268"/>
      <c r="AT1925" s="269" t="s">
        <v>177</v>
      </c>
      <c r="AU1925" s="269" t="s">
        <v>79</v>
      </c>
      <c r="AV1925" s="13" t="s">
        <v>75</v>
      </c>
      <c r="AW1925" s="13" t="s">
        <v>35</v>
      </c>
      <c r="AX1925" s="13" t="s">
        <v>71</v>
      </c>
      <c r="AY1925" s="269" t="s">
        <v>169</v>
      </c>
    </row>
    <row r="1926" s="12" customFormat="1">
      <c r="B1926" s="248"/>
      <c r="C1926" s="249"/>
      <c r="D1926" s="250" t="s">
        <v>177</v>
      </c>
      <c r="E1926" s="251" t="s">
        <v>21</v>
      </c>
      <c r="F1926" s="252" t="s">
        <v>1800</v>
      </c>
      <c r="G1926" s="249"/>
      <c r="H1926" s="253">
        <v>42</v>
      </c>
      <c r="I1926" s="254"/>
      <c r="J1926" s="249"/>
      <c r="K1926" s="249"/>
      <c r="L1926" s="255"/>
      <c r="M1926" s="256"/>
      <c r="N1926" s="257"/>
      <c r="O1926" s="257"/>
      <c r="P1926" s="257"/>
      <c r="Q1926" s="257"/>
      <c r="R1926" s="257"/>
      <c r="S1926" s="257"/>
      <c r="T1926" s="258"/>
      <c r="AT1926" s="259" t="s">
        <v>177</v>
      </c>
      <c r="AU1926" s="259" t="s">
        <v>79</v>
      </c>
      <c r="AV1926" s="12" t="s">
        <v>79</v>
      </c>
      <c r="AW1926" s="12" t="s">
        <v>35</v>
      </c>
      <c r="AX1926" s="12" t="s">
        <v>71</v>
      </c>
      <c r="AY1926" s="259" t="s">
        <v>169</v>
      </c>
    </row>
    <row r="1927" s="13" customFormat="1">
      <c r="B1927" s="260"/>
      <c r="C1927" s="261"/>
      <c r="D1927" s="250" t="s">
        <v>177</v>
      </c>
      <c r="E1927" s="262" t="s">
        <v>21</v>
      </c>
      <c r="F1927" s="263" t="s">
        <v>1801</v>
      </c>
      <c r="G1927" s="261"/>
      <c r="H1927" s="262" t="s">
        <v>21</v>
      </c>
      <c r="I1927" s="264"/>
      <c r="J1927" s="261"/>
      <c r="K1927" s="261"/>
      <c r="L1927" s="265"/>
      <c r="M1927" s="266"/>
      <c r="N1927" s="267"/>
      <c r="O1927" s="267"/>
      <c r="P1927" s="267"/>
      <c r="Q1927" s="267"/>
      <c r="R1927" s="267"/>
      <c r="S1927" s="267"/>
      <c r="T1927" s="268"/>
      <c r="AT1927" s="269" t="s">
        <v>177</v>
      </c>
      <c r="AU1927" s="269" t="s">
        <v>79</v>
      </c>
      <c r="AV1927" s="13" t="s">
        <v>75</v>
      </c>
      <c r="AW1927" s="13" t="s">
        <v>35</v>
      </c>
      <c r="AX1927" s="13" t="s">
        <v>71</v>
      </c>
      <c r="AY1927" s="269" t="s">
        <v>169</v>
      </c>
    </row>
    <row r="1928" s="12" customFormat="1">
      <c r="B1928" s="248"/>
      <c r="C1928" s="249"/>
      <c r="D1928" s="250" t="s">
        <v>177</v>
      </c>
      <c r="E1928" s="251" t="s">
        <v>21</v>
      </c>
      <c r="F1928" s="252" t="s">
        <v>1802</v>
      </c>
      <c r="G1928" s="249"/>
      <c r="H1928" s="253">
        <v>28</v>
      </c>
      <c r="I1928" s="254"/>
      <c r="J1928" s="249"/>
      <c r="K1928" s="249"/>
      <c r="L1928" s="255"/>
      <c r="M1928" s="256"/>
      <c r="N1928" s="257"/>
      <c r="O1928" s="257"/>
      <c r="P1928" s="257"/>
      <c r="Q1928" s="257"/>
      <c r="R1928" s="257"/>
      <c r="S1928" s="257"/>
      <c r="T1928" s="258"/>
      <c r="AT1928" s="259" t="s">
        <v>177</v>
      </c>
      <c r="AU1928" s="259" t="s">
        <v>79</v>
      </c>
      <c r="AV1928" s="12" t="s">
        <v>79</v>
      </c>
      <c r="AW1928" s="12" t="s">
        <v>35</v>
      </c>
      <c r="AX1928" s="12" t="s">
        <v>71</v>
      </c>
      <c r="AY1928" s="259" t="s">
        <v>169</v>
      </c>
    </row>
    <row r="1929" s="13" customFormat="1">
      <c r="B1929" s="260"/>
      <c r="C1929" s="261"/>
      <c r="D1929" s="250" t="s">
        <v>177</v>
      </c>
      <c r="E1929" s="262" t="s">
        <v>21</v>
      </c>
      <c r="F1929" s="263" t="s">
        <v>1803</v>
      </c>
      <c r="G1929" s="261"/>
      <c r="H1929" s="262" t="s">
        <v>21</v>
      </c>
      <c r="I1929" s="264"/>
      <c r="J1929" s="261"/>
      <c r="K1929" s="261"/>
      <c r="L1929" s="265"/>
      <c r="M1929" s="266"/>
      <c r="N1929" s="267"/>
      <c r="O1929" s="267"/>
      <c r="P1929" s="267"/>
      <c r="Q1929" s="267"/>
      <c r="R1929" s="267"/>
      <c r="S1929" s="267"/>
      <c r="T1929" s="268"/>
      <c r="AT1929" s="269" t="s">
        <v>177</v>
      </c>
      <c r="AU1929" s="269" t="s">
        <v>79</v>
      </c>
      <c r="AV1929" s="13" t="s">
        <v>75</v>
      </c>
      <c r="AW1929" s="13" t="s">
        <v>35</v>
      </c>
      <c r="AX1929" s="13" t="s">
        <v>71</v>
      </c>
      <c r="AY1929" s="269" t="s">
        <v>169</v>
      </c>
    </row>
    <row r="1930" s="12" customFormat="1">
      <c r="B1930" s="248"/>
      <c r="C1930" s="249"/>
      <c r="D1930" s="250" t="s">
        <v>177</v>
      </c>
      <c r="E1930" s="251" t="s">
        <v>21</v>
      </c>
      <c r="F1930" s="252" t="s">
        <v>1804</v>
      </c>
      <c r="G1930" s="249"/>
      <c r="H1930" s="253">
        <v>5.5999999999999996</v>
      </c>
      <c r="I1930" s="254"/>
      <c r="J1930" s="249"/>
      <c r="K1930" s="249"/>
      <c r="L1930" s="255"/>
      <c r="M1930" s="256"/>
      <c r="N1930" s="257"/>
      <c r="O1930" s="257"/>
      <c r="P1930" s="257"/>
      <c r="Q1930" s="257"/>
      <c r="R1930" s="257"/>
      <c r="S1930" s="257"/>
      <c r="T1930" s="258"/>
      <c r="AT1930" s="259" t="s">
        <v>177</v>
      </c>
      <c r="AU1930" s="259" t="s">
        <v>79</v>
      </c>
      <c r="AV1930" s="12" t="s">
        <v>79</v>
      </c>
      <c r="AW1930" s="12" t="s">
        <v>35</v>
      </c>
      <c r="AX1930" s="12" t="s">
        <v>71</v>
      </c>
      <c r="AY1930" s="259" t="s">
        <v>169</v>
      </c>
    </row>
    <row r="1931" s="13" customFormat="1">
      <c r="B1931" s="260"/>
      <c r="C1931" s="261"/>
      <c r="D1931" s="250" t="s">
        <v>177</v>
      </c>
      <c r="E1931" s="262" t="s">
        <v>21</v>
      </c>
      <c r="F1931" s="263" t="s">
        <v>1805</v>
      </c>
      <c r="G1931" s="261"/>
      <c r="H1931" s="262" t="s">
        <v>21</v>
      </c>
      <c r="I1931" s="264"/>
      <c r="J1931" s="261"/>
      <c r="K1931" s="261"/>
      <c r="L1931" s="265"/>
      <c r="M1931" s="266"/>
      <c r="N1931" s="267"/>
      <c r="O1931" s="267"/>
      <c r="P1931" s="267"/>
      <c r="Q1931" s="267"/>
      <c r="R1931" s="267"/>
      <c r="S1931" s="267"/>
      <c r="T1931" s="268"/>
      <c r="AT1931" s="269" t="s">
        <v>177</v>
      </c>
      <c r="AU1931" s="269" t="s">
        <v>79</v>
      </c>
      <c r="AV1931" s="13" t="s">
        <v>75</v>
      </c>
      <c r="AW1931" s="13" t="s">
        <v>35</v>
      </c>
      <c r="AX1931" s="13" t="s">
        <v>71</v>
      </c>
      <c r="AY1931" s="269" t="s">
        <v>169</v>
      </c>
    </row>
    <row r="1932" s="12" customFormat="1">
      <c r="B1932" s="248"/>
      <c r="C1932" s="249"/>
      <c r="D1932" s="250" t="s">
        <v>177</v>
      </c>
      <c r="E1932" s="251" t="s">
        <v>21</v>
      </c>
      <c r="F1932" s="252" t="s">
        <v>1806</v>
      </c>
      <c r="G1932" s="249"/>
      <c r="H1932" s="253">
        <v>8.8000000000000007</v>
      </c>
      <c r="I1932" s="254"/>
      <c r="J1932" s="249"/>
      <c r="K1932" s="249"/>
      <c r="L1932" s="255"/>
      <c r="M1932" s="256"/>
      <c r="N1932" s="257"/>
      <c r="O1932" s="257"/>
      <c r="P1932" s="257"/>
      <c r="Q1932" s="257"/>
      <c r="R1932" s="257"/>
      <c r="S1932" s="257"/>
      <c r="T1932" s="258"/>
      <c r="AT1932" s="259" t="s">
        <v>177</v>
      </c>
      <c r="AU1932" s="259" t="s">
        <v>79</v>
      </c>
      <c r="AV1932" s="12" t="s">
        <v>79</v>
      </c>
      <c r="AW1932" s="12" t="s">
        <v>35</v>
      </c>
      <c r="AX1932" s="12" t="s">
        <v>71</v>
      </c>
      <c r="AY1932" s="259" t="s">
        <v>169</v>
      </c>
    </row>
    <row r="1933" s="13" customFormat="1">
      <c r="B1933" s="260"/>
      <c r="C1933" s="261"/>
      <c r="D1933" s="250" t="s">
        <v>177</v>
      </c>
      <c r="E1933" s="262" t="s">
        <v>21</v>
      </c>
      <c r="F1933" s="263" t="s">
        <v>1807</v>
      </c>
      <c r="G1933" s="261"/>
      <c r="H1933" s="262" t="s">
        <v>21</v>
      </c>
      <c r="I1933" s="264"/>
      <c r="J1933" s="261"/>
      <c r="K1933" s="261"/>
      <c r="L1933" s="265"/>
      <c r="M1933" s="266"/>
      <c r="N1933" s="267"/>
      <c r="O1933" s="267"/>
      <c r="P1933" s="267"/>
      <c r="Q1933" s="267"/>
      <c r="R1933" s="267"/>
      <c r="S1933" s="267"/>
      <c r="T1933" s="268"/>
      <c r="AT1933" s="269" t="s">
        <v>177</v>
      </c>
      <c r="AU1933" s="269" t="s">
        <v>79</v>
      </c>
      <c r="AV1933" s="13" t="s">
        <v>75</v>
      </c>
      <c r="AW1933" s="13" t="s">
        <v>35</v>
      </c>
      <c r="AX1933" s="13" t="s">
        <v>71</v>
      </c>
      <c r="AY1933" s="269" t="s">
        <v>169</v>
      </c>
    </row>
    <row r="1934" s="12" customFormat="1">
      <c r="B1934" s="248"/>
      <c r="C1934" s="249"/>
      <c r="D1934" s="250" t="s">
        <v>177</v>
      </c>
      <c r="E1934" s="251" t="s">
        <v>21</v>
      </c>
      <c r="F1934" s="252" t="s">
        <v>1808</v>
      </c>
      <c r="G1934" s="249"/>
      <c r="H1934" s="253">
        <v>124</v>
      </c>
      <c r="I1934" s="254"/>
      <c r="J1934" s="249"/>
      <c r="K1934" s="249"/>
      <c r="L1934" s="255"/>
      <c r="M1934" s="256"/>
      <c r="N1934" s="257"/>
      <c r="O1934" s="257"/>
      <c r="P1934" s="257"/>
      <c r="Q1934" s="257"/>
      <c r="R1934" s="257"/>
      <c r="S1934" s="257"/>
      <c r="T1934" s="258"/>
      <c r="AT1934" s="259" t="s">
        <v>177</v>
      </c>
      <c r="AU1934" s="259" t="s">
        <v>79</v>
      </c>
      <c r="AV1934" s="12" t="s">
        <v>79</v>
      </c>
      <c r="AW1934" s="12" t="s">
        <v>35</v>
      </c>
      <c r="AX1934" s="12" t="s">
        <v>71</v>
      </c>
      <c r="AY1934" s="259" t="s">
        <v>169</v>
      </c>
    </row>
    <row r="1935" s="13" customFormat="1">
      <c r="B1935" s="260"/>
      <c r="C1935" s="261"/>
      <c r="D1935" s="250" t="s">
        <v>177</v>
      </c>
      <c r="E1935" s="262" t="s">
        <v>21</v>
      </c>
      <c r="F1935" s="263" t="s">
        <v>1809</v>
      </c>
      <c r="G1935" s="261"/>
      <c r="H1935" s="262" t="s">
        <v>21</v>
      </c>
      <c r="I1935" s="264"/>
      <c r="J1935" s="261"/>
      <c r="K1935" s="261"/>
      <c r="L1935" s="265"/>
      <c r="M1935" s="266"/>
      <c r="N1935" s="267"/>
      <c r="O1935" s="267"/>
      <c r="P1935" s="267"/>
      <c r="Q1935" s="267"/>
      <c r="R1935" s="267"/>
      <c r="S1935" s="267"/>
      <c r="T1935" s="268"/>
      <c r="AT1935" s="269" t="s">
        <v>177</v>
      </c>
      <c r="AU1935" s="269" t="s">
        <v>79</v>
      </c>
      <c r="AV1935" s="13" t="s">
        <v>75</v>
      </c>
      <c r="AW1935" s="13" t="s">
        <v>35</v>
      </c>
      <c r="AX1935" s="13" t="s">
        <v>71</v>
      </c>
      <c r="AY1935" s="269" t="s">
        <v>169</v>
      </c>
    </row>
    <row r="1936" s="12" customFormat="1">
      <c r="B1936" s="248"/>
      <c r="C1936" s="249"/>
      <c r="D1936" s="250" t="s">
        <v>177</v>
      </c>
      <c r="E1936" s="251" t="s">
        <v>21</v>
      </c>
      <c r="F1936" s="252" t="s">
        <v>1810</v>
      </c>
      <c r="G1936" s="249"/>
      <c r="H1936" s="253">
        <v>46.200000000000003</v>
      </c>
      <c r="I1936" s="254"/>
      <c r="J1936" s="249"/>
      <c r="K1936" s="249"/>
      <c r="L1936" s="255"/>
      <c r="M1936" s="256"/>
      <c r="N1936" s="257"/>
      <c r="O1936" s="257"/>
      <c r="P1936" s="257"/>
      <c r="Q1936" s="257"/>
      <c r="R1936" s="257"/>
      <c r="S1936" s="257"/>
      <c r="T1936" s="258"/>
      <c r="AT1936" s="259" t="s">
        <v>177</v>
      </c>
      <c r="AU1936" s="259" t="s">
        <v>79</v>
      </c>
      <c r="AV1936" s="12" t="s">
        <v>79</v>
      </c>
      <c r="AW1936" s="12" t="s">
        <v>35</v>
      </c>
      <c r="AX1936" s="12" t="s">
        <v>71</v>
      </c>
      <c r="AY1936" s="259" t="s">
        <v>169</v>
      </c>
    </row>
    <row r="1937" s="13" customFormat="1">
      <c r="B1937" s="260"/>
      <c r="C1937" s="261"/>
      <c r="D1937" s="250" t="s">
        <v>177</v>
      </c>
      <c r="E1937" s="262" t="s">
        <v>21</v>
      </c>
      <c r="F1937" s="263" t="s">
        <v>1811</v>
      </c>
      <c r="G1937" s="261"/>
      <c r="H1937" s="262" t="s">
        <v>21</v>
      </c>
      <c r="I1937" s="264"/>
      <c r="J1937" s="261"/>
      <c r="K1937" s="261"/>
      <c r="L1937" s="265"/>
      <c r="M1937" s="266"/>
      <c r="N1937" s="267"/>
      <c r="O1937" s="267"/>
      <c r="P1937" s="267"/>
      <c r="Q1937" s="267"/>
      <c r="R1937" s="267"/>
      <c r="S1937" s="267"/>
      <c r="T1937" s="268"/>
      <c r="AT1937" s="269" t="s">
        <v>177</v>
      </c>
      <c r="AU1937" s="269" t="s">
        <v>79</v>
      </c>
      <c r="AV1937" s="13" t="s">
        <v>75</v>
      </c>
      <c r="AW1937" s="13" t="s">
        <v>35</v>
      </c>
      <c r="AX1937" s="13" t="s">
        <v>71</v>
      </c>
      <c r="AY1937" s="269" t="s">
        <v>169</v>
      </c>
    </row>
    <row r="1938" s="12" customFormat="1">
      <c r="B1938" s="248"/>
      <c r="C1938" s="249"/>
      <c r="D1938" s="250" t="s">
        <v>177</v>
      </c>
      <c r="E1938" s="251" t="s">
        <v>21</v>
      </c>
      <c r="F1938" s="252" t="s">
        <v>1798</v>
      </c>
      <c r="G1938" s="249"/>
      <c r="H1938" s="253">
        <v>11.1</v>
      </c>
      <c r="I1938" s="254"/>
      <c r="J1938" s="249"/>
      <c r="K1938" s="249"/>
      <c r="L1938" s="255"/>
      <c r="M1938" s="256"/>
      <c r="N1938" s="257"/>
      <c r="O1938" s="257"/>
      <c r="P1938" s="257"/>
      <c r="Q1938" s="257"/>
      <c r="R1938" s="257"/>
      <c r="S1938" s="257"/>
      <c r="T1938" s="258"/>
      <c r="AT1938" s="259" t="s">
        <v>177</v>
      </c>
      <c r="AU1938" s="259" t="s">
        <v>79</v>
      </c>
      <c r="AV1938" s="12" t="s">
        <v>79</v>
      </c>
      <c r="AW1938" s="12" t="s">
        <v>35</v>
      </c>
      <c r="AX1938" s="12" t="s">
        <v>71</v>
      </c>
      <c r="AY1938" s="259" t="s">
        <v>169</v>
      </c>
    </row>
    <row r="1939" s="13" customFormat="1">
      <c r="B1939" s="260"/>
      <c r="C1939" s="261"/>
      <c r="D1939" s="250" t="s">
        <v>177</v>
      </c>
      <c r="E1939" s="262" t="s">
        <v>21</v>
      </c>
      <c r="F1939" s="263" t="s">
        <v>1812</v>
      </c>
      <c r="G1939" s="261"/>
      <c r="H1939" s="262" t="s">
        <v>21</v>
      </c>
      <c r="I1939" s="264"/>
      <c r="J1939" s="261"/>
      <c r="K1939" s="261"/>
      <c r="L1939" s="265"/>
      <c r="M1939" s="266"/>
      <c r="N1939" s="267"/>
      <c r="O1939" s="267"/>
      <c r="P1939" s="267"/>
      <c r="Q1939" s="267"/>
      <c r="R1939" s="267"/>
      <c r="S1939" s="267"/>
      <c r="T1939" s="268"/>
      <c r="AT1939" s="269" t="s">
        <v>177</v>
      </c>
      <c r="AU1939" s="269" t="s">
        <v>79</v>
      </c>
      <c r="AV1939" s="13" t="s">
        <v>75</v>
      </c>
      <c r="AW1939" s="13" t="s">
        <v>35</v>
      </c>
      <c r="AX1939" s="13" t="s">
        <v>71</v>
      </c>
      <c r="AY1939" s="269" t="s">
        <v>169</v>
      </c>
    </row>
    <row r="1940" s="12" customFormat="1">
      <c r="B1940" s="248"/>
      <c r="C1940" s="249"/>
      <c r="D1940" s="250" t="s">
        <v>177</v>
      </c>
      <c r="E1940" s="251" t="s">
        <v>21</v>
      </c>
      <c r="F1940" s="252" t="s">
        <v>1813</v>
      </c>
      <c r="G1940" s="249"/>
      <c r="H1940" s="253">
        <v>9.5199999999999996</v>
      </c>
      <c r="I1940" s="254"/>
      <c r="J1940" s="249"/>
      <c r="K1940" s="249"/>
      <c r="L1940" s="255"/>
      <c r="M1940" s="256"/>
      <c r="N1940" s="257"/>
      <c r="O1940" s="257"/>
      <c r="P1940" s="257"/>
      <c r="Q1940" s="257"/>
      <c r="R1940" s="257"/>
      <c r="S1940" s="257"/>
      <c r="T1940" s="258"/>
      <c r="AT1940" s="259" t="s">
        <v>177</v>
      </c>
      <c r="AU1940" s="259" t="s">
        <v>79</v>
      </c>
      <c r="AV1940" s="12" t="s">
        <v>79</v>
      </c>
      <c r="AW1940" s="12" t="s">
        <v>35</v>
      </c>
      <c r="AX1940" s="12" t="s">
        <v>71</v>
      </c>
      <c r="AY1940" s="259" t="s">
        <v>169</v>
      </c>
    </row>
    <row r="1941" s="13" customFormat="1">
      <c r="B1941" s="260"/>
      <c r="C1941" s="261"/>
      <c r="D1941" s="250" t="s">
        <v>177</v>
      </c>
      <c r="E1941" s="262" t="s">
        <v>21</v>
      </c>
      <c r="F1941" s="263" t="s">
        <v>1814</v>
      </c>
      <c r="G1941" s="261"/>
      <c r="H1941" s="262" t="s">
        <v>21</v>
      </c>
      <c r="I1941" s="264"/>
      <c r="J1941" s="261"/>
      <c r="K1941" s="261"/>
      <c r="L1941" s="265"/>
      <c r="M1941" s="266"/>
      <c r="N1941" s="267"/>
      <c r="O1941" s="267"/>
      <c r="P1941" s="267"/>
      <c r="Q1941" s="267"/>
      <c r="R1941" s="267"/>
      <c r="S1941" s="267"/>
      <c r="T1941" s="268"/>
      <c r="AT1941" s="269" t="s">
        <v>177</v>
      </c>
      <c r="AU1941" s="269" t="s">
        <v>79</v>
      </c>
      <c r="AV1941" s="13" t="s">
        <v>75</v>
      </c>
      <c r="AW1941" s="13" t="s">
        <v>35</v>
      </c>
      <c r="AX1941" s="13" t="s">
        <v>71</v>
      </c>
      <c r="AY1941" s="269" t="s">
        <v>169</v>
      </c>
    </row>
    <row r="1942" s="12" customFormat="1">
      <c r="B1942" s="248"/>
      <c r="C1942" s="249"/>
      <c r="D1942" s="250" t="s">
        <v>177</v>
      </c>
      <c r="E1942" s="251" t="s">
        <v>21</v>
      </c>
      <c r="F1942" s="252" t="s">
        <v>1815</v>
      </c>
      <c r="G1942" s="249"/>
      <c r="H1942" s="253">
        <v>13.380000000000001</v>
      </c>
      <c r="I1942" s="254"/>
      <c r="J1942" s="249"/>
      <c r="K1942" s="249"/>
      <c r="L1942" s="255"/>
      <c r="M1942" s="256"/>
      <c r="N1942" s="257"/>
      <c r="O1942" s="257"/>
      <c r="P1942" s="257"/>
      <c r="Q1942" s="257"/>
      <c r="R1942" s="257"/>
      <c r="S1942" s="257"/>
      <c r="T1942" s="258"/>
      <c r="AT1942" s="259" t="s">
        <v>177</v>
      </c>
      <c r="AU1942" s="259" t="s">
        <v>79</v>
      </c>
      <c r="AV1942" s="12" t="s">
        <v>79</v>
      </c>
      <c r="AW1942" s="12" t="s">
        <v>35</v>
      </c>
      <c r="AX1942" s="12" t="s">
        <v>71</v>
      </c>
      <c r="AY1942" s="259" t="s">
        <v>169</v>
      </c>
    </row>
    <row r="1943" s="13" customFormat="1">
      <c r="B1943" s="260"/>
      <c r="C1943" s="261"/>
      <c r="D1943" s="250" t="s">
        <v>177</v>
      </c>
      <c r="E1943" s="262" t="s">
        <v>21</v>
      </c>
      <c r="F1943" s="263" t="s">
        <v>1816</v>
      </c>
      <c r="G1943" s="261"/>
      <c r="H1943" s="262" t="s">
        <v>21</v>
      </c>
      <c r="I1943" s="264"/>
      <c r="J1943" s="261"/>
      <c r="K1943" s="261"/>
      <c r="L1943" s="265"/>
      <c r="M1943" s="266"/>
      <c r="N1943" s="267"/>
      <c r="O1943" s="267"/>
      <c r="P1943" s="267"/>
      <c r="Q1943" s="267"/>
      <c r="R1943" s="267"/>
      <c r="S1943" s="267"/>
      <c r="T1943" s="268"/>
      <c r="AT1943" s="269" t="s">
        <v>177</v>
      </c>
      <c r="AU1943" s="269" t="s">
        <v>79</v>
      </c>
      <c r="AV1943" s="13" t="s">
        <v>75</v>
      </c>
      <c r="AW1943" s="13" t="s">
        <v>35</v>
      </c>
      <c r="AX1943" s="13" t="s">
        <v>71</v>
      </c>
      <c r="AY1943" s="269" t="s">
        <v>169</v>
      </c>
    </row>
    <row r="1944" s="12" customFormat="1">
      <c r="B1944" s="248"/>
      <c r="C1944" s="249"/>
      <c r="D1944" s="250" t="s">
        <v>177</v>
      </c>
      <c r="E1944" s="251" t="s">
        <v>21</v>
      </c>
      <c r="F1944" s="252" t="s">
        <v>1817</v>
      </c>
      <c r="G1944" s="249"/>
      <c r="H1944" s="253">
        <v>11.65</v>
      </c>
      <c r="I1944" s="254"/>
      <c r="J1944" s="249"/>
      <c r="K1944" s="249"/>
      <c r="L1944" s="255"/>
      <c r="M1944" s="256"/>
      <c r="N1944" s="257"/>
      <c r="O1944" s="257"/>
      <c r="P1944" s="257"/>
      <c r="Q1944" s="257"/>
      <c r="R1944" s="257"/>
      <c r="S1944" s="257"/>
      <c r="T1944" s="258"/>
      <c r="AT1944" s="259" t="s">
        <v>177</v>
      </c>
      <c r="AU1944" s="259" t="s">
        <v>79</v>
      </c>
      <c r="AV1944" s="12" t="s">
        <v>79</v>
      </c>
      <c r="AW1944" s="12" t="s">
        <v>35</v>
      </c>
      <c r="AX1944" s="12" t="s">
        <v>71</v>
      </c>
      <c r="AY1944" s="259" t="s">
        <v>169</v>
      </c>
    </row>
    <row r="1945" s="13" customFormat="1">
      <c r="B1945" s="260"/>
      <c r="C1945" s="261"/>
      <c r="D1945" s="250" t="s">
        <v>177</v>
      </c>
      <c r="E1945" s="262" t="s">
        <v>21</v>
      </c>
      <c r="F1945" s="263" t="s">
        <v>1818</v>
      </c>
      <c r="G1945" s="261"/>
      <c r="H1945" s="262" t="s">
        <v>21</v>
      </c>
      <c r="I1945" s="264"/>
      <c r="J1945" s="261"/>
      <c r="K1945" s="261"/>
      <c r="L1945" s="265"/>
      <c r="M1945" s="266"/>
      <c r="N1945" s="267"/>
      <c r="O1945" s="267"/>
      <c r="P1945" s="267"/>
      <c r="Q1945" s="267"/>
      <c r="R1945" s="267"/>
      <c r="S1945" s="267"/>
      <c r="T1945" s="268"/>
      <c r="AT1945" s="269" t="s">
        <v>177</v>
      </c>
      <c r="AU1945" s="269" t="s">
        <v>79</v>
      </c>
      <c r="AV1945" s="13" t="s">
        <v>75</v>
      </c>
      <c r="AW1945" s="13" t="s">
        <v>35</v>
      </c>
      <c r="AX1945" s="13" t="s">
        <v>71</v>
      </c>
      <c r="AY1945" s="269" t="s">
        <v>169</v>
      </c>
    </row>
    <row r="1946" s="12" customFormat="1">
      <c r="B1946" s="248"/>
      <c r="C1946" s="249"/>
      <c r="D1946" s="250" t="s">
        <v>177</v>
      </c>
      <c r="E1946" s="251" t="s">
        <v>21</v>
      </c>
      <c r="F1946" s="252" t="s">
        <v>1819</v>
      </c>
      <c r="G1946" s="249"/>
      <c r="H1946" s="253">
        <v>10.34</v>
      </c>
      <c r="I1946" s="254"/>
      <c r="J1946" s="249"/>
      <c r="K1946" s="249"/>
      <c r="L1946" s="255"/>
      <c r="M1946" s="256"/>
      <c r="N1946" s="257"/>
      <c r="O1946" s="257"/>
      <c r="P1946" s="257"/>
      <c r="Q1946" s="257"/>
      <c r="R1946" s="257"/>
      <c r="S1946" s="257"/>
      <c r="T1946" s="258"/>
      <c r="AT1946" s="259" t="s">
        <v>177</v>
      </c>
      <c r="AU1946" s="259" t="s">
        <v>79</v>
      </c>
      <c r="AV1946" s="12" t="s">
        <v>79</v>
      </c>
      <c r="AW1946" s="12" t="s">
        <v>35</v>
      </c>
      <c r="AX1946" s="12" t="s">
        <v>71</v>
      </c>
      <c r="AY1946" s="259" t="s">
        <v>169</v>
      </c>
    </row>
    <row r="1947" s="13" customFormat="1">
      <c r="B1947" s="260"/>
      <c r="C1947" s="261"/>
      <c r="D1947" s="250" t="s">
        <v>177</v>
      </c>
      <c r="E1947" s="262" t="s">
        <v>21</v>
      </c>
      <c r="F1947" s="263" t="s">
        <v>1820</v>
      </c>
      <c r="G1947" s="261"/>
      <c r="H1947" s="262" t="s">
        <v>21</v>
      </c>
      <c r="I1947" s="264"/>
      <c r="J1947" s="261"/>
      <c r="K1947" s="261"/>
      <c r="L1947" s="265"/>
      <c r="M1947" s="266"/>
      <c r="N1947" s="267"/>
      <c r="O1947" s="267"/>
      <c r="P1947" s="267"/>
      <c r="Q1947" s="267"/>
      <c r="R1947" s="267"/>
      <c r="S1947" s="267"/>
      <c r="T1947" s="268"/>
      <c r="AT1947" s="269" t="s">
        <v>177</v>
      </c>
      <c r="AU1947" s="269" t="s">
        <v>79</v>
      </c>
      <c r="AV1947" s="13" t="s">
        <v>75</v>
      </c>
      <c r="AW1947" s="13" t="s">
        <v>35</v>
      </c>
      <c r="AX1947" s="13" t="s">
        <v>71</v>
      </c>
      <c r="AY1947" s="269" t="s">
        <v>169</v>
      </c>
    </row>
    <row r="1948" s="14" customFormat="1">
      <c r="B1948" s="270"/>
      <c r="C1948" s="271"/>
      <c r="D1948" s="250" t="s">
        <v>177</v>
      </c>
      <c r="E1948" s="272" t="s">
        <v>21</v>
      </c>
      <c r="F1948" s="273" t="s">
        <v>182</v>
      </c>
      <c r="G1948" s="271"/>
      <c r="H1948" s="274">
        <v>398.06</v>
      </c>
      <c r="I1948" s="275"/>
      <c r="J1948" s="271"/>
      <c r="K1948" s="271"/>
      <c r="L1948" s="276"/>
      <c r="M1948" s="277"/>
      <c r="N1948" s="278"/>
      <c r="O1948" s="278"/>
      <c r="P1948" s="278"/>
      <c r="Q1948" s="278"/>
      <c r="R1948" s="278"/>
      <c r="S1948" s="278"/>
      <c r="T1948" s="279"/>
      <c r="AT1948" s="280" t="s">
        <v>177</v>
      </c>
      <c r="AU1948" s="280" t="s">
        <v>79</v>
      </c>
      <c r="AV1948" s="14" t="s">
        <v>89</v>
      </c>
      <c r="AW1948" s="14" t="s">
        <v>35</v>
      </c>
      <c r="AX1948" s="14" t="s">
        <v>75</v>
      </c>
      <c r="AY1948" s="280" t="s">
        <v>169</v>
      </c>
    </row>
    <row r="1949" s="1" customFormat="1" ht="16.5" customHeight="1">
      <c r="B1949" s="47"/>
      <c r="C1949" s="236" t="s">
        <v>1821</v>
      </c>
      <c r="D1949" s="236" t="s">
        <v>172</v>
      </c>
      <c r="E1949" s="237" t="s">
        <v>1822</v>
      </c>
      <c r="F1949" s="238" t="s">
        <v>1823</v>
      </c>
      <c r="G1949" s="239" t="s">
        <v>354</v>
      </c>
      <c r="H1949" s="240">
        <v>1</v>
      </c>
      <c r="I1949" s="241"/>
      <c r="J1949" s="242">
        <f>ROUND(I1949*H1949,2)</f>
        <v>0</v>
      </c>
      <c r="K1949" s="238" t="s">
        <v>21</v>
      </c>
      <c r="L1949" s="73"/>
      <c r="M1949" s="243" t="s">
        <v>21</v>
      </c>
      <c r="N1949" s="244" t="s">
        <v>42</v>
      </c>
      <c r="O1949" s="48"/>
      <c r="P1949" s="245">
        <f>O1949*H1949</f>
        <v>0</v>
      </c>
      <c r="Q1949" s="245">
        <v>0</v>
      </c>
      <c r="R1949" s="245">
        <f>Q1949*H1949</f>
        <v>0</v>
      </c>
      <c r="S1949" s="245">
        <v>0</v>
      </c>
      <c r="T1949" s="246">
        <f>S1949*H1949</f>
        <v>0</v>
      </c>
      <c r="AR1949" s="25" t="s">
        <v>89</v>
      </c>
      <c r="AT1949" s="25" t="s">
        <v>172</v>
      </c>
      <c r="AU1949" s="25" t="s">
        <v>79</v>
      </c>
      <c r="AY1949" s="25" t="s">
        <v>169</v>
      </c>
      <c r="BE1949" s="247">
        <f>IF(N1949="základní",J1949,0)</f>
        <v>0</v>
      </c>
      <c r="BF1949" s="247">
        <f>IF(N1949="snížená",J1949,0)</f>
        <v>0</v>
      </c>
      <c r="BG1949" s="247">
        <f>IF(N1949="zákl. přenesená",J1949,0)</f>
        <v>0</v>
      </c>
      <c r="BH1949" s="247">
        <f>IF(N1949="sníž. přenesená",J1949,0)</f>
        <v>0</v>
      </c>
      <c r="BI1949" s="247">
        <f>IF(N1949="nulová",J1949,0)</f>
        <v>0</v>
      </c>
      <c r="BJ1949" s="25" t="s">
        <v>75</v>
      </c>
      <c r="BK1949" s="247">
        <f>ROUND(I1949*H1949,2)</f>
        <v>0</v>
      </c>
      <c r="BL1949" s="25" t="s">
        <v>89</v>
      </c>
      <c r="BM1949" s="25" t="s">
        <v>1824</v>
      </c>
    </row>
    <row r="1950" s="1" customFormat="1" ht="16.5" customHeight="1">
      <c r="B1950" s="47"/>
      <c r="C1950" s="236" t="s">
        <v>1825</v>
      </c>
      <c r="D1950" s="236" t="s">
        <v>172</v>
      </c>
      <c r="E1950" s="237" t="s">
        <v>1826</v>
      </c>
      <c r="F1950" s="238" t="s">
        <v>1827</v>
      </c>
      <c r="G1950" s="239" t="s">
        <v>354</v>
      </c>
      <c r="H1950" s="240">
        <v>1</v>
      </c>
      <c r="I1950" s="241"/>
      <c r="J1950" s="242">
        <f>ROUND(I1950*H1950,2)</f>
        <v>0</v>
      </c>
      <c r="K1950" s="238" t="s">
        <v>21</v>
      </c>
      <c r="L1950" s="73"/>
      <c r="M1950" s="243" t="s">
        <v>21</v>
      </c>
      <c r="N1950" s="244" t="s">
        <v>42</v>
      </c>
      <c r="O1950" s="48"/>
      <c r="P1950" s="245">
        <f>O1950*H1950</f>
        <v>0</v>
      </c>
      <c r="Q1950" s="245">
        <v>0</v>
      </c>
      <c r="R1950" s="245">
        <f>Q1950*H1950</f>
        <v>0</v>
      </c>
      <c r="S1950" s="245">
        <v>0</v>
      </c>
      <c r="T1950" s="246">
        <f>S1950*H1950</f>
        <v>0</v>
      </c>
      <c r="AR1950" s="25" t="s">
        <v>89</v>
      </c>
      <c r="AT1950" s="25" t="s">
        <v>172</v>
      </c>
      <c r="AU1950" s="25" t="s">
        <v>79</v>
      </c>
      <c r="AY1950" s="25" t="s">
        <v>169</v>
      </c>
      <c r="BE1950" s="247">
        <f>IF(N1950="základní",J1950,0)</f>
        <v>0</v>
      </c>
      <c r="BF1950" s="247">
        <f>IF(N1950="snížená",J1950,0)</f>
        <v>0</v>
      </c>
      <c r="BG1950" s="247">
        <f>IF(N1950="zákl. přenesená",J1950,0)</f>
        <v>0</v>
      </c>
      <c r="BH1950" s="247">
        <f>IF(N1950="sníž. přenesená",J1950,0)</f>
        <v>0</v>
      </c>
      <c r="BI1950" s="247">
        <f>IF(N1950="nulová",J1950,0)</f>
        <v>0</v>
      </c>
      <c r="BJ1950" s="25" t="s">
        <v>75</v>
      </c>
      <c r="BK1950" s="247">
        <f>ROUND(I1950*H1950,2)</f>
        <v>0</v>
      </c>
      <c r="BL1950" s="25" t="s">
        <v>89</v>
      </c>
      <c r="BM1950" s="25" t="s">
        <v>1828</v>
      </c>
    </row>
    <row r="1951" s="1" customFormat="1" ht="16.5" customHeight="1">
      <c r="B1951" s="47"/>
      <c r="C1951" s="236" t="s">
        <v>1829</v>
      </c>
      <c r="D1951" s="236" t="s">
        <v>172</v>
      </c>
      <c r="E1951" s="237" t="s">
        <v>1830</v>
      </c>
      <c r="F1951" s="238" t="s">
        <v>1831</v>
      </c>
      <c r="G1951" s="239" t="s">
        <v>354</v>
      </c>
      <c r="H1951" s="240">
        <v>5</v>
      </c>
      <c r="I1951" s="241"/>
      <c r="J1951" s="242">
        <f>ROUND(I1951*H1951,2)</f>
        <v>0</v>
      </c>
      <c r="K1951" s="238" t="s">
        <v>21</v>
      </c>
      <c r="L1951" s="73"/>
      <c r="M1951" s="243" t="s">
        <v>21</v>
      </c>
      <c r="N1951" s="244" t="s">
        <v>42</v>
      </c>
      <c r="O1951" s="48"/>
      <c r="P1951" s="245">
        <f>O1951*H1951</f>
        <v>0</v>
      </c>
      <c r="Q1951" s="245">
        <v>0</v>
      </c>
      <c r="R1951" s="245">
        <f>Q1951*H1951</f>
        <v>0</v>
      </c>
      <c r="S1951" s="245">
        <v>0</v>
      </c>
      <c r="T1951" s="246">
        <f>S1951*H1951</f>
        <v>0</v>
      </c>
      <c r="AR1951" s="25" t="s">
        <v>89</v>
      </c>
      <c r="AT1951" s="25" t="s">
        <v>172</v>
      </c>
      <c r="AU1951" s="25" t="s">
        <v>79</v>
      </c>
      <c r="AY1951" s="25" t="s">
        <v>169</v>
      </c>
      <c r="BE1951" s="247">
        <f>IF(N1951="základní",J1951,0)</f>
        <v>0</v>
      </c>
      <c r="BF1951" s="247">
        <f>IF(N1951="snížená",J1951,0)</f>
        <v>0</v>
      </c>
      <c r="BG1951" s="247">
        <f>IF(N1951="zákl. přenesená",J1951,0)</f>
        <v>0</v>
      </c>
      <c r="BH1951" s="247">
        <f>IF(N1951="sníž. přenesená",J1951,0)</f>
        <v>0</v>
      </c>
      <c r="BI1951" s="247">
        <f>IF(N1951="nulová",J1951,0)</f>
        <v>0</v>
      </c>
      <c r="BJ1951" s="25" t="s">
        <v>75</v>
      </c>
      <c r="BK1951" s="247">
        <f>ROUND(I1951*H1951,2)</f>
        <v>0</v>
      </c>
      <c r="BL1951" s="25" t="s">
        <v>89</v>
      </c>
      <c r="BM1951" s="25" t="s">
        <v>1832</v>
      </c>
    </row>
    <row r="1952" s="1" customFormat="1" ht="16.5" customHeight="1">
      <c r="B1952" s="47"/>
      <c r="C1952" s="236" t="s">
        <v>1833</v>
      </c>
      <c r="D1952" s="236" t="s">
        <v>172</v>
      </c>
      <c r="E1952" s="237" t="s">
        <v>1834</v>
      </c>
      <c r="F1952" s="238" t="s">
        <v>1835</v>
      </c>
      <c r="G1952" s="239" t="s">
        <v>354</v>
      </c>
      <c r="H1952" s="240">
        <v>1</v>
      </c>
      <c r="I1952" s="241"/>
      <c r="J1952" s="242">
        <f>ROUND(I1952*H1952,2)</f>
        <v>0</v>
      </c>
      <c r="K1952" s="238" t="s">
        <v>21</v>
      </c>
      <c r="L1952" s="73"/>
      <c r="M1952" s="243" t="s">
        <v>21</v>
      </c>
      <c r="N1952" s="244" t="s">
        <v>42</v>
      </c>
      <c r="O1952" s="48"/>
      <c r="P1952" s="245">
        <f>O1952*H1952</f>
        <v>0</v>
      </c>
      <c r="Q1952" s="245">
        <v>0</v>
      </c>
      <c r="R1952" s="245">
        <f>Q1952*H1952</f>
        <v>0</v>
      </c>
      <c r="S1952" s="245">
        <v>0</v>
      </c>
      <c r="T1952" s="246">
        <f>S1952*H1952</f>
        <v>0</v>
      </c>
      <c r="AR1952" s="25" t="s">
        <v>89</v>
      </c>
      <c r="AT1952" s="25" t="s">
        <v>172</v>
      </c>
      <c r="AU1952" s="25" t="s">
        <v>79</v>
      </c>
      <c r="AY1952" s="25" t="s">
        <v>169</v>
      </c>
      <c r="BE1952" s="247">
        <f>IF(N1952="základní",J1952,0)</f>
        <v>0</v>
      </c>
      <c r="BF1952" s="247">
        <f>IF(N1952="snížená",J1952,0)</f>
        <v>0</v>
      </c>
      <c r="BG1952" s="247">
        <f>IF(N1952="zákl. přenesená",J1952,0)</f>
        <v>0</v>
      </c>
      <c r="BH1952" s="247">
        <f>IF(N1952="sníž. přenesená",J1952,0)</f>
        <v>0</v>
      </c>
      <c r="BI1952" s="247">
        <f>IF(N1952="nulová",J1952,0)</f>
        <v>0</v>
      </c>
      <c r="BJ1952" s="25" t="s">
        <v>75</v>
      </c>
      <c r="BK1952" s="247">
        <f>ROUND(I1952*H1952,2)</f>
        <v>0</v>
      </c>
      <c r="BL1952" s="25" t="s">
        <v>89</v>
      </c>
      <c r="BM1952" s="25" t="s">
        <v>1836</v>
      </c>
    </row>
    <row r="1953" s="1" customFormat="1" ht="16.5" customHeight="1">
      <c r="B1953" s="47"/>
      <c r="C1953" s="236" t="s">
        <v>1837</v>
      </c>
      <c r="D1953" s="236" t="s">
        <v>172</v>
      </c>
      <c r="E1953" s="237" t="s">
        <v>1838</v>
      </c>
      <c r="F1953" s="238" t="s">
        <v>1839</v>
      </c>
      <c r="G1953" s="239" t="s">
        <v>354</v>
      </c>
      <c r="H1953" s="240">
        <v>3</v>
      </c>
      <c r="I1953" s="241"/>
      <c r="J1953" s="242">
        <f>ROUND(I1953*H1953,2)</f>
        <v>0</v>
      </c>
      <c r="K1953" s="238" t="s">
        <v>21</v>
      </c>
      <c r="L1953" s="73"/>
      <c r="M1953" s="243" t="s">
        <v>21</v>
      </c>
      <c r="N1953" s="244" t="s">
        <v>42</v>
      </c>
      <c r="O1953" s="48"/>
      <c r="P1953" s="245">
        <f>O1953*H1953</f>
        <v>0</v>
      </c>
      <c r="Q1953" s="245">
        <v>0</v>
      </c>
      <c r="R1953" s="245">
        <f>Q1953*H1953</f>
        <v>0</v>
      </c>
      <c r="S1953" s="245">
        <v>0</v>
      </c>
      <c r="T1953" s="246">
        <f>S1953*H1953</f>
        <v>0</v>
      </c>
      <c r="AR1953" s="25" t="s">
        <v>89</v>
      </c>
      <c r="AT1953" s="25" t="s">
        <v>172</v>
      </c>
      <c r="AU1953" s="25" t="s">
        <v>79</v>
      </c>
      <c r="AY1953" s="25" t="s">
        <v>169</v>
      </c>
      <c r="BE1953" s="247">
        <f>IF(N1953="základní",J1953,0)</f>
        <v>0</v>
      </c>
      <c r="BF1953" s="247">
        <f>IF(N1953="snížená",J1953,0)</f>
        <v>0</v>
      </c>
      <c r="BG1953" s="247">
        <f>IF(N1953="zákl. přenesená",J1953,0)</f>
        <v>0</v>
      </c>
      <c r="BH1953" s="247">
        <f>IF(N1953="sníž. přenesená",J1953,0)</f>
        <v>0</v>
      </c>
      <c r="BI1953" s="247">
        <f>IF(N1953="nulová",J1953,0)</f>
        <v>0</v>
      </c>
      <c r="BJ1953" s="25" t="s">
        <v>75</v>
      </c>
      <c r="BK1953" s="247">
        <f>ROUND(I1953*H1953,2)</f>
        <v>0</v>
      </c>
      <c r="BL1953" s="25" t="s">
        <v>89</v>
      </c>
      <c r="BM1953" s="25" t="s">
        <v>1840</v>
      </c>
    </row>
    <row r="1954" s="1" customFormat="1" ht="16.5" customHeight="1">
      <c r="B1954" s="47"/>
      <c r="C1954" s="236" t="s">
        <v>1841</v>
      </c>
      <c r="D1954" s="236" t="s">
        <v>172</v>
      </c>
      <c r="E1954" s="237" t="s">
        <v>1842</v>
      </c>
      <c r="F1954" s="238" t="s">
        <v>1843</v>
      </c>
      <c r="G1954" s="239" t="s">
        <v>354</v>
      </c>
      <c r="H1954" s="240">
        <v>2</v>
      </c>
      <c r="I1954" s="241"/>
      <c r="J1954" s="242">
        <f>ROUND(I1954*H1954,2)</f>
        <v>0</v>
      </c>
      <c r="K1954" s="238" t="s">
        <v>21</v>
      </c>
      <c r="L1954" s="73"/>
      <c r="M1954" s="243" t="s">
        <v>21</v>
      </c>
      <c r="N1954" s="244" t="s">
        <v>42</v>
      </c>
      <c r="O1954" s="48"/>
      <c r="P1954" s="245">
        <f>O1954*H1954</f>
        <v>0</v>
      </c>
      <c r="Q1954" s="245">
        <v>0</v>
      </c>
      <c r="R1954" s="245">
        <f>Q1954*H1954</f>
        <v>0</v>
      </c>
      <c r="S1954" s="245">
        <v>0</v>
      </c>
      <c r="T1954" s="246">
        <f>S1954*H1954</f>
        <v>0</v>
      </c>
      <c r="AR1954" s="25" t="s">
        <v>89</v>
      </c>
      <c r="AT1954" s="25" t="s">
        <v>172</v>
      </c>
      <c r="AU1954" s="25" t="s">
        <v>79</v>
      </c>
      <c r="AY1954" s="25" t="s">
        <v>169</v>
      </c>
      <c r="BE1954" s="247">
        <f>IF(N1954="základní",J1954,0)</f>
        <v>0</v>
      </c>
      <c r="BF1954" s="247">
        <f>IF(N1954="snížená",J1954,0)</f>
        <v>0</v>
      </c>
      <c r="BG1954" s="247">
        <f>IF(N1954="zákl. přenesená",J1954,0)</f>
        <v>0</v>
      </c>
      <c r="BH1954" s="247">
        <f>IF(N1954="sníž. přenesená",J1954,0)</f>
        <v>0</v>
      </c>
      <c r="BI1954" s="247">
        <f>IF(N1954="nulová",J1954,0)</f>
        <v>0</v>
      </c>
      <c r="BJ1954" s="25" t="s">
        <v>75</v>
      </c>
      <c r="BK1954" s="247">
        <f>ROUND(I1954*H1954,2)</f>
        <v>0</v>
      </c>
      <c r="BL1954" s="25" t="s">
        <v>89</v>
      </c>
      <c r="BM1954" s="25" t="s">
        <v>1844</v>
      </c>
    </row>
    <row r="1955" s="1" customFormat="1" ht="16.5" customHeight="1">
      <c r="B1955" s="47"/>
      <c r="C1955" s="236" t="s">
        <v>1845</v>
      </c>
      <c r="D1955" s="236" t="s">
        <v>172</v>
      </c>
      <c r="E1955" s="237" t="s">
        <v>1846</v>
      </c>
      <c r="F1955" s="238" t="s">
        <v>1847</v>
      </c>
      <c r="G1955" s="239" t="s">
        <v>354</v>
      </c>
      <c r="H1955" s="240">
        <v>1</v>
      </c>
      <c r="I1955" s="241"/>
      <c r="J1955" s="242">
        <f>ROUND(I1955*H1955,2)</f>
        <v>0</v>
      </c>
      <c r="K1955" s="238" t="s">
        <v>21</v>
      </c>
      <c r="L1955" s="73"/>
      <c r="M1955" s="243" t="s">
        <v>21</v>
      </c>
      <c r="N1955" s="244" t="s">
        <v>42</v>
      </c>
      <c r="O1955" s="48"/>
      <c r="P1955" s="245">
        <f>O1955*H1955</f>
        <v>0</v>
      </c>
      <c r="Q1955" s="245">
        <v>0</v>
      </c>
      <c r="R1955" s="245">
        <f>Q1955*H1955</f>
        <v>0</v>
      </c>
      <c r="S1955" s="245">
        <v>0</v>
      </c>
      <c r="T1955" s="246">
        <f>S1955*H1955</f>
        <v>0</v>
      </c>
      <c r="AR1955" s="25" t="s">
        <v>89</v>
      </c>
      <c r="AT1955" s="25" t="s">
        <v>172</v>
      </c>
      <c r="AU1955" s="25" t="s">
        <v>79</v>
      </c>
      <c r="AY1955" s="25" t="s">
        <v>169</v>
      </c>
      <c r="BE1955" s="247">
        <f>IF(N1955="základní",J1955,0)</f>
        <v>0</v>
      </c>
      <c r="BF1955" s="247">
        <f>IF(N1955="snížená",J1955,0)</f>
        <v>0</v>
      </c>
      <c r="BG1955" s="247">
        <f>IF(N1955="zákl. přenesená",J1955,0)</f>
        <v>0</v>
      </c>
      <c r="BH1955" s="247">
        <f>IF(N1955="sníž. přenesená",J1955,0)</f>
        <v>0</v>
      </c>
      <c r="BI1955" s="247">
        <f>IF(N1955="nulová",J1955,0)</f>
        <v>0</v>
      </c>
      <c r="BJ1955" s="25" t="s">
        <v>75</v>
      </c>
      <c r="BK1955" s="247">
        <f>ROUND(I1955*H1955,2)</f>
        <v>0</v>
      </c>
      <c r="BL1955" s="25" t="s">
        <v>89</v>
      </c>
      <c r="BM1955" s="25" t="s">
        <v>1848</v>
      </c>
    </row>
    <row r="1956" s="1" customFormat="1" ht="16.5" customHeight="1">
      <c r="B1956" s="47"/>
      <c r="C1956" s="236" t="s">
        <v>1849</v>
      </c>
      <c r="D1956" s="236" t="s">
        <v>172</v>
      </c>
      <c r="E1956" s="237" t="s">
        <v>1850</v>
      </c>
      <c r="F1956" s="238" t="s">
        <v>1851</v>
      </c>
      <c r="G1956" s="239" t="s">
        <v>354</v>
      </c>
      <c r="H1956" s="240">
        <v>1</v>
      </c>
      <c r="I1956" s="241"/>
      <c r="J1956" s="242">
        <f>ROUND(I1956*H1956,2)</f>
        <v>0</v>
      </c>
      <c r="K1956" s="238" t="s">
        <v>21</v>
      </c>
      <c r="L1956" s="73"/>
      <c r="M1956" s="243" t="s">
        <v>21</v>
      </c>
      <c r="N1956" s="244" t="s">
        <v>42</v>
      </c>
      <c r="O1956" s="48"/>
      <c r="P1956" s="245">
        <f>O1956*H1956</f>
        <v>0</v>
      </c>
      <c r="Q1956" s="245">
        <v>0</v>
      </c>
      <c r="R1956" s="245">
        <f>Q1956*H1956</f>
        <v>0</v>
      </c>
      <c r="S1956" s="245">
        <v>0</v>
      </c>
      <c r="T1956" s="246">
        <f>S1956*H1956</f>
        <v>0</v>
      </c>
      <c r="AR1956" s="25" t="s">
        <v>89</v>
      </c>
      <c r="AT1956" s="25" t="s">
        <v>172</v>
      </c>
      <c r="AU1956" s="25" t="s">
        <v>79</v>
      </c>
      <c r="AY1956" s="25" t="s">
        <v>169</v>
      </c>
      <c r="BE1956" s="247">
        <f>IF(N1956="základní",J1956,0)</f>
        <v>0</v>
      </c>
      <c r="BF1956" s="247">
        <f>IF(N1956="snížená",J1956,0)</f>
        <v>0</v>
      </c>
      <c r="BG1956" s="247">
        <f>IF(N1956="zákl. přenesená",J1956,0)</f>
        <v>0</v>
      </c>
      <c r="BH1956" s="247">
        <f>IF(N1956="sníž. přenesená",J1956,0)</f>
        <v>0</v>
      </c>
      <c r="BI1956" s="247">
        <f>IF(N1956="nulová",J1956,0)</f>
        <v>0</v>
      </c>
      <c r="BJ1956" s="25" t="s">
        <v>75</v>
      </c>
      <c r="BK1956" s="247">
        <f>ROUND(I1956*H1956,2)</f>
        <v>0</v>
      </c>
      <c r="BL1956" s="25" t="s">
        <v>89</v>
      </c>
      <c r="BM1956" s="25" t="s">
        <v>1852</v>
      </c>
    </row>
    <row r="1957" s="1" customFormat="1" ht="16.5" customHeight="1">
      <c r="B1957" s="47"/>
      <c r="C1957" s="236" t="s">
        <v>1853</v>
      </c>
      <c r="D1957" s="236" t="s">
        <v>172</v>
      </c>
      <c r="E1957" s="237" t="s">
        <v>1854</v>
      </c>
      <c r="F1957" s="238" t="s">
        <v>1855</v>
      </c>
      <c r="G1957" s="239" t="s">
        <v>354</v>
      </c>
      <c r="H1957" s="240">
        <v>1</v>
      </c>
      <c r="I1957" s="241"/>
      <c r="J1957" s="242">
        <f>ROUND(I1957*H1957,2)</f>
        <v>0</v>
      </c>
      <c r="K1957" s="238" t="s">
        <v>21</v>
      </c>
      <c r="L1957" s="73"/>
      <c r="M1957" s="243" t="s">
        <v>21</v>
      </c>
      <c r="N1957" s="244" t="s">
        <v>42</v>
      </c>
      <c r="O1957" s="48"/>
      <c r="P1957" s="245">
        <f>O1957*H1957</f>
        <v>0</v>
      </c>
      <c r="Q1957" s="245">
        <v>0</v>
      </c>
      <c r="R1957" s="245">
        <f>Q1957*H1957</f>
        <v>0</v>
      </c>
      <c r="S1957" s="245">
        <v>0</v>
      </c>
      <c r="T1957" s="246">
        <f>S1957*H1957</f>
        <v>0</v>
      </c>
      <c r="AR1957" s="25" t="s">
        <v>89</v>
      </c>
      <c r="AT1957" s="25" t="s">
        <v>172</v>
      </c>
      <c r="AU1957" s="25" t="s">
        <v>79</v>
      </c>
      <c r="AY1957" s="25" t="s">
        <v>169</v>
      </c>
      <c r="BE1957" s="247">
        <f>IF(N1957="základní",J1957,0)</f>
        <v>0</v>
      </c>
      <c r="BF1957" s="247">
        <f>IF(N1957="snížená",J1957,0)</f>
        <v>0</v>
      </c>
      <c r="BG1957" s="247">
        <f>IF(N1957="zákl. přenesená",J1957,0)</f>
        <v>0</v>
      </c>
      <c r="BH1957" s="247">
        <f>IF(N1957="sníž. přenesená",J1957,0)</f>
        <v>0</v>
      </c>
      <c r="BI1957" s="247">
        <f>IF(N1957="nulová",J1957,0)</f>
        <v>0</v>
      </c>
      <c r="BJ1957" s="25" t="s">
        <v>75</v>
      </c>
      <c r="BK1957" s="247">
        <f>ROUND(I1957*H1957,2)</f>
        <v>0</v>
      </c>
      <c r="BL1957" s="25" t="s">
        <v>89</v>
      </c>
      <c r="BM1957" s="25" t="s">
        <v>1856</v>
      </c>
    </row>
    <row r="1958" s="1" customFormat="1" ht="16.5" customHeight="1">
      <c r="B1958" s="47"/>
      <c r="C1958" s="236" t="s">
        <v>1857</v>
      </c>
      <c r="D1958" s="236" t="s">
        <v>172</v>
      </c>
      <c r="E1958" s="237" t="s">
        <v>1858</v>
      </c>
      <c r="F1958" s="238" t="s">
        <v>1859</v>
      </c>
      <c r="G1958" s="239" t="s">
        <v>354</v>
      </c>
      <c r="H1958" s="240">
        <v>6</v>
      </c>
      <c r="I1958" s="241"/>
      <c r="J1958" s="242">
        <f>ROUND(I1958*H1958,2)</f>
        <v>0</v>
      </c>
      <c r="K1958" s="238" t="s">
        <v>21</v>
      </c>
      <c r="L1958" s="73"/>
      <c r="M1958" s="243" t="s">
        <v>21</v>
      </c>
      <c r="N1958" s="244" t="s">
        <v>42</v>
      </c>
      <c r="O1958" s="48"/>
      <c r="P1958" s="245">
        <f>O1958*H1958</f>
        <v>0</v>
      </c>
      <c r="Q1958" s="245">
        <v>0</v>
      </c>
      <c r="R1958" s="245">
        <f>Q1958*H1958</f>
        <v>0</v>
      </c>
      <c r="S1958" s="245">
        <v>0</v>
      </c>
      <c r="T1958" s="246">
        <f>S1958*H1958</f>
        <v>0</v>
      </c>
      <c r="AR1958" s="25" t="s">
        <v>89</v>
      </c>
      <c r="AT1958" s="25" t="s">
        <v>172</v>
      </c>
      <c r="AU1958" s="25" t="s">
        <v>79</v>
      </c>
      <c r="AY1958" s="25" t="s">
        <v>169</v>
      </c>
      <c r="BE1958" s="247">
        <f>IF(N1958="základní",J1958,0)</f>
        <v>0</v>
      </c>
      <c r="BF1958" s="247">
        <f>IF(N1958="snížená",J1958,0)</f>
        <v>0</v>
      </c>
      <c r="BG1958" s="247">
        <f>IF(N1958="zákl. přenesená",J1958,0)</f>
        <v>0</v>
      </c>
      <c r="BH1958" s="247">
        <f>IF(N1958="sníž. přenesená",J1958,0)</f>
        <v>0</v>
      </c>
      <c r="BI1958" s="247">
        <f>IF(N1958="nulová",J1958,0)</f>
        <v>0</v>
      </c>
      <c r="BJ1958" s="25" t="s">
        <v>75</v>
      </c>
      <c r="BK1958" s="247">
        <f>ROUND(I1958*H1958,2)</f>
        <v>0</v>
      </c>
      <c r="BL1958" s="25" t="s">
        <v>89</v>
      </c>
      <c r="BM1958" s="25" t="s">
        <v>1860</v>
      </c>
    </row>
    <row r="1959" s="1" customFormat="1" ht="16.5" customHeight="1">
      <c r="B1959" s="47"/>
      <c r="C1959" s="236" t="s">
        <v>1861</v>
      </c>
      <c r="D1959" s="236" t="s">
        <v>172</v>
      </c>
      <c r="E1959" s="237" t="s">
        <v>1862</v>
      </c>
      <c r="F1959" s="238" t="s">
        <v>1863</v>
      </c>
      <c r="G1959" s="239" t="s">
        <v>354</v>
      </c>
      <c r="H1959" s="240">
        <v>1</v>
      </c>
      <c r="I1959" s="241"/>
      <c r="J1959" s="242">
        <f>ROUND(I1959*H1959,2)</f>
        <v>0</v>
      </c>
      <c r="K1959" s="238" t="s">
        <v>21</v>
      </c>
      <c r="L1959" s="73"/>
      <c r="M1959" s="243" t="s">
        <v>21</v>
      </c>
      <c r="N1959" s="244" t="s">
        <v>42</v>
      </c>
      <c r="O1959" s="48"/>
      <c r="P1959" s="245">
        <f>O1959*H1959</f>
        <v>0</v>
      </c>
      <c r="Q1959" s="245">
        <v>0</v>
      </c>
      <c r="R1959" s="245">
        <f>Q1959*H1959</f>
        <v>0</v>
      </c>
      <c r="S1959" s="245">
        <v>0</v>
      </c>
      <c r="T1959" s="246">
        <f>S1959*H1959</f>
        <v>0</v>
      </c>
      <c r="AR1959" s="25" t="s">
        <v>89</v>
      </c>
      <c r="AT1959" s="25" t="s">
        <v>172</v>
      </c>
      <c r="AU1959" s="25" t="s">
        <v>79</v>
      </c>
      <c r="AY1959" s="25" t="s">
        <v>169</v>
      </c>
      <c r="BE1959" s="247">
        <f>IF(N1959="základní",J1959,0)</f>
        <v>0</v>
      </c>
      <c r="BF1959" s="247">
        <f>IF(N1959="snížená",J1959,0)</f>
        <v>0</v>
      </c>
      <c r="BG1959" s="247">
        <f>IF(N1959="zákl. přenesená",J1959,0)</f>
        <v>0</v>
      </c>
      <c r="BH1959" s="247">
        <f>IF(N1959="sníž. přenesená",J1959,0)</f>
        <v>0</v>
      </c>
      <c r="BI1959" s="247">
        <f>IF(N1959="nulová",J1959,0)</f>
        <v>0</v>
      </c>
      <c r="BJ1959" s="25" t="s">
        <v>75</v>
      </c>
      <c r="BK1959" s="247">
        <f>ROUND(I1959*H1959,2)</f>
        <v>0</v>
      </c>
      <c r="BL1959" s="25" t="s">
        <v>89</v>
      </c>
      <c r="BM1959" s="25" t="s">
        <v>1864</v>
      </c>
    </row>
    <row r="1960" s="1" customFormat="1" ht="16.5" customHeight="1">
      <c r="B1960" s="47"/>
      <c r="C1960" s="236" t="s">
        <v>1865</v>
      </c>
      <c r="D1960" s="236" t="s">
        <v>172</v>
      </c>
      <c r="E1960" s="237" t="s">
        <v>1866</v>
      </c>
      <c r="F1960" s="238" t="s">
        <v>1867</v>
      </c>
      <c r="G1960" s="239" t="s">
        <v>354</v>
      </c>
      <c r="H1960" s="240">
        <v>1</v>
      </c>
      <c r="I1960" s="241"/>
      <c r="J1960" s="242">
        <f>ROUND(I1960*H1960,2)</f>
        <v>0</v>
      </c>
      <c r="K1960" s="238" t="s">
        <v>21</v>
      </c>
      <c r="L1960" s="73"/>
      <c r="M1960" s="243" t="s">
        <v>21</v>
      </c>
      <c r="N1960" s="244" t="s">
        <v>42</v>
      </c>
      <c r="O1960" s="48"/>
      <c r="P1960" s="245">
        <f>O1960*H1960</f>
        <v>0</v>
      </c>
      <c r="Q1960" s="245">
        <v>0</v>
      </c>
      <c r="R1960" s="245">
        <f>Q1960*H1960</f>
        <v>0</v>
      </c>
      <c r="S1960" s="245">
        <v>0</v>
      </c>
      <c r="T1960" s="246">
        <f>S1960*H1960</f>
        <v>0</v>
      </c>
      <c r="AR1960" s="25" t="s">
        <v>89</v>
      </c>
      <c r="AT1960" s="25" t="s">
        <v>172</v>
      </c>
      <c r="AU1960" s="25" t="s">
        <v>79</v>
      </c>
      <c r="AY1960" s="25" t="s">
        <v>169</v>
      </c>
      <c r="BE1960" s="247">
        <f>IF(N1960="základní",J1960,0)</f>
        <v>0</v>
      </c>
      <c r="BF1960" s="247">
        <f>IF(N1960="snížená",J1960,0)</f>
        <v>0</v>
      </c>
      <c r="BG1960" s="247">
        <f>IF(N1960="zákl. přenesená",J1960,0)</f>
        <v>0</v>
      </c>
      <c r="BH1960" s="247">
        <f>IF(N1960="sníž. přenesená",J1960,0)</f>
        <v>0</v>
      </c>
      <c r="BI1960" s="247">
        <f>IF(N1960="nulová",J1960,0)</f>
        <v>0</v>
      </c>
      <c r="BJ1960" s="25" t="s">
        <v>75</v>
      </c>
      <c r="BK1960" s="247">
        <f>ROUND(I1960*H1960,2)</f>
        <v>0</v>
      </c>
      <c r="BL1960" s="25" t="s">
        <v>89</v>
      </c>
      <c r="BM1960" s="25" t="s">
        <v>1868</v>
      </c>
    </row>
    <row r="1961" s="1" customFormat="1" ht="16.5" customHeight="1">
      <c r="B1961" s="47"/>
      <c r="C1961" s="236" t="s">
        <v>1869</v>
      </c>
      <c r="D1961" s="236" t="s">
        <v>172</v>
      </c>
      <c r="E1961" s="237" t="s">
        <v>1870</v>
      </c>
      <c r="F1961" s="238" t="s">
        <v>1871</v>
      </c>
      <c r="G1961" s="239" t="s">
        <v>479</v>
      </c>
      <c r="H1961" s="240">
        <v>398.06</v>
      </c>
      <c r="I1961" s="241"/>
      <c r="J1961" s="242">
        <f>ROUND(I1961*H1961,2)</f>
        <v>0</v>
      </c>
      <c r="K1961" s="238" t="s">
        <v>21</v>
      </c>
      <c r="L1961" s="73"/>
      <c r="M1961" s="243" t="s">
        <v>21</v>
      </c>
      <c r="N1961" s="244" t="s">
        <v>42</v>
      </c>
      <c r="O1961" s="48"/>
      <c r="P1961" s="245">
        <f>O1961*H1961</f>
        <v>0</v>
      </c>
      <c r="Q1961" s="245">
        <v>0.00014621</v>
      </c>
      <c r="R1961" s="245">
        <f>Q1961*H1961</f>
        <v>0.058200352599999998</v>
      </c>
      <c r="S1961" s="245">
        <v>0</v>
      </c>
      <c r="T1961" s="246">
        <f>S1961*H1961</f>
        <v>0</v>
      </c>
      <c r="AR1961" s="25" t="s">
        <v>89</v>
      </c>
      <c r="AT1961" s="25" t="s">
        <v>172</v>
      </c>
      <c r="AU1961" s="25" t="s">
        <v>79</v>
      </c>
      <c r="AY1961" s="25" t="s">
        <v>169</v>
      </c>
      <c r="BE1961" s="247">
        <f>IF(N1961="základní",J1961,0)</f>
        <v>0</v>
      </c>
      <c r="BF1961" s="247">
        <f>IF(N1961="snížená",J1961,0)</f>
        <v>0</v>
      </c>
      <c r="BG1961" s="247">
        <f>IF(N1961="zákl. přenesená",J1961,0)</f>
        <v>0</v>
      </c>
      <c r="BH1961" s="247">
        <f>IF(N1961="sníž. přenesená",J1961,0)</f>
        <v>0</v>
      </c>
      <c r="BI1961" s="247">
        <f>IF(N1961="nulová",J1961,0)</f>
        <v>0</v>
      </c>
      <c r="BJ1961" s="25" t="s">
        <v>75</v>
      </c>
      <c r="BK1961" s="247">
        <f>ROUND(I1961*H1961,2)</f>
        <v>0</v>
      </c>
      <c r="BL1961" s="25" t="s">
        <v>89</v>
      </c>
      <c r="BM1961" s="25" t="s">
        <v>1872</v>
      </c>
    </row>
    <row r="1962" s="12" customFormat="1">
      <c r="B1962" s="248"/>
      <c r="C1962" s="249"/>
      <c r="D1962" s="250" t="s">
        <v>177</v>
      </c>
      <c r="E1962" s="251" t="s">
        <v>21</v>
      </c>
      <c r="F1962" s="252" t="s">
        <v>1792</v>
      </c>
      <c r="G1962" s="249"/>
      <c r="H1962" s="253">
        <v>41.329999999999998</v>
      </c>
      <c r="I1962" s="254"/>
      <c r="J1962" s="249"/>
      <c r="K1962" s="249"/>
      <c r="L1962" s="255"/>
      <c r="M1962" s="256"/>
      <c r="N1962" s="257"/>
      <c r="O1962" s="257"/>
      <c r="P1962" s="257"/>
      <c r="Q1962" s="257"/>
      <c r="R1962" s="257"/>
      <c r="S1962" s="257"/>
      <c r="T1962" s="258"/>
      <c r="AT1962" s="259" t="s">
        <v>177</v>
      </c>
      <c r="AU1962" s="259" t="s">
        <v>79</v>
      </c>
      <c r="AV1962" s="12" t="s">
        <v>79</v>
      </c>
      <c r="AW1962" s="12" t="s">
        <v>35</v>
      </c>
      <c r="AX1962" s="12" t="s">
        <v>71</v>
      </c>
      <c r="AY1962" s="259" t="s">
        <v>169</v>
      </c>
    </row>
    <row r="1963" s="13" customFormat="1">
      <c r="B1963" s="260"/>
      <c r="C1963" s="261"/>
      <c r="D1963" s="250" t="s">
        <v>177</v>
      </c>
      <c r="E1963" s="262" t="s">
        <v>21</v>
      </c>
      <c r="F1963" s="263" t="s">
        <v>1793</v>
      </c>
      <c r="G1963" s="261"/>
      <c r="H1963" s="262" t="s">
        <v>21</v>
      </c>
      <c r="I1963" s="264"/>
      <c r="J1963" s="261"/>
      <c r="K1963" s="261"/>
      <c r="L1963" s="265"/>
      <c r="M1963" s="266"/>
      <c r="N1963" s="267"/>
      <c r="O1963" s="267"/>
      <c r="P1963" s="267"/>
      <c r="Q1963" s="267"/>
      <c r="R1963" s="267"/>
      <c r="S1963" s="267"/>
      <c r="T1963" s="268"/>
      <c r="AT1963" s="269" t="s">
        <v>177</v>
      </c>
      <c r="AU1963" s="269" t="s">
        <v>79</v>
      </c>
      <c r="AV1963" s="13" t="s">
        <v>75</v>
      </c>
      <c r="AW1963" s="13" t="s">
        <v>35</v>
      </c>
      <c r="AX1963" s="13" t="s">
        <v>71</v>
      </c>
      <c r="AY1963" s="269" t="s">
        <v>169</v>
      </c>
    </row>
    <row r="1964" s="12" customFormat="1">
      <c r="B1964" s="248"/>
      <c r="C1964" s="249"/>
      <c r="D1964" s="250" t="s">
        <v>177</v>
      </c>
      <c r="E1964" s="251" t="s">
        <v>21</v>
      </c>
      <c r="F1964" s="252" t="s">
        <v>1794</v>
      </c>
      <c r="G1964" s="249"/>
      <c r="H1964" s="253">
        <v>5.8399999999999999</v>
      </c>
      <c r="I1964" s="254"/>
      <c r="J1964" s="249"/>
      <c r="K1964" s="249"/>
      <c r="L1964" s="255"/>
      <c r="M1964" s="256"/>
      <c r="N1964" s="257"/>
      <c r="O1964" s="257"/>
      <c r="P1964" s="257"/>
      <c r="Q1964" s="257"/>
      <c r="R1964" s="257"/>
      <c r="S1964" s="257"/>
      <c r="T1964" s="258"/>
      <c r="AT1964" s="259" t="s">
        <v>177</v>
      </c>
      <c r="AU1964" s="259" t="s">
        <v>79</v>
      </c>
      <c r="AV1964" s="12" t="s">
        <v>79</v>
      </c>
      <c r="AW1964" s="12" t="s">
        <v>35</v>
      </c>
      <c r="AX1964" s="12" t="s">
        <v>71</v>
      </c>
      <c r="AY1964" s="259" t="s">
        <v>169</v>
      </c>
    </row>
    <row r="1965" s="13" customFormat="1">
      <c r="B1965" s="260"/>
      <c r="C1965" s="261"/>
      <c r="D1965" s="250" t="s">
        <v>177</v>
      </c>
      <c r="E1965" s="262" t="s">
        <v>21</v>
      </c>
      <c r="F1965" s="263" t="s">
        <v>1795</v>
      </c>
      <c r="G1965" s="261"/>
      <c r="H1965" s="262" t="s">
        <v>21</v>
      </c>
      <c r="I1965" s="264"/>
      <c r="J1965" s="261"/>
      <c r="K1965" s="261"/>
      <c r="L1965" s="265"/>
      <c r="M1965" s="266"/>
      <c r="N1965" s="267"/>
      <c r="O1965" s="267"/>
      <c r="P1965" s="267"/>
      <c r="Q1965" s="267"/>
      <c r="R1965" s="267"/>
      <c r="S1965" s="267"/>
      <c r="T1965" s="268"/>
      <c r="AT1965" s="269" t="s">
        <v>177</v>
      </c>
      <c r="AU1965" s="269" t="s">
        <v>79</v>
      </c>
      <c r="AV1965" s="13" t="s">
        <v>75</v>
      </c>
      <c r="AW1965" s="13" t="s">
        <v>35</v>
      </c>
      <c r="AX1965" s="13" t="s">
        <v>71</v>
      </c>
      <c r="AY1965" s="269" t="s">
        <v>169</v>
      </c>
    </row>
    <row r="1966" s="12" customFormat="1">
      <c r="B1966" s="248"/>
      <c r="C1966" s="249"/>
      <c r="D1966" s="250" t="s">
        <v>177</v>
      </c>
      <c r="E1966" s="251" t="s">
        <v>21</v>
      </c>
      <c r="F1966" s="252" t="s">
        <v>1796</v>
      </c>
      <c r="G1966" s="249"/>
      <c r="H1966" s="253">
        <v>29.199999999999999</v>
      </c>
      <c r="I1966" s="254"/>
      <c r="J1966" s="249"/>
      <c r="K1966" s="249"/>
      <c r="L1966" s="255"/>
      <c r="M1966" s="256"/>
      <c r="N1966" s="257"/>
      <c r="O1966" s="257"/>
      <c r="P1966" s="257"/>
      <c r="Q1966" s="257"/>
      <c r="R1966" s="257"/>
      <c r="S1966" s="257"/>
      <c r="T1966" s="258"/>
      <c r="AT1966" s="259" t="s">
        <v>177</v>
      </c>
      <c r="AU1966" s="259" t="s">
        <v>79</v>
      </c>
      <c r="AV1966" s="12" t="s">
        <v>79</v>
      </c>
      <c r="AW1966" s="12" t="s">
        <v>35</v>
      </c>
      <c r="AX1966" s="12" t="s">
        <v>71</v>
      </c>
      <c r="AY1966" s="259" t="s">
        <v>169</v>
      </c>
    </row>
    <row r="1967" s="13" customFormat="1">
      <c r="B1967" s="260"/>
      <c r="C1967" s="261"/>
      <c r="D1967" s="250" t="s">
        <v>177</v>
      </c>
      <c r="E1967" s="262" t="s">
        <v>21</v>
      </c>
      <c r="F1967" s="263" t="s">
        <v>1797</v>
      </c>
      <c r="G1967" s="261"/>
      <c r="H1967" s="262" t="s">
        <v>21</v>
      </c>
      <c r="I1967" s="264"/>
      <c r="J1967" s="261"/>
      <c r="K1967" s="261"/>
      <c r="L1967" s="265"/>
      <c r="M1967" s="266"/>
      <c r="N1967" s="267"/>
      <c r="O1967" s="267"/>
      <c r="P1967" s="267"/>
      <c r="Q1967" s="267"/>
      <c r="R1967" s="267"/>
      <c r="S1967" s="267"/>
      <c r="T1967" s="268"/>
      <c r="AT1967" s="269" t="s">
        <v>177</v>
      </c>
      <c r="AU1967" s="269" t="s">
        <v>79</v>
      </c>
      <c r="AV1967" s="13" t="s">
        <v>75</v>
      </c>
      <c r="AW1967" s="13" t="s">
        <v>35</v>
      </c>
      <c r="AX1967" s="13" t="s">
        <v>71</v>
      </c>
      <c r="AY1967" s="269" t="s">
        <v>169</v>
      </c>
    </row>
    <row r="1968" s="12" customFormat="1">
      <c r="B1968" s="248"/>
      <c r="C1968" s="249"/>
      <c r="D1968" s="250" t="s">
        <v>177</v>
      </c>
      <c r="E1968" s="251" t="s">
        <v>21</v>
      </c>
      <c r="F1968" s="252" t="s">
        <v>1798</v>
      </c>
      <c r="G1968" s="249"/>
      <c r="H1968" s="253">
        <v>11.1</v>
      </c>
      <c r="I1968" s="254"/>
      <c r="J1968" s="249"/>
      <c r="K1968" s="249"/>
      <c r="L1968" s="255"/>
      <c r="M1968" s="256"/>
      <c r="N1968" s="257"/>
      <c r="O1968" s="257"/>
      <c r="P1968" s="257"/>
      <c r="Q1968" s="257"/>
      <c r="R1968" s="257"/>
      <c r="S1968" s="257"/>
      <c r="T1968" s="258"/>
      <c r="AT1968" s="259" t="s">
        <v>177</v>
      </c>
      <c r="AU1968" s="259" t="s">
        <v>79</v>
      </c>
      <c r="AV1968" s="12" t="s">
        <v>79</v>
      </c>
      <c r="AW1968" s="12" t="s">
        <v>35</v>
      </c>
      <c r="AX1968" s="12" t="s">
        <v>71</v>
      </c>
      <c r="AY1968" s="259" t="s">
        <v>169</v>
      </c>
    </row>
    <row r="1969" s="13" customFormat="1">
      <c r="B1969" s="260"/>
      <c r="C1969" s="261"/>
      <c r="D1969" s="250" t="s">
        <v>177</v>
      </c>
      <c r="E1969" s="262" t="s">
        <v>21</v>
      </c>
      <c r="F1969" s="263" t="s">
        <v>1799</v>
      </c>
      <c r="G1969" s="261"/>
      <c r="H1969" s="262" t="s">
        <v>21</v>
      </c>
      <c r="I1969" s="264"/>
      <c r="J1969" s="261"/>
      <c r="K1969" s="261"/>
      <c r="L1969" s="265"/>
      <c r="M1969" s="266"/>
      <c r="N1969" s="267"/>
      <c r="O1969" s="267"/>
      <c r="P1969" s="267"/>
      <c r="Q1969" s="267"/>
      <c r="R1969" s="267"/>
      <c r="S1969" s="267"/>
      <c r="T1969" s="268"/>
      <c r="AT1969" s="269" t="s">
        <v>177</v>
      </c>
      <c r="AU1969" s="269" t="s">
        <v>79</v>
      </c>
      <c r="AV1969" s="13" t="s">
        <v>75</v>
      </c>
      <c r="AW1969" s="13" t="s">
        <v>35</v>
      </c>
      <c r="AX1969" s="13" t="s">
        <v>71</v>
      </c>
      <c r="AY1969" s="269" t="s">
        <v>169</v>
      </c>
    </row>
    <row r="1970" s="12" customFormat="1">
      <c r="B1970" s="248"/>
      <c r="C1970" s="249"/>
      <c r="D1970" s="250" t="s">
        <v>177</v>
      </c>
      <c r="E1970" s="251" t="s">
        <v>21</v>
      </c>
      <c r="F1970" s="252" t="s">
        <v>1800</v>
      </c>
      <c r="G1970" s="249"/>
      <c r="H1970" s="253">
        <v>42</v>
      </c>
      <c r="I1970" s="254"/>
      <c r="J1970" s="249"/>
      <c r="K1970" s="249"/>
      <c r="L1970" s="255"/>
      <c r="M1970" s="256"/>
      <c r="N1970" s="257"/>
      <c r="O1970" s="257"/>
      <c r="P1970" s="257"/>
      <c r="Q1970" s="257"/>
      <c r="R1970" s="257"/>
      <c r="S1970" s="257"/>
      <c r="T1970" s="258"/>
      <c r="AT1970" s="259" t="s">
        <v>177</v>
      </c>
      <c r="AU1970" s="259" t="s">
        <v>79</v>
      </c>
      <c r="AV1970" s="12" t="s">
        <v>79</v>
      </c>
      <c r="AW1970" s="12" t="s">
        <v>35</v>
      </c>
      <c r="AX1970" s="12" t="s">
        <v>71</v>
      </c>
      <c r="AY1970" s="259" t="s">
        <v>169</v>
      </c>
    </row>
    <row r="1971" s="13" customFormat="1">
      <c r="B1971" s="260"/>
      <c r="C1971" s="261"/>
      <c r="D1971" s="250" t="s">
        <v>177</v>
      </c>
      <c r="E1971" s="262" t="s">
        <v>21</v>
      </c>
      <c r="F1971" s="263" t="s">
        <v>1801</v>
      </c>
      <c r="G1971" s="261"/>
      <c r="H1971" s="262" t="s">
        <v>21</v>
      </c>
      <c r="I1971" s="264"/>
      <c r="J1971" s="261"/>
      <c r="K1971" s="261"/>
      <c r="L1971" s="265"/>
      <c r="M1971" s="266"/>
      <c r="N1971" s="267"/>
      <c r="O1971" s="267"/>
      <c r="P1971" s="267"/>
      <c r="Q1971" s="267"/>
      <c r="R1971" s="267"/>
      <c r="S1971" s="267"/>
      <c r="T1971" s="268"/>
      <c r="AT1971" s="269" t="s">
        <v>177</v>
      </c>
      <c r="AU1971" s="269" t="s">
        <v>79</v>
      </c>
      <c r="AV1971" s="13" t="s">
        <v>75</v>
      </c>
      <c r="AW1971" s="13" t="s">
        <v>35</v>
      </c>
      <c r="AX1971" s="13" t="s">
        <v>71</v>
      </c>
      <c r="AY1971" s="269" t="s">
        <v>169</v>
      </c>
    </row>
    <row r="1972" s="12" customFormat="1">
      <c r="B1972" s="248"/>
      <c r="C1972" s="249"/>
      <c r="D1972" s="250" t="s">
        <v>177</v>
      </c>
      <c r="E1972" s="251" t="s">
        <v>21</v>
      </c>
      <c r="F1972" s="252" t="s">
        <v>1802</v>
      </c>
      <c r="G1972" s="249"/>
      <c r="H1972" s="253">
        <v>28</v>
      </c>
      <c r="I1972" s="254"/>
      <c r="J1972" s="249"/>
      <c r="K1972" s="249"/>
      <c r="L1972" s="255"/>
      <c r="M1972" s="256"/>
      <c r="N1972" s="257"/>
      <c r="O1972" s="257"/>
      <c r="P1972" s="257"/>
      <c r="Q1972" s="257"/>
      <c r="R1972" s="257"/>
      <c r="S1972" s="257"/>
      <c r="T1972" s="258"/>
      <c r="AT1972" s="259" t="s">
        <v>177</v>
      </c>
      <c r="AU1972" s="259" t="s">
        <v>79</v>
      </c>
      <c r="AV1972" s="12" t="s">
        <v>79</v>
      </c>
      <c r="AW1972" s="12" t="s">
        <v>35</v>
      </c>
      <c r="AX1972" s="12" t="s">
        <v>71</v>
      </c>
      <c r="AY1972" s="259" t="s">
        <v>169</v>
      </c>
    </row>
    <row r="1973" s="13" customFormat="1">
      <c r="B1973" s="260"/>
      <c r="C1973" s="261"/>
      <c r="D1973" s="250" t="s">
        <v>177</v>
      </c>
      <c r="E1973" s="262" t="s">
        <v>21</v>
      </c>
      <c r="F1973" s="263" t="s">
        <v>1803</v>
      </c>
      <c r="G1973" s="261"/>
      <c r="H1973" s="262" t="s">
        <v>21</v>
      </c>
      <c r="I1973" s="264"/>
      <c r="J1973" s="261"/>
      <c r="K1973" s="261"/>
      <c r="L1973" s="265"/>
      <c r="M1973" s="266"/>
      <c r="N1973" s="267"/>
      <c r="O1973" s="267"/>
      <c r="P1973" s="267"/>
      <c r="Q1973" s="267"/>
      <c r="R1973" s="267"/>
      <c r="S1973" s="267"/>
      <c r="T1973" s="268"/>
      <c r="AT1973" s="269" t="s">
        <v>177</v>
      </c>
      <c r="AU1973" s="269" t="s">
        <v>79</v>
      </c>
      <c r="AV1973" s="13" t="s">
        <v>75</v>
      </c>
      <c r="AW1973" s="13" t="s">
        <v>35</v>
      </c>
      <c r="AX1973" s="13" t="s">
        <v>71</v>
      </c>
      <c r="AY1973" s="269" t="s">
        <v>169</v>
      </c>
    </row>
    <row r="1974" s="12" customFormat="1">
      <c r="B1974" s="248"/>
      <c r="C1974" s="249"/>
      <c r="D1974" s="250" t="s">
        <v>177</v>
      </c>
      <c r="E1974" s="251" t="s">
        <v>21</v>
      </c>
      <c r="F1974" s="252" t="s">
        <v>1804</v>
      </c>
      <c r="G1974" s="249"/>
      <c r="H1974" s="253">
        <v>5.5999999999999996</v>
      </c>
      <c r="I1974" s="254"/>
      <c r="J1974" s="249"/>
      <c r="K1974" s="249"/>
      <c r="L1974" s="255"/>
      <c r="M1974" s="256"/>
      <c r="N1974" s="257"/>
      <c r="O1974" s="257"/>
      <c r="P1974" s="257"/>
      <c r="Q1974" s="257"/>
      <c r="R1974" s="257"/>
      <c r="S1974" s="257"/>
      <c r="T1974" s="258"/>
      <c r="AT1974" s="259" t="s">
        <v>177</v>
      </c>
      <c r="AU1974" s="259" t="s">
        <v>79</v>
      </c>
      <c r="AV1974" s="12" t="s">
        <v>79</v>
      </c>
      <c r="AW1974" s="12" t="s">
        <v>35</v>
      </c>
      <c r="AX1974" s="12" t="s">
        <v>71</v>
      </c>
      <c r="AY1974" s="259" t="s">
        <v>169</v>
      </c>
    </row>
    <row r="1975" s="13" customFormat="1">
      <c r="B1975" s="260"/>
      <c r="C1975" s="261"/>
      <c r="D1975" s="250" t="s">
        <v>177</v>
      </c>
      <c r="E1975" s="262" t="s">
        <v>21</v>
      </c>
      <c r="F1975" s="263" t="s">
        <v>1805</v>
      </c>
      <c r="G1975" s="261"/>
      <c r="H1975" s="262" t="s">
        <v>21</v>
      </c>
      <c r="I1975" s="264"/>
      <c r="J1975" s="261"/>
      <c r="K1975" s="261"/>
      <c r="L1975" s="265"/>
      <c r="M1975" s="266"/>
      <c r="N1975" s="267"/>
      <c r="O1975" s="267"/>
      <c r="P1975" s="267"/>
      <c r="Q1975" s="267"/>
      <c r="R1975" s="267"/>
      <c r="S1975" s="267"/>
      <c r="T1975" s="268"/>
      <c r="AT1975" s="269" t="s">
        <v>177</v>
      </c>
      <c r="AU1975" s="269" t="s">
        <v>79</v>
      </c>
      <c r="AV1975" s="13" t="s">
        <v>75</v>
      </c>
      <c r="AW1975" s="13" t="s">
        <v>35</v>
      </c>
      <c r="AX1975" s="13" t="s">
        <v>71</v>
      </c>
      <c r="AY1975" s="269" t="s">
        <v>169</v>
      </c>
    </row>
    <row r="1976" s="12" customFormat="1">
      <c r="B1976" s="248"/>
      <c r="C1976" s="249"/>
      <c r="D1976" s="250" t="s">
        <v>177</v>
      </c>
      <c r="E1976" s="251" t="s">
        <v>21</v>
      </c>
      <c r="F1976" s="252" t="s">
        <v>1806</v>
      </c>
      <c r="G1976" s="249"/>
      <c r="H1976" s="253">
        <v>8.8000000000000007</v>
      </c>
      <c r="I1976" s="254"/>
      <c r="J1976" s="249"/>
      <c r="K1976" s="249"/>
      <c r="L1976" s="255"/>
      <c r="M1976" s="256"/>
      <c r="N1976" s="257"/>
      <c r="O1976" s="257"/>
      <c r="P1976" s="257"/>
      <c r="Q1976" s="257"/>
      <c r="R1976" s="257"/>
      <c r="S1976" s="257"/>
      <c r="T1976" s="258"/>
      <c r="AT1976" s="259" t="s">
        <v>177</v>
      </c>
      <c r="AU1976" s="259" t="s">
        <v>79</v>
      </c>
      <c r="AV1976" s="12" t="s">
        <v>79</v>
      </c>
      <c r="AW1976" s="12" t="s">
        <v>35</v>
      </c>
      <c r="AX1976" s="12" t="s">
        <v>71</v>
      </c>
      <c r="AY1976" s="259" t="s">
        <v>169</v>
      </c>
    </row>
    <row r="1977" s="13" customFormat="1">
      <c r="B1977" s="260"/>
      <c r="C1977" s="261"/>
      <c r="D1977" s="250" t="s">
        <v>177</v>
      </c>
      <c r="E1977" s="262" t="s">
        <v>21</v>
      </c>
      <c r="F1977" s="263" t="s">
        <v>1807</v>
      </c>
      <c r="G1977" s="261"/>
      <c r="H1977" s="262" t="s">
        <v>21</v>
      </c>
      <c r="I1977" s="264"/>
      <c r="J1977" s="261"/>
      <c r="K1977" s="261"/>
      <c r="L1977" s="265"/>
      <c r="M1977" s="266"/>
      <c r="N1977" s="267"/>
      <c r="O1977" s="267"/>
      <c r="P1977" s="267"/>
      <c r="Q1977" s="267"/>
      <c r="R1977" s="267"/>
      <c r="S1977" s="267"/>
      <c r="T1977" s="268"/>
      <c r="AT1977" s="269" t="s">
        <v>177</v>
      </c>
      <c r="AU1977" s="269" t="s">
        <v>79</v>
      </c>
      <c r="AV1977" s="13" t="s">
        <v>75</v>
      </c>
      <c r="AW1977" s="13" t="s">
        <v>35</v>
      </c>
      <c r="AX1977" s="13" t="s">
        <v>71</v>
      </c>
      <c r="AY1977" s="269" t="s">
        <v>169</v>
      </c>
    </row>
    <row r="1978" s="12" customFormat="1">
      <c r="B1978" s="248"/>
      <c r="C1978" s="249"/>
      <c r="D1978" s="250" t="s">
        <v>177</v>
      </c>
      <c r="E1978" s="251" t="s">
        <v>21</v>
      </c>
      <c r="F1978" s="252" t="s">
        <v>1808</v>
      </c>
      <c r="G1978" s="249"/>
      <c r="H1978" s="253">
        <v>124</v>
      </c>
      <c r="I1978" s="254"/>
      <c r="J1978" s="249"/>
      <c r="K1978" s="249"/>
      <c r="L1978" s="255"/>
      <c r="M1978" s="256"/>
      <c r="N1978" s="257"/>
      <c r="O1978" s="257"/>
      <c r="P1978" s="257"/>
      <c r="Q1978" s="257"/>
      <c r="R1978" s="257"/>
      <c r="S1978" s="257"/>
      <c r="T1978" s="258"/>
      <c r="AT1978" s="259" t="s">
        <v>177</v>
      </c>
      <c r="AU1978" s="259" t="s">
        <v>79</v>
      </c>
      <c r="AV1978" s="12" t="s">
        <v>79</v>
      </c>
      <c r="AW1978" s="12" t="s">
        <v>35</v>
      </c>
      <c r="AX1978" s="12" t="s">
        <v>71</v>
      </c>
      <c r="AY1978" s="259" t="s">
        <v>169</v>
      </c>
    </row>
    <row r="1979" s="13" customFormat="1">
      <c r="B1979" s="260"/>
      <c r="C1979" s="261"/>
      <c r="D1979" s="250" t="s">
        <v>177</v>
      </c>
      <c r="E1979" s="262" t="s">
        <v>21</v>
      </c>
      <c r="F1979" s="263" t="s">
        <v>1809</v>
      </c>
      <c r="G1979" s="261"/>
      <c r="H1979" s="262" t="s">
        <v>21</v>
      </c>
      <c r="I1979" s="264"/>
      <c r="J1979" s="261"/>
      <c r="K1979" s="261"/>
      <c r="L1979" s="265"/>
      <c r="M1979" s="266"/>
      <c r="N1979" s="267"/>
      <c r="O1979" s="267"/>
      <c r="P1979" s="267"/>
      <c r="Q1979" s="267"/>
      <c r="R1979" s="267"/>
      <c r="S1979" s="267"/>
      <c r="T1979" s="268"/>
      <c r="AT1979" s="269" t="s">
        <v>177</v>
      </c>
      <c r="AU1979" s="269" t="s">
        <v>79</v>
      </c>
      <c r="AV1979" s="13" t="s">
        <v>75</v>
      </c>
      <c r="AW1979" s="13" t="s">
        <v>35</v>
      </c>
      <c r="AX1979" s="13" t="s">
        <v>71</v>
      </c>
      <c r="AY1979" s="269" t="s">
        <v>169</v>
      </c>
    </row>
    <row r="1980" s="12" customFormat="1">
      <c r="B1980" s="248"/>
      <c r="C1980" s="249"/>
      <c r="D1980" s="250" t="s">
        <v>177</v>
      </c>
      <c r="E1980" s="251" t="s">
        <v>21</v>
      </c>
      <c r="F1980" s="252" t="s">
        <v>1810</v>
      </c>
      <c r="G1980" s="249"/>
      <c r="H1980" s="253">
        <v>46.200000000000003</v>
      </c>
      <c r="I1980" s="254"/>
      <c r="J1980" s="249"/>
      <c r="K1980" s="249"/>
      <c r="L1980" s="255"/>
      <c r="M1980" s="256"/>
      <c r="N1980" s="257"/>
      <c r="O1980" s="257"/>
      <c r="P1980" s="257"/>
      <c r="Q1980" s="257"/>
      <c r="R1980" s="257"/>
      <c r="S1980" s="257"/>
      <c r="T1980" s="258"/>
      <c r="AT1980" s="259" t="s">
        <v>177</v>
      </c>
      <c r="AU1980" s="259" t="s">
        <v>79</v>
      </c>
      <c r="AV1980" s="12" t="s">
        <v>79</v>
      </c>
      <c r="AW1980" s="12" t="s">
        <v>35</v>
      </c>
      <c r="AX1980" s="12" t="s">
        <v>71</v>
      </c>
      <c r="AY1980" s="259" t="s">
        <v>169</v>
      </c>
    </row>
    <row r="1981" s="13" customFormat="1">
      <c r="B1981" s="260"/>
      <c r="C1981" s="261"/>
      <c r="D1981" s="250" t="s">
        <v>177</v>
      </c>
      <c r="E1981" s="262" t="s">
        <v>21</v>
      </c>
      <c r="F1981" s="263" t="s">
        <v>1811</v>
      </c>
      <c r="G1981" s="261"/>
      <c r="H1981" s="262" t="s">
        <v>21</v>
      </c>
      <c r="I1981" s="264"/>
      <c r="J1981" s="261"/>
      <c r="K1981" s="261"/>
      <c r="L1981" s="265"/>
      <c r="M1981" s="266"/>
      <c r="N1981" s="267"/>
      <c r="O1981" s="267"/>
      <c r="P1981" s="267"/>
      <c r="Q1981" s="267"/>
      <c r="R1981" s="267"/>
      <c r="S1981" s="267"/>
      <c r="T1981" s="268"/>
      <c r="AT1981" s="269" t="s">
        <v>177</v>
      </c>
      <c r="AU1981" s="269" t="s">
        <v>79</v>
      </c>
      <c r="AV1981" s="13" t="s">
        <v>75</v>
      </c>
      <c r="AW1981" s="13" t="s">
        <v>35</v>
      </c>
      <c r="AX1981" s="13" t="s">
        <v>71</v>
      </c>
      <c r="AY1981" s="269" t="s">
        <v>169</v>
      </c>
    </row>
    <row r="1982" s="12" customFormat="1">
      <c r="B1982" s="248"/>
      <c r="C1982" s="249"/>
      <c r="D1982" s="250" t="s">
        <v>177</v>
      </c>
      <c r="E1982" s="251" t="s">
        <v>21</v>
      </c>
      <c r="F1982" s="252" t="s">
        <v>1798</v>
      </c>
      <c r="G1982" s="249"/>
      <c r="H1982" s="253">
        <v>11.1</v>
      </c>
      <c r="I1982" s="254"/>
      <c r="J1982" s="249"/>
      <c r="K1982" s="249"/>
      <c r="L1982" s="255"/>
      <c r="M1982" s="256"/>
      <c r="N1982" s="257"/>
      <c r="O1982" s="257"/>
      <c r="P1982" s="257"/>
      <c r="Q1982" s="257"/>
      <c r="R1982" s="257"/>
      <c r="S1982" s="257"/>
      <c r="T1982" s="258"/>
      <c r="AT1982" s="259" t="s">
        <v>177</v>
      </c>
      <c r="AU1982" s="259" t="s">
        <v>79</v>
      </c>
      <c r="AV1982" s="12" t="s">
        <v>79</v>
      </c>
      <c r="AW1982" s="12" t="s">
        <v>35</v>
      </c>
      <c r="AX1982" s="12" t="s">
        <v>71</v>
      </c>
      <c r="AY1982" s="259" t="s">
        <v>169</v>
      </c>
    </row>
    <row r="1983" s="13" customFormat="1">
      <c r="B1983" s="260"/>
      <c r="C1983" s="261"/>
      <c r="D1983" s="250" t="s">
        <v>177</v>
      </c>
      <c r="E1983" s="262" t="s">
        <v>21</v>
      </c>
      <c r="F1983" s="263" t="s">
        <v>1812</v>
      </c>
      <c r="G1983" s="261"/>
      <c r="H1983" s="262" t="s">
        <v>21</v>
      </c>
      <c r="I1983" s="264"/>
      <c r="J1983" s="261"/>
      <c r="K1983" s="261"/>
      <c r="L1983" s="265"/>
      <c r="M1983" s="266"/>
      <c r="N1983" s="267"/>
      <c r="O1983" s="267"/>
      <c r="P1983" s="267"/>
      <c r="Q1983" s="267"/>
      <c r="R1983" s="267"/>
      <c r="S1983" s="267"/>
      <c r="T1983" s="268"/>
      <c r="AT1983" s="269" t="s">
        <v>177</v>
      </c>
      <c r="AU1983" s="269" t="s">
        <v>79</v>
      </c>
      <c r="AV1983" s="13" t="s">
        <v>75</v>
      </c>
      <c r="AW1983" s="13" t="s">
        <v>35</v>
      </c>
      <c r="AX1983" s="13" t="s">
        <v>71</v>
      </c>
      <c r="AY1983" s="269" t="s">
        <v>169</v>
      </c>
    </row>
    <row r="1984" s="12" customFormat="1">
      <c r="B1984" s="248"/>
      <c r="C1984" s="249"/>
      <c r="D1984" s="250" t="s">
        <v>177</v>
      </c>
      <c r="E1984" s="251" t="s">
        <v>21</v>
      </c>
      <c r="F1984" s="252" t="s">
        <v>1813</v>
      </c>
      <c r="G1984" s="249"/>
      <c r="H1984" s="253">
        <v>9.5199999999999996</v>
      </c>
      <c r="I1984" s="254"/>
      <c r="J1984" s="249"/>
      <c r="K1984" s="249"/>
      <c r="L1984" s="255"/>
      <c r="M1984" s="256"/>
      <c r="N1984" s="257"/>
      <c r="O1984" s="257"/>
      <c r="P1984" s="257"/>
      <c r="Q1984" s="257"/>
      <c r="R1984" s="257"/>
      <c r="S1984" s="257"/>
      <c r="T1984" s="258"/>
      <c r="AT1984" s="259" t="s">
        <v>177</v>
      </c>
      <c r="AU1984" s="259" t="s">
        <v>79</v>
      </c>
      <c r="AV1984" s="12" t="s">
        <v>79</v>
      </c>
      <c r="AW1984" s="12" t="s">
        <v>35</v>
      </c>
      <c r="AX1984" s="12" t="s">
        <v>71</v>
      </c>
      <c r="AY1984" s="259" t="s">
        <v>169</v>
      </c>
    </row>
    <row r="1985" s="13" customFormat="1">
      <c r="B1985" s="260"/>
      <c r="C1985" s="261"/>
      <c r="D1985" s="250" t="s">
        <v>177</v>
      </c>
      <c r="E1985" s="262" t="s">
        <v>21</v>
      </c>
      <c r="F1985" s="263" t="s">
        <v>1814</v>
      </c>
      <c r="G1985" s="261"/>
      <c r="H1985" s="262" t="s">
        <v>21</v>
      </c>
      <c r="I1985" s="264"/>
      <c r="J1985" s="261"/>
      <c r="K1985" s="261"/>
      <c r="L1985" s="265"/>
      <c r="M1985" s="266"/>
      <c r="N1985" s="267"/>
      <c r="O1985" s="267"/>
      <c r="P1985" s="267"/>
      <c r="Q1985" s="267"/>
      <c r="R1985" s="267"/>
      <c r="S1985" s="267"/>
      <c r="T1985" s="268"/>
      <c r="AT1985" s="269" t="s">
        <v>177</v>
      </c>
      <c r="AU1985" s="269" t="s">
        <v>79</v>
      </c>
      <c r="AV1985" s="13" t="s">
        <v>75</v>
      </c>
      <c r="AW1985" s="13" t="s">
        <v>35</v>
      </c>
      <c r="AX1985" s="13" t="s">
        <v>71</v>
      </c>
      <c r="AY1985" s="269" t="s">
        <v>169</v>
      </c>
    </row>
    <row r="1986" s="12" customFormat="1">
      <c r="B1986" s="248"/>
      <c r="C1986" s="249"/>
      <c r="D1986" s="250" t="s">
        <v>177</v>
      </c>
      <c r="E1986" s="251" t="s">
        <v>21</v>
      </c>
      <c r="F1986" s="252" t="s">
        <v>1815</v>
      </c>
      <c r="G1986" s="249"/>
      <c r="H1986" s="253">
        <v>13.380000000000001</v>
      </c>
      <c r="I1986" s="254"/>
      <c r="J1986" s="249"/>
      <c r="K1986" s="249"/>
      <c r="L1986" s="255"/>
      <c r="M1986" s="256"/>
      <c r="N1986" s="257"/>
      <c r="O1986" s="257"/>
      <c r="P1986" s="257"/>
      <c r="Q1986" s="257"/>
      <c r="R1986" s="257"/>
      <c r="S1986" s="257"/>
      <c r="T1986" s="258"/>
      <c r="AT1986" s="259" t="s">
        <v>177</v>
      </c>
      <c r="AU1986" s="259" t="s">
        <v>79</v>
      </c>
      <c r="AV1986" s="12" t="s">
        <v>79</v>
      </c>
      <c r="AW1986" s="12" t="s">
        <v>35</v>
      </c>
      <c r="AX1986" s="12" t="s">
        <v>71</v>
      </c>
      <c r="AY1986" s="259" t="s">
        <v>169</v>
      </c>
    </row>
    <row r="1987" s="13" customFormat="1">
      <c r="B1987" s="260"/>
      <c r="C1987" s="261"/>
      <c r="D1987" s="250" t="s">
        <v>177</v>
      </c>
      <c r="E1987" s="262" t="s">
        <v>21</v>
      </c>
      <c r="F1987" s="263" t="s">
        <v>1816</v>
      </c>
      <c r="G1987" s="261"/>
      <c r="H1987" s="262" t="s">
        <v>21</v>
      </c>
      <c r="I1987" s="264"/>
      <c r="J1987" s="261"/>
      <c r="K1987" s="261"/>
      <c r="L1987" s="265"/>
      <c r="M1987" s="266"/>
      <c r="N1987" s="267"/>
      <c r="O1987" s="267"/>
      <c r="P1987" s="267"/>
      <c r="Q1987" s="267"/>
      <c r="R1987" s="267"/>
      <c r="S1987" s="267"/>
      <c r="T1987" s="268"/>
      <c r="AT1987" s="269" t="s">
        <v>177</v>
      </c>
      <c r="AU1987" s="269" t="s">
        <v>79</v>
      </c>
      <c r="AV1987" s="13" t="s">
        <v>75</v>
      </c>
      <c r="AW1987" s="13" t="s">
        <v>35</v>
      </c>
      <c r="AX1987" s="13" t="s">
        <v>71</v>
      </c>
      <c r="AY1987" s="269" t="s">
        <v>169</v>
      </c>
    </row>
    <row r="1988" s="12" customFormat="1">
      <c r="B1988" s="248"/>
      <c r="C1988" s="249"/>
      <c r="D1988" s="250" t="s">
        <v>177</v>
      </c>
      <c r="E1988" s="251" t="s">
        <v>21</v>
      </c>
      <c r="F1988" s="252" t="s">
        <v>1817</v>
      </c>
      <c r="G1988" s="249"/>
      <c r="H1988" s="253">
        <v>11.65</v>
      </c>
      <c r="I1988" s="254"/>
      <c r="J1988" s="249"/>
      <c r="K1988" s="249"/>
      <c r="L1988" s="255"/>
      <c r="M1988" s="256"/>
      <c r="N1988" s="257"/>
      <c r="O1988" s="257"/>
      <c r="P1988" s="257"/>
      <c r="Q1988" s="257"/>
      <c r="R1988" s="257"/>
      <c r="S1988" s="257"/>
      <c r="T1988" s="258"/>
      <c r="AT1988" s="259" t="s">
        <v>177</v>
      </c>
      <c r="AU1988" s="259" t="s">
        <v>79</v>
      </c>
      <c r="AV1988" s="12" t="s">
        <v>79</v>
      </c>
      <c r="AW1988" s="12" t="s">
        <v>35</v>
      </c>
      <c r="AX1988" s="12" t="s">
        <v>71</v>
      </c>
      <c r="AY1988" s="259" t="s">
        <v>169</v>
      </c>
    </row>
    <row r="1989" s="13" customFormat="1">
      <c r="B1989" s="260"/>
      <c r="C1989" s="261"/>
      <c r="D1989" s="250" t="s">
        <v>177</v>
      </c>
      <c r="E1989" s="262" t="s">
        <v>21</v>
      </c>
      <c r="F1989" s="263" t="s">
        <v>1818</v>
      </c>
      <c r="G1989" s="261"/>
      <c r="H1989" s="262" t="s">
        <v>21</v>
      </c>
      <c r="I1989" s="264"/>
      <c r="J1989" s="261"/>
      <c r="K1989" s="261"/>
      <c r="L1989" s="265"/>
      <c r="M1989" s="266"/>
      <c r="N1989" s="267"/>
      <c r="O1989" s="267"/>
      <c r="P1989" s="267"/>
      <c r="Q1989" s="267"/>
      <c r="R1989" s="267"/>
      <c r="S1989" s="267"/>
      <c r="T1989" s="268"/>
      <c r="AT1989" s="269" t="s">
        <v>177</v>
      </c>
      <c r="AU1989" s="269" t="s">
        <v>79</v>
      </c>
      <c r="AV1989" s="13" t="s">
        <v>75</v>
      </c>
      <c r="AW1989" s="13" t="s">
        <v>35</v>
      </c>
      <c r="AX1989" s="13" t="s">
        <v>71</v>
      </c>
      <c r="AY1989" s="269" t="s">
        <v>169</v>
      </c>
    </row>
    <row r="1990" s="12" customFormat="1">
      <c r="B1990" s="248"/>
      <c r="C1990" s="249"/>
      <c r="D1990" s="250" t="s">
        <v>177</v>
      </c>
      <c r="E1990" s="251" t="s">
        <v>21</v>
      </c>
      <c r="F1990" s="252" t="s">
        <v>1819</v>
      </c>
      <c r="G1990" s="249"/>
      <c r="H1990" s="253">
        <v>10.34</v>
      </c>
      <c r="I1990" s="254"/>
      <c r="J1990" s="249"/>
      <c r="K1990" s="249"/>
      <c r="L1990" s="255"/>
      <c r="M1990" s="256"/>
      <c r="N1990" s="257"/>
      <c r="O1990" s="257"/>
      <c r="P1990" s="257"/>
      <c r="Q1990" s="257"/>
      <c r="R1990" s="257"/>
      <c r="S1990" s="257"/>
      <c r="T1990" s="258"/>
      <c r="AT1990" s="259" t="s">
        <v>177</v>
      </c>
      <c r="AU1990" s="259" t="s">
        <v>79</v>
      </c>
      <c r="AV1990" s="12" t="s">
        <v>79</v>
      </c>
      <c r="AW1990" s="12" t="s">
        <v>35</v>
      </c>
      <c r="AX1990" s="12" t="s">
        <v>71</v>
      </c>
      <c r="AY1990" s="259" t="s">
        <v>169</v>
      </c>
    </row>
    <row r="1991" s="13" customFormat="1">
      <c r="B1991" s="260"/>
      <c r="C1991" s="261"/>
      <c r="D1991" s="250" t="s">
        <v>177</v>
      </c>
      <c r="E1991" s="262" t="s">
        <v>21</v>
      </c>
      <c r="F1991" s="263" t="s">
        <v>1820</v>
      </c>
      <c r="G1991" s="261"/>
      <c r="H1991" s="262" t="s">
        <v>21</v>
      </c>
      <c r="I1991" s="264"/>
      <c r="J1991" s="261"/>
      <c r="K1991" s="261"/>
      <c r="L1991" s="265"/>
      <c r="M1991" s="266"/>
      <c r="N1991" s="267"/>
      <c r="O1991" s="267"/>
      <c r="P1991" s="267"/>
      <c r="Q1991" s="267"/>
      <c r="R1991" s="267"/>
      <c r="S1991" s="267"/>
      <c r="T1991" s="268"/>
      <c r="AT1991" s="269" t="s">
        <v>177</v>
      </c>
      <c r="AU1991" s="269" t="s">
        <v>79</v>
      </c>
      <c r="AV1991" s="13" t="s">
        <v>75</v>
      </c>
      <c r="AW1991" s="13" t="s">
        <v>35</v>
      </c>
      <c r="AX1991" s="13" t="s">
        <v>71</v>
      </c>
      <c r="AY1991" s="269" t="s">
        <v>169</v>
      </c>
    </row>
    <row r="1992" s="14" customFormat="1">
      <c r="B1992" s="270"/>
      <c r="C1992" s="271"/>
      <c r="D1992" s="250" t="s">
        <v>177</v>
      </c>
      <c r="E1992" s="272" t="s">
        <v>21</v>
      </c>
      <c r="F1992" s="273" t="s">
        <v>182</v>
      </c>
      <c r="G1992" s="271"/>
      <c r="H1992" s="274">
        <v>398.06</v>
      </c>
      <c r="I1992" s="275"/>
      <c r="J1992" s="271"/>
      <c r="K1992" s="271"/>
      <c r="L1992" s="276"/>
      <c r="M1992" s="277"/>
      <c r="N1992" s="278"/>
      <c r="O1992" s="278"/>
      <c r="P1992" s="278"/>
      <c r="Q1992" s="278"/>
      <c r="R1992" s="278"/>
      <c r="S1992" s="278"/>
      <c r="T1992" s="279"/>
      <c r="AT1992" s="280" t="s">
        <v>177</v>
      </c>
      <c r="AU1992" s="280" t="s">
        <v>79</v>
      </c>
      <c r="AV1992" s="14" t="s">
        <v>89</v>
      </c>
      <c r="AW1992" s="14" t="s">
        <v>35</v>
      </c>
      <c r="AX1992" s="14" t="s">
        <v>75</v>
      </c>
      <c r="AY1992" s="280" t="s">
        <v>169</v>
      </c>
    </row>
    <row r="1993" s="1" customFormat="1" ht="16.5" customHeight="1">
      <c r="B1993" s="47"/>
      <c r="C1993" s="236" t="s">
        <v>1873</v>
      </c>
      <c r="D1993" s="236" t="s">
        <v>172</v>
      </c>
      <c r="E1993" s="237" t="s">
        <v>1874</v>
      </c>
      <c r="F1993" s="238" t="s">
        <v>1875</v>
      </c>
      <c r="G1993" s="239" t="s">
        <v>479</v>
      </c>
      <c r="H1993" s="240">
        <v>398.06</v>
      </c>
      <c r="I1993" s="241"/>
      <c r="J1993" s="242">
        <f>ROUND(I1993*H1993,2)</f>
        <v>0</v>
      </c>
      <c r="K1993" s="238" t="s">
        <v>21</v>
      </c>
      <c r="L1993" s="73"/>
      <c r="M1993" s="243" t="s">
        <v>21</v>
      </c>
      <c r="N1993" s="244" t="s">
        <v>42</v>
      </c>
      <c r="O1993" s="48"/>
      <c r="P1993" s="245">
        <f>O1993*H1993</f>
        <v>0</v>
      </c>
      <c r="Q1993" s="245">
        <v>0.00028001000000000002</v>
      </c>
      <c r="R1993" s="245">
        <f>Q1993*H1993</f>
        <v>0.11146078060000002</v>
      </c>
      <c r="S1993" s="245">
        <v>0</v>
      </c>
      <c r="T1993" s="246">
        <f>S1993*H1993</f>
        <v>0</v>
      </c>
      <c r="AR1993" s="25" t="s">
        <v>89</v>
      </c>
      <c r="AT1993" s="25" t="s">
        <v>172</v>
      </c>
      <c r="AU1993" s="25" t="s">
        <v>79</v>
      </c>
      <c r="AY1993" s="25" t="s">
        <v>169</v>
      </c>
      <c r="BE1993" s="247">
        <f>IF(N1993="základní",J1993,0)</f>
        <v>0</v>
      </c>
      <c r="BF1993" s="247">
        <f>IF(N1993="snížená",J1993,0)</f>
        <v>0</v>
      </c>
      <c r="BG1993" s="247">
        <f>IF(N1993="zákl. přenesená",J1993,0)</f>
        <v>0</v>
      </c>
      <c r="BH1993" s="247">
        <f>IF(N1993="sníž. přenesená",J1993,0)</f>
        <v>0</v>
      </c>
      <c r="BI1993" s="247">
        <f>IF(N1993="nulová",J1993,0)</f>
        <v>0</v>
      </c>
      <c r="BJ1993" s="25" t="s">
        <v>75</v>
      </c>
      <c r="BK1993" s="247">
        <f>ROUND(I1993*H1993,2)</f>
        <v>0</v>
      </c>
      <c r="BL1993" s="25" t="s">
        <v>89</v>
      </c>
      <c r="BM1993" s="25" t="s">
        <v>1876</v>
      </c>
    </row>
    <row r="1994" s="12" customFormat="1">
      <c r="B1994" s="248"/>
      <c r="C1994" s="249"/>
      <c r="D1994" s="250" t="s">
        <v>177</v>
      </c>
      <c r="E1994" s="251" t="s">
        <v>21</v>
      </c>
      <c r="F1994" s="252" t="s">
        <v>1792</v>
      </c>
      <c r="G1994" s="249"/>
      <c r="H1994" s="253">
        <v>41.329999999999998</v>
      </c>
      <c r="I1994" s="254"/>
      <c r="J1994" s="249"/>
      <c r="K1994" s="249"/>
      <c r="L1994" s="255"/>
      <c r="M1994" s="256"/>
      <c r="N1994" s="257"/>
      <c r="O1994" s="257"/>
      <c r="P1994" s="257"/>
      <c r="Q1994" s="257"/>
      <c r="R1994" s="257"/>
      <c r="S1994" s="257"/>
      <c r="T1994" s="258"/>
      <c r="AT1994" s="259" t="s">
        <v>177</v>
      </c>
      <c r="AU1994" s="259" t="s">
        <v>79</v>
      </c>
      <c r="AV1994" s="12" t="s">
        <v>79</v>
      </c>
      <c r="AW1994" s="12" t="s">
        <v>35</v>
      </c>
      <c r="AX1994" s="12" t="s">
        <v>71</v>
      </c>
      <c r="AY1994" s="259" t="s">
        <v>169</v>
      </c>
    </row>
    <row r="1995" s="13" customFormat="1">
      <c r="B1995" s="260"/>
      <c r="C1995" s="261"/>
      <c r="D1995" s="250" t="s">
        <v>177</v>
      </c>
      <c r="E1995" s="262" t="s">
        <v>21</v>
      </c>
      <c r="F1995" s="263" t="s">
        <v>1793</v>
      </c>
      <c r="G1995" s="261"/>
      <c r="H1995" s="262" t="s">
        <v>21</v>
      </c>
      <c r="I1995" s="264"/>
      <c r="J1995" s="261"/>
      <c r="K1995" s="261"/>
      <c r="L1995" s="265"/>
      <c r="M1995" s="266"/>
      <c r="N1995" s="267"/>
      <c r="O1995" s="267"/>
      <c r="P1995" s="267"/>
      <c r="Q1995" s="267"/>
      <c r="R1995" s="267"/>
      <c r="S1995" s="267"/>
      <c r="T1995" s="268"/>
      <c r="AT1995" s="269" t="s">
        <v>177</v>
      </c>
      <c r="AU1995" s="269" t="s">
        <v>79</v>
      </c>
      <c r="AV1995" s="13" t="s">
        <v>75</v>
      </c>
      <c r="AW1995" s="13" t="s">
        <v>35</v>
      </c>
      <c r="AX1995" s="13" t="s">
        <v>71</v>
      </c>
      <c r="AY1995" s="269" t="s">
        <v>169</v>
      </c>
    </row>
    <row r="1996" s="12" customFormat="1">
      <c r="B1996" s="248"/>
      <c r="C1996" s="249"/>
      <c r="D1996" s="250" t="s">
        <v>177</v>
      </c>
      <c r="E1996" s="251" t="s">
        <v>21</v>
      </c>
      <c r="F1996" s="252" t="s">
        <v>1794</v>
      </c>
      <c r="G1996" s="249"/>
      <c r="H1996" s="253">
        <v>5.8399999999999999</v>
      </c>
      <c r="I1996" s="254"/>
      <c r="J1996" s="249"/>
      <c r="K1996" s="249"/>
      <c r="L1996" s="255"/>
      <c r="M1996" s="256"/>
      <c r="N1996" s="257"/>
      <c r="O1996" s="257"/>
      <c r="P1996" s="257"/>
      <c r="Q1996" s="257"/>
      <c r="R1996" s="257"/>
      <c r="S1996" s="257"/>
      <c r="T1996" s="258"/>
      <c r="AT1996" s="259" t="s">
        <v>177</v>
      </c>
      <c r="AU1996" s="259" t="s">
        <v>79</v>
      </c>
      <c r="AV1996" s="12" t="s">
        <v>79</v>
      </c>
      <c r="AW1996" s="12" t="s">
        <v>35</v>
      </c>
      <c r="AX1996" s="12" t="s">
        <v>71</v>
      </c>
      <c r="AY1996" s="259" t="s">
        <v>169</v>
      </c>
    </row>
    <row r="1997" s="13" customFormat="1">
      <c r="B1997" s="260"/>
      <c r="C1997" s="261"/>
      <c r="D1997" s="250" t="s">
        <v>177</v>
      </c>
      <c r="E1997" s="262" t="s">
        <v>21</v>
      </c>
      <c r="F1997" s="263" t="s">
        <v>1795</v>
      </c>
      <c r="G1997" s="261"/>
      <c r="H1997" s="262" t="s">
        <v>21</v>
      </c>
      <c r="I1997" s="264"/>
      <c r="J1997" s="261"/>
      <c r="K1997" s="261"/>
      <c r="L1997" s="265"/>
      <c r="M1997" s="266"/>
      <c r="N1997" s="267"/>
      <c r="O1997" s="267"/>
      <c r="P1997" s="267"/>
      <c r="Q1997" s="267"/>
      <c r="R1997" s="267"/>
      <c r="S1997" s="267"/>
      <c r="T1997" s="268"/>
      <c r="AT1997" s="269" t="s">
        <v>177</v>
      </c>
      <c r="AU1997" s="269" t="s">
        <v>79</v>
      </c>
      <c r="AV1997" s="13" t="s">
        <v>75</v>
      </c>
      <c r="AW1997" s="13" t="s">
        <v>35</v>
      </c>
      <c r="AX1997" s="13" t="s">
        <v>71</v>
      </c>
      <c r="AY1997" s="269" t="s">
        <v>169</v>
      </c>
    </row>
    <row r="1998" s="12" customFormat="1">
      <c r="B1998" s="248"/>
      <c r="C1998" s="249"/>
      <c r="D1998" s="250" t="s">
        <v>177</v>
      </c>
      <c r="E1998" s="251" t="s">
        <v>21</v>
      </c>
      <c r="F1998" s="252" t="s">
        <v>1796</v>
      </c>
      <c r="G1998" s="249"/>
      <c r="H1998" s="253">
        <v>29.199999999999999</v>
      </c>
      <c r="I1998" s="254"/>
      <c r="J1998" s="249"/>
      <c r="K1998" s="249"/>
      <c r="L1998" s="255"/>
      <c r="M1998" s="256"/>
      <c r="N1998" s="257"/>
      <c r="O1998" s="257"/>
      <c r="P1998" s="257"/>
      <c r="Q1998" s="257"/>
      <c r="R1998" s="257"/>
      <c r="S1998" s="257"/>
      <c r="T1998" s="258"/>
      <c r="AT1998" s="259" t="s">
        <v>177</v>
      </c>
      <c r="AU1998" s="259" t="s">
        <v>79</v>
      </c>
      <c r="AV1998" s="12" t="s">
        <v>79</v>
      </c>
      <c r="AW1998" s="12" t="s">
        <v>35</v>
      </c>
      <c r="AX1998" s="12" t="s">
        <v>71</v>
      </c>
      <c r="AY1998" s="259" t="s">
        <v>169</v>
      </c>
    </row>
    <row r="1999" s="13" customFormat="1">
      <c r="B1999" s="260"/>
      <c r="C1999" s="261"/>
      <c r="D1999" s="250" t="s">
        <v>177</v>
      </c>
      <c r="E1999" s="262" t="s">
        <v>21</v>
      </c>
      <c r="F1999" s="263" t="s">
        <v>1797</v>
      </c>
      <c r="G1999" s="261"/>
      <c r="H1999" s="262" t="s">
        <v>21</v>
      </c>
      <c r="I1999" s="264"/>
      <c r="J1999" s="261"/>
      <c r="K1999" s="261"/>
      <c r="L1999" s="265"/>
      <c r="M1999" s="266"/>
      <c r="N1999" s="267"/>
      <c r="O1999" s="267"/>
      <c r="P1999" s="267"/>
      <c r="Q1999" s="267"/>
      <c r="R1999" s="267"/>
      <c r="S1999" s="267"/>
      <c r="T1999" s="268"/>
      <c r="AT1999" s="269" t="s">
        <v>177</v>
      </c>
      <c r="AU1999" s="269" t="s">
        <v>79</v>
      </c>
      <c r="AV1999" s="13" t="s">
        <v>75</v>
      </c>
      <c r="AW1999" s="13" t="s">
        <v>35</v>
      </c>
      <c r="AX1999" s="13" t="s">
        <v>71</v>
      </c>
      <c r="AY1999" s="269" t="s">
        <v>169</v>
      </c>
    </row>
    <row r="2000" s="12" customFormat="1">
      <c r="B2000" s="248"/>
      <c r="C2000" s="249"/>
      <c r="D2000" s="250" t="s">
        <v>177</v>
      </c>
      <c r="E2000" s="251" t="s">
        <v>21</v>
      </c>
      <c r="F2000" s="252" t="s">
        <v>1798</v>
      </c>
      <c r="G2000" s="249"/>
      <c r="H2000" s="253">
        <v>11.1</v>
      </c>
      <c r="I2000" s="254"/>
      <c r="J2000" s="249"/>
      <c r="K2000" s="249"/>
      <c r="L2000" s="255"/>
      <c r="M2000" s="256"/>
      <c r="N2000" s="257"/>
      <c r="O2000" s="257"/>
      <c r="P2000" s="257"/>
      <c r="Q2000" s="257"/>
      <c r="R2000" s="257"/>
      <c r="S2000" s="257"/>
      <c r="T2000" s="258"/>
      <c r="AT2000" s="259" t="s">
        <v>177</v>
      </c>
      <c r="AU2000" s="259" t="s">
        <v>79</v>
      </c>
      <c r="AV2000" s="12" t="s">
        <v>79</v>
      </c>
      <c r="AW2000" s="12" t="s">
        <v>35</v>
      </c>
      <c r="AX2000" s="12" t="s">
        <v>71</v>
      </c>
      <c r="AY2000" s="259" t="s">
        <v>169</v>
      </c>
    </row>
    <row r="2001" s="13" customFormat="1">
      <c r="B2001" s="260"/>
      <c r="C2001" s="261"/>
      <c r="D2001" s="250" t="s">
        <v>177</v>
      </c>
      <c r="E2001" s="262" t="s">
        <v>21</v>
      </c>
      <c r="F2001" s="263" t="s">
        <v>1799</v>
      </c>
      <c r="G2001" s="261"/>
      <c r="H2001" s="262" t="s">
        <v>21</v>
      </c>
      <c r="I2001" s="264"/>
      <c r="J2001" s="261"/>
      <c r="K2001" s="261"/>
      <c r="L2001" s="265"/>
      <c r="M2001" s="266"/>
      <c r="N2001" s="267"/>
      <c r="O2001" s="267"/>
      <c r="P2001" s="267"/>
      <c r="Q2001" s="267"/>
      <c r="R2001" s="267"/>
      <c r="S2001" s="267"/>
      <c r="T2001" s="268"/>
      <c r="AT2001" s="269" t="s">
        <v>177</v>
      </c>
      <c r="AU2001" s="269" t="s">
        <v>79</v>
      </c>
      <c r="AV2001" s="13" t="s">
        <v>75</v>
      </c>
      <c r="AW2001" s="13" t="s">
        <v>35</v>
      </c>
      <c r="AX2001" s="13" t="s">
        <v>71</v>
      </c>
      <c r="AY2001" s="269" t="s">
        <v>169</v>
      </c>
    </row>
    <row r="2002" s="12" customFormat="1">
      <c r="B2002" s="248"/>
      <c r="C2002" s="249"/>
      <c r="D2002" s="250" t="s">
        <v>177</v>
      </c>
      <c r="E2002" s="251" t="s">
        <v>21</v>
      </c>
      <c r="F2002" s="252" t="s">
        <v>1800</v>
      </c>
      <c r="G2002" s="249"/>
      <c r="H2002" s="253">
        <v>42</v>
      </c>
      <c r="I2002" s="254"/>
      <c r="J2002" s="249"/>
      <c r="K2002" s="249"/>
      <c r="L2002" s="255"/>
      <c r="M2002" s="256"/>
      <c r="N2002" s="257"/>
      <c r="O2002" s="257"/>
      <c r="P2002" s="257"/>
      <c r="Q2002" s="257"/>
      <c r="R2002" s="257"/>
      <c r="S2002" s="257"/>
      <c r="T2002" s="258"/>
      <c r="AT2002" s="259" t="s">
        <v>177</v>
      </c>
      <c r="AU2002" s="259" t="s">
        <v>79</v>
      </c>
      <c r="AV2002" s="12" t="s">
        <v>79</v>
      </c>
      <c r="AW2002" s="12" t="s">
        <v>35</v>
      </c>
      <c r="AX2002" s="12" t="s">
        <v>71</v>
      </c>
      <c r="AY2002" s="259" t="s">
        <v>169</v>
      </c>
    </row>
    <row r="2003" s="13" customFormat="1">
      <c r="B2003" s="260"/>
      <c r="C2003" s="261"/>
      <c r="D2003" s="250" t="s">
        <v>177</v>
      </c>
      <c r="E2003" s="262" t="s">
        <v>21</v>
      </c>
      <c r="F2003" s="263" t="s">
        <v>1801</v>
      </c>
      <c r="G2003" s="261"/>
      <c r="H2003" s="262" t="s">
        <v>21</v>
      </c>
      <c r="I2003" s="264"/>
      <c r="J2003" s="261"/>
      <c r="K2003" s="261"/>
      <c r="L2003" s="265"/>
      <c r="M2003" s="266"/>
      <c r="N2003" s="267"/>
      <c r="O2003" s="267"/>
      <c r="P2003" s="267"/>
      <c r="Q2003" s="267"/>
      <c r="R2003" s="267"/>
      <c r="S2003" s="267"/>
      <c r="T2003" s="268"/>
      <c r="AT2003" s="269" t="s">
        <v>177</v>
      </c>
      <c r="AU2003" s="269" t="s">
        <v>79</v>
      </c>
      <c r="AV2003" s="13" t="s">
        <v>75</v>
      </c>
      <c r="AW2003" s="13" t="s">
        <v>35</v>
      </c>
      <c r="AX2003" s="13" t="s">
        <v>71</v>
      </c>
      <c r="AY2003" s="269" t="s">
        <v>169</v>
      </c>
    </row>
    <row r="2004" s="12" customFormat="1">
      <c r="B2004" s="248"/>
      <c r="C2004" s="249"/>
      <c r="D2004" s="250" t="s">
        <v>177</v>
      </c>
      <c r="E2004" s="251" t="s">
        <v>21</v>
      </c>
      <c r="F2004" s="252" t="s">
        <v>1802</v>
      </c>
      <c r="G2004" s="249"/>
      <c r="H2004" s="253">
        <v>28</v>
      </c>
      <c r="I2004" s="254"/>
      <c r="J2004" s="249"/>
      <c r="K2004" s="249"/>
      <c r="L2004" s="255"/>
      <c r="M2004" s="256"/>
      <c r="N2004" s="257"/>
      <c r="O2004" s="257"/>
      <c r="P2004" s="257"/>
      <c r="Q2004" s="257"/>
      <c r="R2004" s="257"/>
      <c r="S2004" s="257"/>
      <c r="T2004" s="258"/>
      <c r="AT2004" s="259" t="s">
        <v>177</v>
      </c>
      <c r="AU2004" s="259" t="s">
        <v>79</v>
      </c>
      <c r="AV2004" s="12" t="s">
        <v>79</v>
      </c>
      <c r="AW2004" s="12" t="s">
        <v>35</v>
      </c>
      <c r="AX2004" s="12" t="s">
        <v>71</v>
      </c>
      <c r="AY2004" s="259" t="s">
        <v>169</v>
      </c>
    </row>
    <row r="2005" s="13" customFormat="1">
      <c r="B2005" s="260"/>
      <c r="C2005" s="261"/>
      <c r="D2005" s="250" t="s">
        <v>177</v>
      </c>
      <c r="E2005" s="262" t="s">
        <v>21</v>
      </c>
      <c r="F2005" s="263" t="s">
        <v>1803</v>
      </c>
      <c r="G2005" s="261"/>
      <c r="H2005" s="262" t="s">
        <v>21</v>
      </c>
      <c r="I2005" s="264"/>
      <c r="J2005" s="261"/>
      <c r="K2005" s="261"/>
      <c r="L2005" s="265"/>
      <c r="M2005" s="266"/>
      <c r="N2005" s="267"/>
      <c r="O2005" s="267"/>
      <c r="P2005" s="267"/>
      <c r="Q2005" s="267"/>
      <c r="R2005" s="267"/>
      <c r="S2005" s="267"/>
      <c r="T2005" s="268"/>
      <c r="AT2005" s="269" t="s">
        <v>177</v>
      </c>
      <c r="AU2005" s="269" t="s">
        <v>79</v>
      </c>
      <c r="AV2005" s="13" t="s">
        <v>75</v>
      </c>
      <c r="AW2005" s="13" t="s">
        <v>35</v>
      </c>
      <c r="AX2005" s="13" t="s">
        <v>71</v>
      </c>
      <c r="AY2005" s="269" t="s">
        <v>169</v>
      </c>
    </row>
    <row r="2006" s="12" customFormat="1">
      <c r="B2006" s="248"/>
      <c r="C2006" s="249"/>
      <c r="D2006" s="250" t="s">
        <v>177</v>
      </c>
      <c r="E2006" s="251" t="s">
        <v>21</v>
      </c>
      <c r="F2006" s="252" t="s">
        <v>1804</v>
      </c>
      <c r="G2006" s="249"/>
      <c r="H2006" s="253">
        <v>5.5999999999999996</v>
      </c>
      <c r="I2006" s="254"/>
      <c r="J2006" s="249"/>
      <c r="K2006" s="249"/>
      <c r="L2006" s="255"/>
      <c r="M2006" s="256"/>
      <c r="N2006" s="257"/>
      <c r="O2006" s="257"/>
      <c r="P2006" s="257"/>
      <c r="Q2006" s="257"/>
      <c r="R2006" s="257"/>
      <c r="S2006" s="257"/>
      <c r="T2006" s="258"/>
      <c r="AT2006" s="259" t="s">
        <v>177</v>
      </c>
      <c r="AU2006" s="259" t="s">
        <v>79</v>
      </c>
      <c r="AV2006" s="12" t="s">
        <v>79</v>
      </c>
      <c r="AW2006" s="12" t="s">
        <v>35</v>
      </c>
      <c r="AX2006" s="12" t="s">
        <v>71</v>
      </c>
      <c r="AY2006" s="259" t="s">
        <v>169</v>
      </c>
    </row>
    <row r="2007" s="13" customFormat="1">
      <c r="B2007" s="260"/>
      <c r="C2007" s="261"/>
      <c r="D2007" s="250" t="s">
        <v>177</v>
      </c>
      <c r="E2007" s="262" t="s">
        <v>21</v>
      </c>
      <c r="F2007" s="263" t="s">
        <v>1805</v>
      </c>
      <c r="G2007" s="261"/>
      <c r="H2007" s="262" t="s">
        <v>21</v>
      </c>
      <c r="I2007" s="264"/>
      <c r="J2007" s="261"/>
      <c r="K2007" s="261"/>
      <c r="L2007" s="265"/>
      <c r="M2007" s="266"/>
      <c r="N2007" s="267"/>
      <c r="O2007" s="267"/>
      <c r="P2007" s="267"/>
      <c r="Q2007" s="267"/>
      <c r="R2007" s="267"/>
      <c r="S2007" s="267"/>
      <c r="T2007" s="268"/>
      <c r="AT2007" s="269" t="s">
        <v>177</v>
      </c>
      <c r="AU2007" s="269" t="s">
        <v>79</v>
      </c>
      <c r="AV2007" s="13" t="s">
        <v>75</v>
      </c>
      <c r="AW2007" s="13" t="s">
        <v>35</v>
      </c>
      <c r="AX2007" s="13" t="s">
        <v>71</v>
      </c>
      <c r="AY2007" s="269" t="s">
        <v>169</v>
      </c>
    </row>
    <row r="2008" s="12" customFormat="1">
      <c r="B2008" s="248"/>
      <c r="C2008" s="249"/>
      <c r="D2008" s="250" t="s">
        <v>177</v>
      </c>
      <c r="E2008" s="251" t="s">
        <v>21</v>
      </c>
      <c r="F2008" s="252" t="s">
        <v>1806</v>
      </c>
      <c r="G2008" s="249"/>
      <c r="H2008" s="253">
        <v>8.8000000000000007</v>
      </c>
      <c r="I2008" s="254"/>
      <c r="J2008" s="249"/>
      <c r="K2008" s="249"/>
      <c r="L2008" s="255"/>
      <c r="M2008" s="256"/>
      <c r="N2008" s="257"/>
      <c r="O2008" s="257"/>
      <c r="P2008" s="257"/>
      <c r="Q2008" s="257"/>
      <c r="R2008" s="257"/>
      <c r="S2008" s="257"/>
      <c r="T2008" s="258"/>
      <c r="AT2008" s="259" t="s">
        <v>177</v>
      </c>
      <c r="AU2008" s="259" t="s">
        <v>79</v>
      </c>
      <c r="AV2008" s="12" t="s">
        <v>79</v>
      </c>
      <c r="AW2008" s="12" t="s">
        <v>35</v>
      </c>
      <c r="AX2008" s="12" t="s">
        <v>71</v>
      </c>
      <c r="AY2008" s="259" t="s">
        <v>169</v>
      </c>
    </row>
    <row r="2009" s="13" customFormat="1">
      <c r="B2009" s="260"/>
      <c r="C2009" s="261"/>
      <c r="D2009" s="250" t="s">
        <v>177</v>
      </c>
      <c r="E2009" s="262" t="s">
        <v>21</v>
      </c>
      <c r="F2009" s="263" t="s">
        <v>1807</v>
      </c>
      <c r="G2009" s="261"/>
      <c r="H2009" s="262" t="s">
        <v>21</v>
      </c>
      <c r="I2009" s="264"/>
      <c r="J2009" s="261"/>
      <c r="K2009" s="261"/>
      <c r="L2009" s="265"/>
      <c r="M2009" s="266"/>
      <c r="N2009" s="267"/>
      <c r="O2009" s="267"/>
      <c r="P2009" s="267"/>
      <c r="Q2009" s="267"/>
      <c r="R2009" s="267"/>
      <c r="S2009" s="267"/>
      <c r="T2009" s="268"/>
      <c r="AT2009" s="269" t="s">
        <v>177</v>
      </c>
      <c r="AU2009" s="269" t="s">
        <v>79</v>
      </c>
      <c r="AV2009" s="13" t="s">
        <v>75</v>
      </c>
      <c r="AW2009" s="13" t="s">
        <v>35</v>
      </c>
      <c r="AX2009" s="13" t="s">
        <v>71</v>
      </c>
      <c r="AY2009" s="269" t="s">
        <v>169</v>
      </c>
    </row>
    <row r="2010" s="12" customFormat="1">
      <c r="B2010" s="248"/>
      <c r="C2010" s="249"/>
      <c r="D2010" s="250" t="s">
        <v>177</v>
      </c>
      <c r="E2010" s="251" t="s">
        <v>21</v>
      </c>
      <c r="F2010" s="252" t="s">
        <v>1808</v>
      </c>
      <c r="G2010" s="249"/>
      <c r="H2010" s="253">
        <v>124</v>
      </c>
      <c r="I2010" s="254"/>
      <c r="J2010" s="249"/>
      <c r="K2010" s="249"/>
      <c r="L2010" s="255"/>
      <c r="M2010" s="256"/>
      <c r="N2010" s="257"/>
      <c r="O2010" s="257"/>
      <c r="P2010" s="257"/>
      <c r="Q2010" s="257"/>
      <c r="R2010" s="257"/>
      <c r="S2010" s="257"/>
      <c r="T2010" s="258"/>
      <c r="AT2010" s="259" t="s">
        <v>177</v>
      </c>
      <c r="AU2010" s="259" t="s">
        <v>79</v>
      </c>
      <c r="AV2010" s="12" t="s">
        <v>79</v>
      </c>
      <c r="AW2010" s="12" t="s">
        <v>35</v>
      </c>
      <c r="AX2010" s="12" t="s">
        <v>71</v>
      </c>
      <c r="AY2010" s="259" t="s">
        <v>169</v>
      </c>
    </row>
    <row r="2011" s="13" customFormat="1">
      <c r="B2011" s="260"/>
      <c r="C2011" s="261"/>
      <c r="D2011" s="250" t="s">
        <v>177</v>
      </c>
      <c r="E2011" s="262" t="s">
        <v>21</v>
      </c>
      <c r="F2011" s="263" t="s">
        <v>1809</v>
      </c>
      <c r="G2011" s="261"/>
      <c r="H2011" s="262" t="s">
        <v>21</v>
      </c>
      <c r="I2011" s="264"/>
      <c r="J2011" s="261"/>
      <c r="K2011" s="261"/>
      <c r="L2011" s="265"/>
      <c r="M2011" s="266"/>
      <c r="N2011" s="267"/>
      <c r="O2011" s="267"/>
      <c r="P2011" s="267"/>
      <c r="Q2011" s="267"/>
      <c r="R2011" s="267"/>
      <c r="S2011" s="267"/>
      <c r="T2011" s="268"/>
      <c r="AT2011" s="269" t="s">
        <v>177</v>
      </c>
      <c r="AU2011" s="269" t="s">
        <v>79</v>
      </c>
      <c r="AV2011" s="13" t="s">
        <v>75</v>
      </c>
      <c r="AW2011" s="13" t="s">
        <v>35</v>
      </c>
      <c r="AX2011" s="13" t="s">
        <v>71</v>
      </c>
      <c r="AY2011" s="269" t="s">
        <v>169</v>
      </c>
    </row>
    <row r="2012" s="12" customFormat="1">
      <c r="B2012" s="248"/>
      <c r="C2012" s="249"/>
      <c r="D2012" s="250" t="s">
        <v>177</v>
      </c>
      <c r="E2012" s="251" t="s">
        <v>21</v>
      </c>
      <c r="F2012" s="252" t="s">
        <v>1810</v>
      </c>
      <c r="G2012" s="249"/>
      <c r="H2012" s="253">
        <v>46.200000000000003</v>
      </c>
      <c r="I2012" s="254"/>
      <c r="J2012" s="249"/>
      <c r="K2012" s="249"/>
      <c r="L2012" s="255"/>
      <c r="M2012" s="256"/>
      <c r="N2012" s="257"/>
      <c r="O2012" s="257"/>
      <c r="P2012" s="257"/>
      <c r="Q2012" s="257"/>
      <c r="R2012" s="257"/>
      <c r="S2012" s="257"/>
      <c r="T2012" s="258"/>
      <c r="AT2012" s="259" t="s">
        <v>177</v>
      </c>
      <c r="AU2012" s="259" t="s">
        <v>79</v>
      </c>
      <c r="AV2012" s="12" t="s">
        <v>79</v>
      </c>
      <c r="AW2012" s="12" t="s">
        <v>35</v>
      </c>
      <c r="AX2012" s="12" t="s">
        <v>71</v>
      </c>
      <c r="AY2012" s="259" t="s">
        <v>169</v>
      </c>
    </row>
    <row r="2013" s="13" customFormat="1">
      <c r="B2013" s="260"/>
      <c r="C2013" s="261"/>
      <c r="D2013" s="250" t="s">
        <v>177</v>
      </c>
      <c r="E2013" s="262" t="s">
        <v>21</v>
      </c>
      <c r="F2013" s="263" t="s">
        <v>1811</v>
      </c>
      <c r="G2013" s="261"/>
      <c r="H2013" s="262" t="s">
        <v>21</v>
      </c>
      <c r="I2013" s="264"/>
      <c r="J2013" s="261"/>
      <c r="K2013" s="261"/>
      <c r="L2013" s="265"/>
      <c r="M2013" s="266"/>
      <c r="N2013" s="267"/>
      <c r="O2013" s="267"/>
      <c r="P2013" s="267"/>
      <c r="Q2013" s="267"/>
      <c r="R2013" s="267"/>
      <c r="S2013" s="267"/>
      <c r="T2013" s="268"/>
      <c r="AT2013" s="269" t="s">
        <v>177</v>
      </c>
      <c r="AU2013" s="269" t="s">
        <v>79</v>
      </c>
      <c r="AV2013" s="13" t="s">
        <v>75</v>
      </c>
      <c r="AW2013" s="13" t="s">
        <v>35</v>
      </c>
      <c r="AX2013" s="13" t="s">
        <v>71</v>
      </c>
      <c r="AY2013" s="269" t="s">
        <v>169</v>
      </c>
    </row>
    <row r="2014" s="12" customFormat="1">
      <c r="B2014" s="248"/>
      <c r="C2014" s="249"/>
      <c r="D2014" s="250" t="s">
        <v>177</v>
      </c>
      <c r="E2014" s="251" t="s">
        <v>21</v>
      </c>
      <c r="F2014" s="252" t="s">
        <v>1798</v>
      </c>
      <c r="G2014" s="249"/>
      <c r="H2014" s="253">
        <v>11.1</v>
      </c>
      <c r="I2014" s="254"/>
      <c r="J2014" s="249"/>
      <c r="K2014" s="249"/>
      <c r="L2014" s="255"/>
      <c r="M2014" s="256"/>
      <c r="N2014" s="257"/>
      <c r="O2014" s="257"/>
      <c r="P2014" s="257"/>
      <c r="Q2014" s="257"/>
      <c r="R2014" s="257"/>
      <c r="S2014" s="257"/>
      <c r="T2014" s="258"/>
      <c r="AT2014" s="259" t="s">
        <v>177</v>
      </c>
      <c r="AU2014" s="259" t="s">
        <v>79</v>
      </c>
      <c r="AV2014" s="12" t="s">
        <v>79</v>
      </c>
      <c r="AW2014" s="12" t="s">
        <v>35</v>
      </c>
      <c r="AX2014" s="12" t="s">
        <v>71</v>
      </c>
      <c r="AY2014" s="259" t="s">
        <v>169</v>
      </c>
    </row>
    <row r="2015" s="13" customFormat="1">
      <c r="B2015" s="260"/>
      <c r="C2015" s="261"/>
      <c r="D2015" s="250" t="s">
        <v>177</v>
      </c>
      <c r="E2015" s="262" t="s">
        <v>21</v>
      </c>
      <c r="F2015" s="263" t="s">
        <v>1812</v>
      </c>
      <c r="G2015" s="261"/>
      <c r="H2015" s="262" t="s">
        <v>21</v>
      </c>
      <c r="I2015" s="264"/>
      <c r="J2015" s="261"/>
      <c r="K2015" s="261"/>
      <c r="L2015" s="265"/>
      <c r="M2015" s="266"/>
      <c r="N2015" s="267"/>
      <c r="O2015" s="267"/>
      <c r="P2015" s="267"/>
      <c r="Q2015" s="267"/>
      <c r="R2015" s="267"/>
      <c r="S2015" s="267"/>
      <c r="T2015" s="268"/>
      <c r="AT2015" s="269" t="s">
        <v>177</v>
      </c>
      <c r="AU2015" s="269" t="s">
        <v>79</v>
      </c>
      <c r="AV2015" s="13" t="s">
        <v>75</v>
      </c>
      <c r="AW2015" s="13" t="s">
        <v>35</v>
      </c>
      <c r="AX2015" s="13" t="s">
        <v>71</v>
      </c>
      <c r="AY2015" s="269" t="s">
        <v>169</v>
      </c>
    </row>
    <row r="2016" s="12" customFormat="1">
      <c r="B2016" s="248"/>
      <c r="C2016" s="249"/>
      <c r="D2016" s="250" t="s">
        <v>177</v>
      </c>
      <c r="E2016" s="251" t="s">
        <v>21</v>
      </c>
      <c r="F2016" s="252" t="s">
        <v>1813</v>
      </c>
      <c r="G2016" s="249"/>
      <c r="H2016" s="253">
        <v>9.5199999999999996</v>
      </c>
      <c r="I2016" s="254"/>
      <c r="J2016" s="249"/>
      <c r="K2016" s="249"/>
      <c r="L2016" s="255"/>
      <c r="M2016" s="256"/>
      <c r="N2016" s="257"/>
      <c r="O2016" s="257"/>
      <c r="P2016" s="257"/>
      <c r="Q2016" s="257"/>
      <c r="R2016" s="257"/>
      <c r="S2016" s="257"/>
      <c r="T2016" s="258"/>
      <c r="AT2016" s="259" t="s">
        <v>177</v>
      </c>
      <c r="AU2016" s="259" t="s">
        <v>79</v>
      </c>
      <c r="AV2016" s="12" t="s">
        <v>79</v>
      </c>
      <c r="AW2016" s="12" t="s">
        <v>35</v>
      </c>
      <c r="AX2016" s="12" t="s">
        <v>71</v>
      </c>
      <c r="AY2016" s="259" t="s">
        <v>169</v>
      </c>
    </row>
    <row r="2017" s="13" customFormat="1">
      <c r="B2017" s="260"/>
      <c r="C2017" s="261"/>
      <c r="D2017" s="250" t="s">
        <v>177</v>
      </c>
      <c r="E2017" s="262" t="s">
        <v>21</v>
      </c>
      <c r="F2017" s="263" t="s">
        <v>1814</v>
      </c>
      <c r="G2017" s="261"/>
      <c r="H2017" s="262" t="s">
        <v>21</v>
      </c>
      <c r="I2017" s="264"/>
      <c r="J2017" s="261"/>
      <c r="K2017" s="261"/>
      <c r="L2017" s="265"/>
      <c r="M2017" s="266"/>
      <c r="N2017" s="267"/>
      <c r="O2017" s="267"/>
      <c r="P2017" s="267"/>
      <c r="Q2017" s="267"/>
      <c r="R2017" s="267"/>
      <c r="S2017" s="267"/>
      <c r="T2017" s="268"/>
      <c r="AT2017" s="269" t="s">
        <v>177</v>
      </c>
      <c r="AU2017" s="269" t="s">
        <v>79</v>
      </c>
      <c r="AV2017" s="13" t="s">
        <v>75</v>
      </c>
      <c r="AW2017" s="13" t="s">
        <v>35</v>
      </c>
      <c r="AX2017" s="13" t="s">
        <v>71</v>
      </c>
      <c r="AY2017" s="269" t="s">
        <v>169</v>
      </c>
    </row>
    <row r="2018" s="12" customFormat="1">
      <c r="B2018" s="248"/>
      <c r="C2018" s="249"/>
      <c r="D2018" s="250" t="s">
        <v>177</v>
      </c>
      <c r="E2018" s="251" t="s">
        <v>21</v>
      </c>
      <c r="F2018" s="252" t="s">
        <v>1815</v>
      </c>
      <c r="G2018" s="249"/>
      <c r="H2018" s="253">
        <v>13.380000000000001</v>
      </c>
      <c r="I2018" s="254"/>
      <c r="J2018" s="249"/>
      <c r="K2018" s="249"/>
      <c r="L2018" s="255"/>
      <c r="M2018" s="256"/>
      <c r="N2018" s="257"/>
      <c r="O2018" s="257"/>
      <c r="P2018" s="257"/>
      <c r="Q2018" s="257"/>
      <c r="R2018" s="257"/>
      <c r="S2018" s="257"/>
      <c r="T2018" s="258"/>
      <c r="AT2018" s="259" t="s">
        <v>177</v>
      </c>
      <c r="AU2018" s="259" t="s">
        <v>79</v>
      </c>
      <c r="AV2018" s="12" t="s">
        <v>79</v>
      </c>
      <c r="AW2018" s="12" t="s">
        <v>35</v>
      </c>
      <c r="AX2018" s="12" t="s">
        <v>71</v>
      </c>
      <c r="AY2018" s="259" t="s">
        <v>169</v>
      </c>
    </row>
    <row r="2019" s="13" customFormat="1">
      <c r="B2019" s="260"/>
      <c r="C2019" s="261"/>
      <c r="D2019" s="250" t="s">
        <v>177</v>
      </c>
      <c r="E2019" s="262" t="s">
        <v>21</v>
      </c>
      <c r="F2019" s="263" t="s">
        <v>1816</v>
      </c>
      <c r="G2019" s="261"/>
      <c r="H2019" s="262" t="s">
        <v>21</v>
      </c>
      <c r="I2019" s="264"/>
      <c r="J2019" s="261"/>
      <c r="K2019" s="261"/>
      <c r="L2019" s="265"/>
      <c r="M2019" s="266"/>
      <c r="N2019" s="267"/>
      <c r="O2019" s="267"/>
      <c r="P2019" s="267"/>
      <c r="Q2019" s="267"/>
      <c r="R2019" s="267"/>
      <c r="S2019" s="267"/>
      <c r="T2019" s="268"/>
      <c r="AT2019" s="269" t="s">
        <v>177</v>
      </c>
      <c r="AU2019" s="269" t="s">
        <v>79</v>
      </c>
      <c r="AV2019" s="13" t="s">
        <v>75</v>
      </c>
      <c r="AW2019" s="13" t="s">
        <v>35</v>
      </c>
      <c r="AX2019" s="13" t="s">
        <v>71</v>
      </c>
      <c r="AY2019" s="269" t="s">
        <v>169</v>
      </c>
    </row>
    <row r="2020" s="12" customFormat="1">
      <c r="B2020" s="248"/>
      <c r="C2020" s="249"/>
      <c r="D2020" s="250" t="s">
        <v>177</v>
      </c>
      <c r="E2020" s="251" t="s">
        <v>21</v>
      </c>
      <c r="F2020" s="252" t="s">
        <v>1817</v>
      </c>
      <c r="G2020" s="249"/>
      <c r="H2020" s="253">
        <v>11.65</v>
      </c>
      <c r="I2020" s="254"/>
      <c r="J2020" s="249"/>
      <c r="K2020" s="249"/>
      <c r="L2020" s="255"/>
      <c r="M2020" s="256"/>
      <c r="N2020" s="257"/>
      <c r="O2020" s="257"/>
      <c r="P2020" s="257"/>
      <c r="Q2020" s="257"/>
      <c r="R2020" s="257"/>
      <c r="S2020" s="257"/>
      <c r="T2020" s="258"/>
      <c r="AT2020" s="259" t="s">
        <v>177</v>
      </c>
      <c r="AU2020" s="259" t="s">
        <v>79</v>
      </c>
      <c r="AV2020" s="12" t="s">
        <v>79</v>
      </c>
      <c r="AW2020" s="12" t="s">
        <v>35</v>
      </c>
      <c r="AX2020" s="12" t="s">
        <v>71</v>
      </c>
      <c r="AY2020" s="259" t="s">
        <v>169</v>
      </c>
    </row>
    <row r="2021" s="13" customFormat="1">
      <c r="B2021" s="260"/>
      <c r="C2021" s="261"/>
      <c r="D2021" s="250" t="s">
        <v>177</v>
      </c>
      <c r="E2021" s="262" t="s">
        <v>21</v>
      </c>
      <c r="F2021" s="263" t="s">
        <v>1818</v>
      </c>
      <c r="G2021" s="261"/>
      <c r="H2021" s="262" t="s">
        <v>21</v>
      </c>
      <c r="I2021" s="264"/>
      <c r="J2021" s="261"/>
      <c r="K2021" s="261"/>
      <c r="L2021" s="265"/>
      <c r="M2021" s="266"/>
      <c r="N2021" s="267"/>
      <c r="O2021" s="267"/>
      <c r="P2021" s="267"/>
      <c r="Q2021" s="267"/>
      <c r="R2021" s="267"/>
      <c r="S2021" s="267"/>
      <c r="T2021" s="268"/>
      <c r="AT2021" s="269" t="s">
        <v>177</v>
      </c>
      <c r="AU2021" s="269" t="s">
        <v>79</v>
      </c>
      <c r="AV2021" s="13" t="s">
        <v>75</v>
      </c>
      <c r="AW2021" s="13" t="s">
        <v>35</v>
      </c>
      <c r="AX2021" s="13" t="s">
        <v>71</v>
      </c>
      <c r="AY2021" s="269" t="s">
        <v>169</v>
      </c>
    </row>
    <row r="2022" s="12" customFormat="1">
      <c r="B2022" s="248"/>
      <c r="C2022" s="249"/>
      <c r="D2022" s="250" t="s">
        <v>177</v>
      </c>
      <c r="E2022" s="251" t="s">
        <v>21</v>
      </c>
      <c r="F2022" s="252" t="s">
        <v>1819</v>
      </c>
      <c r="G2022" s="249"/>
      <c r="H2022" s="253">
        <v>10.34</v>
      </c>
      <c r="I2022" s="254"/>
      <c r="J2022" s="249"/>
      <c r="K2022" s="249"/>
      <c r="L2022" s="255"/>
      <c r="M2022" s="256"/>
      <c r="N2022" s="257"/>
      <c r="O2022" s="257"/>
      <c r="P2022" s="257"/>
      <c r="Q2022" s="257"/>
      <c r="R2022" s="257"/>
      <c r="S2022" s="257"/>
      <c r="T2022" s="258"/>
      <c r="AT2022" s="259" t="s">
        <v>177</v>
      </c>
      <c r="AU2022" s="259" t="s">
        <v>79</v>
      </c>
      <c r="AV2022" s="12" t="s">
        <v>79</v>
      </c>
      <c r="AW2022" s="12" t="s">
        <v>35</v>
      </c>
      <c r="AX2022" s="12" t="s">
        <v>71</v>
      </c>
      <c r="AY2022" s="259" t="s">
        <v>169</v>
      </c>
    </row>
    <row r="2023" s="13" customFormat="1">
      <c r="B2023" s="260"/>
      <c r="C2023" s="261"/>
      <c r="D2023" s="250" t="s">
        <v>177</v>
      </c>
      <c r="E2023" s="262" t="s">
        <v>21</v>
      </c>
      <c r="F2023" s="263" t="s">
        <v>1820</v>
      </c>
      <c r="G2023" s="261"/>
      <c r="H2023" s="262" t="s">
        <v>21</v>
      </c>
      <c r="I2023" s="264"/>
      <c r="J2023" s="261"/>
      <c r="K2023" s="261"/>
      <c r="L2023" s="265"/>
      <c r="M2023" s="266"/>
      <c r="N2023" s="267"/>
      <c r="O2023" s="267"/>
      <c r="P2023" s="267"/>
      <c r="Q2023" s="267"/>
      <c r="R2023" s="267"/>
      <c r="S2023" s="267"/>
      <c r="T2023" s="268"/>
      <c r="AT2023" s="269" t="s">
        <v>177</v>
      </c>
      <c r="AU2023" s="269" t="s">
        <v>79</v>
      </c>
      <c r="AV2023" s="13" t="s">
        <v>75</v>
      </c>
      <c r="AW2023" s="13" t="s">
        <v>35</v>
      </c>
      <c r="AX2023" s="13" t="s">
        <v>71</v>
      </c>
      <c r="AY2023" s="269" t="s">
        <v>169</v>
      </c>
    </row>
    <row r="2024" s="14" customFormat="1">
      <c r="B2024" s="270"/>
      <c r="C2024" s="271"/>
      <c r="D2024" s="250" t="s">
        <v>177</v>
      </c>
      <c r="E2024" s="272" t="s">
        <v>21</v>
      </c>
      <c r="F2024" s="273" t="s">
        <v>182</v>
      </c>
      <c r="G2024" s="271"/>
      <c r="H2024" s="274">
        <v>398.06</v>
      </c>
      <c r="I2024" s="275"/>
      <c r="J2024" s="271"/>
      <c r="K2024" s="271"/>
      <c r="L2024" s="276"/>
      <c r="M2024" s="277"/>
      <c r="N2024" s="278"/>
      <c r="O2024" s="278"/>
      <c r="P2024" s="278"/>
      <c r="Q2024" s="278"/>
      <c r="R2024" s="278"/>
      <c r="S2024" s="278"/>
      <c r="T2024" s="279"/>
      <c r="AT2024" s="280" t="s">
        <v>177</v>
      </c>
      <c r="AU2024" s="280" t="s">
        <v>79</v>
      </c>
      <c r="AV2024" s="14" t="s">
        <v>89</v>
      </c>
      <c r="AW2024" s="14" t="s">
        <v>35</v>
      </c>
      <c r="AX2024" s="14" t="s">
        <v>75</v>
      </c>
      <c r="AY2024" s="280" t="s">
        <v>169</v>
      </c>
    </row>
    <row r="2025" s="1" customFormat="1" ht="25.5" customHeight="1">
      <c r="B2025" s="47"/>
      <c r="C2025" s="236" t="s">
        <v>1877</v>
      </c>
      <c r="D2025" s="236" t="s">
        <v>172</v>
      </c>
      <c r="E2025" s="237" t="s">
        <v>1878</v>
      </c>
      <c r="F2025" s="238" t="s">
        <v>1879</v>
      </c>
      <c r="G2025" s="239" t="s">
        <v>354</v>
      </c>
      <c r="H2025" s="240">
        <v>4</v>
      </c>
      <c r="I2025" s="241"/>
      <c r="J2025" s="242">
        <f>ROUND(I2025*H2025,2)</f>
        <v>0</v>
      </c>
      <c r="K2025" s="238" t="s">
        <v>21</v>
      </c>
      <c r="L2025" s="73"/>
      <c r="M2025" s="243" t="s">
        <v>21</v>
      </c>
      <c r="N2025" s="244" t="s">
        <v>42</v>
      </c>
      <c r="O2025" s="48"/>
      <c r="P2025" s="245">
        <f>O2025*H2025</f>
        <v>0</v>
      </c>
      <c r="Q2025" s="245">
        <v>0</v>
      </c>
      <c r="R2025" s="245">
        <f>Q2025*H2025</f>
        <v>0</v>
      </c>
      <c r="S2025" s="245">
        <v>0</v>
      </c>
      <c r="T2025" s="246">
        <f>S2025*H2025</f>
        <v>0</v>
      </c>
      <c r="AR2025" s="25" t="s">
        <v>89</v>
      </c>
      <c r="AT2025" s="25" t="s">
        <v>172</v>
      </c>
      <c r="AU2025" s="25" t="s">
        <v>79</v>
      </c>
      <c r="AY2025" s="25" t="s">
        <v>169</v>
      </c>
      <c r="BE2025" s="247">
        <f>IF(N2025="základní",J2025,0)</f>
        <v>0</v>
      </c>
      <c r="BF2025" s="247">
        <f>IF(N2025="snížená",J2025,0)</f>
        <v>0</v>
      </c>
      <c r="BG2025" s="247">
        <f>IF(N2025="zákl. přenesená",J2025,0)</f>
        <v>0</v>
      </c>
      <c r="BH2025" s="247">
        <f>IF(N2025="sníž. přenesená",J2025,0)</f>
        <v>0</v>
      </c>
      <c r="BI2025" s="247">
        <f>IF(N2025="nulová",J2025,0)</f>
        <v>0</v>
      </c>
      <c r="BJ2025" s="25" t="s">
        <v>75</v>
      </c>
      <c r="BK2025" s="247">
        <f>ROUND(I2025*H2025,2)</f>
        <v>0</v>
      </c>
      <c r="BL2025" s="25" t="s">
        <v>89</v>
      </c>
      <c r="BM2025" s="25" t="s">
        <v>1880</v>
      </c>
    </row>
    <row r="2026" s="12" customFormat="1">
      <c r="B2026" s="248"/>
      <c r="C2026" s="249"/>
      <c r="D2026" s="250" t="s">
        <v>177</v>
      </c>
      <c r="E2026" s="251" t="s">
        <v>21</v>
      </c>
      <c r="F2026" s="252" t="s">
        <v>75</v>
      </c>
      <c r="G2026" s="249"/>
      <c r="H2026" s="253">
        <v>1</v>
      </c>
      <c r="I2026" s="254"/>
      <c r="J2026" s="249"/>
      <c r="K2026" s="249"/>
      <c r="L2026" s="255"/>
      <c r="M2026" s="256"/>
      <c r="N2026" s="257"/>
      <c r="O2026" s="257"/>
      <c r="P2026" s="257"/>
      <c r="Q2026" s="257"/>
      <c r="R2026" s="257"/>
      <c r="S2026" s="257"/>
      <c r="T2026" s="258"/>
      <c r="AT2026" s="259" t="s">
        <v>177</v>
      </c>
      <c r="AU2026" s="259" t="s">
        <v>79</v>
      </c>
      <c r="AV2026" s="12" t="s">
        <v>79</v>
      </c>
      <c r="AW2026" s="12" t="s">
        <v>35</v>
      </c>
      <c r="AX2026" s="12" t="s">
        <v>71</v>
      </c>
      <c r="AY2026" s="259" t="s">
        <v>169</v>
      </c>
    </row>
    <row r="2027" s="13" customFormat="1">
      <c r="B2027" s="260"/>
      <c r="C2027" s="261"/>
      <c r="D2027" s="250" t="s">
        <v>177</v>
      </c>
      <c r="E2027" s="262" t="s">
        <v>21</v>
      </c>
      <c r="F2027" s="263" t="s">
        <v>1881</v>
      </c>
      <c r="G2027" s="261"/>
      <c r="H2027" s="262" t="s">
        <v>21</v>
      </c>
      <c r="I2027" s="264"/>
      <c r="J2027" s="261"/>
      <c r="K2027" s="261"/>
      <c r="L2027" s="265"/>
      <c r="M2027" s="266"/>
      <c r="N2027" s="267"/>
      <c r="O2027" s="267"/>
      <c r="P2027" s="267"/>
      <c r="Q2027" s="267"/>
      <c r="R2027" s="267"/>
      <c r="S2027" s="267"/>
      <c r="T2027" s="268"/>
      <c r="AT2027" s="269" t="s">
        <v>177</v>
      </c>
      <c r="AU2027" s="269" t="s">
        <v>79</v>
      </c>
      <c r="AV2027" s="13" t="s">
        <v>75</v>
      </c>
      <c r="AW2027" s="13" t="s">
        <v>35</v>
      </c>
      <c r="AX2027" s="13" t="s">
        <v>71</v>
      </c>
      <c r="AY2027" s="269" t="s">
        <v>169</v>
      </c>
    </row>
    <row r="2028" s="12" customFormat="1">
      <c r="B2028" s="248"/>
      <c r="C2028" s="249"/>
      <c r="D2028" s="250" t="s">
        <v>177</v>
      </c>
      <c r="E2028" s="251" t="s">
        <v>21</v>
      </c>
      <c r="F2028" s="252" t="s">
        <v>75</v>
      </c>
      <c r="G2028" s="249"/>
      <c r="H2028" s="253">
        <v>1</v>
      </c>
      <c r="I2028" s="254"/>
      <c r="J2028" s="249"/>
      <c r="K2028" s="249"/>
      <c r="L2028" s="255"/>
      <c r="M2028" s="256"/>
      <c r="N2028" s="257"/>
      <c r="O2028" s="257"/>
      <c r="P2028" s="257"/>
      <c r="Q2028" s="257"/>
      <c r="R2028" s="257"/>
      <c r="S2028" s="257"/>
      <c r="T2028" s="258"/>
      <c r="AT2028" s="259" t="s">
        <v>177</v>
      </c>
      <c r="AU2028" s="259" t="s">
        <v>79</v>
      </c>
      <c r="AV2028" s="12" t="s">
        <v>79</v>
      </c>
      <c r="AW2028" s="12" t="s">
        <v>35</v>
      </c>
      <c r="AX2028" s="12" t="s">
        <v>71</v>
      </c>
      <c r="AY2028" s="259" t="s">
        <v>169</v>
      </c>
    </row>
    <row r="2029" s="13" customFormat="1">
      <c r="B2029" s="260"/>
      <c r="C2029" s="261"/>
      <c r="D2029" s="250" t="s">
        <v>177</v>
      </c>
      <c r="E2029" s="262" t="s">
        <v>21</v>
      </c>
      <c r="F2029" s="263" t="s">
        <v>993</v>
      </c>
      <c r="G2029" s="261"/>
      <c r="H2029" s="262" t="s">
        <v>21</v>
      </c>
      <c r="I2029" s="264"/>
      <c r="J2029" s="261"/>
      <c r="K2029" s="261"/>
      <c r="L2029" s="265"/>
      <c r="M2029" s="266"/>
      <c r="N2029" s="267"/>
      <c r="O2029" s="267"/>
      <c r="P2029" s="267"/>
      <c r="Q2029" s="267"/>
      <c r="R2029" s="267"/>
      <c r="S2029" s="267"/>
      <c r="T2029" s="268"/>
      <c r="AT2029" s="269" t="s">
        <v>177</v>
      </c>
      <c r="AU2029" s="269" t="s">
        <v>79</v>
      </c>
      <c r="AV2029" s="13" t="s">
        <v>75</v>
      </c>
      <c r="AW2029" s="13" t="s">
        <v>35</v>
      </c>
      <c r="AX2029" s="13" t="s">
        <v>71</v>
      </c>
      <c r="AY2029" s="269" t="s">
        <v>169</v>
      </c>
    </row>
    <row r="2030" s="12" customFormat="1">
      <c r="B2030" s="248"/>
      <c r="C2030" s="249"/>
      <c r="D2030" s="250" t="s">
        <v>177</v>
      </c>
      <c r="E2030" s="251" t="s">
        <v>21</v>
      </c>
      <c r="F2030" s="252" t="s">
        <v>75</v>
      </c>
      <c r="G2030" s="249"/>
      <c r="H2030" s="253">
        <v>1</v>
      </c>
      <c r="I2030" s="254"/>
      <c r="J2030" s="249"/>
      <c r="K2030" s="249"/>
      <c r="L2030" s="255"/>
      <c r="M2030" s="256"/>
      <c r="N2030" s="257"/>
      <c r="O2030" s="257"/>
      <c r="P2030" s="257"/>
      <c r="Q2030" s="257"/>
      <c r="R2030" s="257"/>
      <c r="S2030" s="257"/>
      <c r="T2030" s="258"/>
      <c r="AT2030" s="259" t="s">
        <v>177</v>
      </c>
      <c r="AU2030" s="259" t="s">
        <v>79</v>
      </c>
      <c r="AV2030" s="12" t="s">
        <v>79</v>
      </c>
      <c r="AW2030" s="12" t="s">
        <v>35</v>
      </c>
      <c r="AX2030" s="12" t="s">
        <v>71</v>
      </c>
      <c r="AY2030" s="259" t="s">
        <v>169</v>
      </c>
    </row>
    <row r="2031" s="13" customFormat="1">
      <c r="B2031" s="260"/>
      <c r="C2031" s="261"/>
      <c r="D2031" s="250" t="s">
        <v>177</v>
      </c>
      <c r="E2031" s="262" t="s">
        <v>21</v>
      </c>
      <c r="F2031" s="263" t="s">
        <v>995</v>
      </c>
      <c r="G2031" s="261"/>
      <c r="H2031" s="262" t="s">
        <v>21</v>
      </c>
      <c r="I2031" s="264"/>
      <c r="J2031" s="261"/>
      <c r="K2031" s="261"/>
      <c r="L2031" s="265"/>
      <c r="M2031" s="266"/>
      <c r="N2031" s="267"/>
      <c r="O2031" s="267"/>
      <c r="P2031" s="267"/>
      <c r="Q2031" s="267"/>
      <c r="R2031" s="267"/>
      <c r="S2031" s="267"/>
      <c r="T2031" s="268"/>
      <c r="AT2031" s="269" t="s">
        <v>177</v>
      </c>
      <c r="AU2031" s="269" t="s">
        <v>79</v>
      </c>
      <c r="AV2031" s="13" t="s">
        <v>75</v>
      </c>
      <c r="AW2031" s="13" t="s">
        <v>35</v>
      </c>
      <c r="AX2031" s="13" t="s">
        <v>71</v>
      </c>
      <c r="AY2031" s="269" t="s">
        <v>169</v>
      </c>
    </row>
    <row r="2032" s="12" customFormat="1">
      <c r="B2032" s="248"/>
      <c r="C2032" s="249"/>
      <c r="D2032" s="250" t="s">
        <v>177</v>
      </c>
      <c r="E2032" s="251" t="s">
        <v>21</v>
      </c>
      <c r="F2032" s="252" t="s">
        <v>75</v>
      </c>
      <c r="G2032" s="249"/>
      <c r="H2032" s="253">
        <v>1</v>
      </c>
      <c r="I2032" s="254"/>
      <c r="J2032" s="249"/>
      <c r="K2032" s="249"/>
      <c r="L2032" s="255"/>
      <c r="M2032" s="256"/>
      <c r="N2032" s="257"/>
      <c r="O2032" s="257"/>
      <c r="P2032" s="257"/>
      <c r="Q2032" s="257"/>
      <c r="R2032" s="257"/>
      <c r="S2032" s="257"/>
      <c r="T2032" s="258"/>
      <c r="AT2032" s="259" t="s">
        <v>177</v>
      </c>
      <c r="AU2032" s="259" t="s">
        <v>79</v>
      </c>
      <c r="AV2032" s="12" t="s">
        <v>79</v>
      </c>
      <c r="AW2032" s="12" t="s">
        <v>35</v>
      </c>
      <c r="AX2032" s="12" t="s">
        <v>71</v>
      </c>
      <c r="AY2032" s="259" t="s">
        <v>169</v>
      </c>
    </row>
    <row r="2033" s="13" customFormat="1">
      <c r="B2033" s="260"/>
      <c r="C2033" s="261"/>
      <c r="D2033" s="250" t="s">
        <v>177</v>
      </c>
      <c r="E2033" s="262" t="s">
        <v>21</v>
      </c>
      <c r="F2033" s="263" t="s">
        <v>999</v>
      </c>
      <c r="G2033" s="261"/>
      <c r="H2033" s="262" t="s">
        <v>21</v>
      </c>
      <c r="I2033" s="264"/>
      <c r="J2033" s="261"/>
      <c r="K2033" s="261"/>
      <c r="L2033" s="265"/>
      <c r="M2033" s="266"/>
      <c r="N2033" s="267"/>
      <c r="O2033" s="267"/>
      <c r="P2033" s="267"/>
      <c r="Q2033" s="267"/>
      <c r="R2033" s="267"/>
      <c r="S2033" s="267"/>
      <c r="T2033" s="268"/>
      <c r="AT2033" s="269" t="s">
        <v>177</v>
      </c>
      <c r="AU2033" s="269" t="s">
        <v>79</v>
      </c>
      <c r="AV2033" s="13" t="s">
        <v>75</v>
      </c>
      <c r="AW2033" s="13" t="s">
        <v>35</v>
      </c>
      <c r="AX2033" s="13" t="s">
        <v>71</v>
      </c>
      <c r="AY2033" s="269" t="s">
        <v>169</v>
      </c>
    </row>
    <row r="2034" s="14" customFormat="1">
      <c r="B2034" s="270"/>
      <c r="C2034" s="271"/>
      <c r="D2034" s="250" t="s">
        <v>177</v>
      </c>
      <c r="E2034" s="272" t="s">
        <v>21</v>
      </c>
      <c r="F2034" s="273" t="s">
        <v>182</v>
      </c>
      <c r="G2034" s="271"/>
      <c r="H2034" s="274">
        <v>4</v>
      </c>
      <c r="I2034" s="275"/>
      <c r="J2034" s="271"/>
      <c r="K2034" s="271"/>
      <c r="L2034" s="276"/>
      <c r="M2034" s="277"/>
      <c r="N2034" s="278"/>
      <c r="O2034" s="278"/>
      <c r="P2034" s="278"/>
      <c r="Q2034" s="278"/>
      <c r="R2034" s="278"/>
      <c r="S2034" s="278"/>
      <c r="T2034" s="279"/>
      <c r="AT2034" s="280" t="s">
        <v>177</v>
      </c>
      <c r="AU2034" s="280" t="s">
        <v>79</v>
      </c>
      <c r="AV2034" s="14" t="s">
        <v>89</v>
      </c>
      <c r="AW2034" s="14" t="s">
        <v>35</v>
      </c>
      <c r="AX2034" s="14" t="s">
        <v>75</v>
      </c>
      <c r="AY2034" s="280" t="s">
        <v>169</v>
      </c>
    </row>
    <row r="2035" s="1" customFormat="1" ht="25.5" customHeight="1">
      <c r="B2035" s="47"/>
      <c r="C2035" s="236" t="s">
        <v>1882</v>
      </c>
      <c r="D2035" s="236" t="s">
        <v>172</v>
      </c>
      <c r="E2035" s="237" t="s">
        <v>1883</v>
      </c>
      <c r="F2035" s="238" t="s">
        <v>1884</v>
      </c>
      <c r="G2035" s="239" t="s">
        <v>354</v>
      </c>
      <c r="H2035" s="240">
        <v>4</v>
      </c>
      <c r="I2035" s="241"/>
      <c r="J2035" s="242">
        <f>ROUND(I2035*H2035,2)</f>
        <v>0</v>
      </c>
      <c r="K2035" s="238" t="s">
        <v>21</v>
      </c>
      <c r="L2035" s="73"/>
      <c r="M2035" s="243" t="s">
        <v>21</v>
      </c>
      <c r="N2035" s="244" t="s">
        <v>42</v>
      </c>
      <c r="O2035" s="48"/>
      <c r="P2035" s="245">
        <f>O2035*H2035</f>
        <v>0</v>
      </c>
      <c r="Q2035" s="245">
        <v>0</v>
      </c>
      <c r="R2035" s="245">
        <f>Q2035*H2035</f>
        <v>0</v>
      </c>
      <c r="S2035" s="245">
        <v>0</v>
      </c>
      <c r="T2035" s="246">
        <f>S2035*H2035</f>
        <v>0</v>
      </c>
      <c r="AR2035" s="25" t="s">
        <v>89</v>
      </c>
      <c r="AT2035" s="25" t="s">
        <v>172</v>
      </c>
      <c r="AU2035" s="25" t="s">
        <v>79</v>
      </c>
      <c r="AY2035" s="25" t="s">
        <v>169</v>
      </c>
      <c r="BE2035" s="247">
        <f>IF(N2035="základní",J2035,0)</f>
        <v>0</v>
      </c>
      <c r="BF2035" s="247">
        <f>IF(N2035="snížená",J2035,0)</f>
        <v>0</v>
      </c>
      <c r="BG2035" s="247">
        <f>IF(N2035="zákl. přenesená",J2035,0)</f>
        <v>0</v>
      </c>
      <c r="BH2035" s="247">
        <f>IF(N2035="sníž. přenesená",J2035,0)</f>
        <v>0</v>
      </c>
      <c r="BI2035" s="247">
        <f>IF(N2035="nulová",J2035,0)</f>
        <v>0</v>
      </c>
      <c r="BJ2035" s="25" t="s">
        <v>75</v>
      </c>
      <c r="BK2035" s="247">
        <f>ROUND(I2035*H2035,2)</f>
        <v>0</v>
      </c>
      <c r="BL2035" s="25" t="s">
        <v>89</v>
      </c>
      <c r="BM2035" s="25" t="s">
        <v>1885</v>
      </c>
    </row>
    <row r="2036" s="12" customFormat="1">
      <c r="B2036" s="248"/>
      <c r="C2036" s="249"/>
      <c r="D2036" s="250" t="s">
        <v>177</v>
      </c>
      <c r="E2036" s="251" t="s">
        <v>21</v>
      </c>
      <c r="F2036" s="252" t="s">
        <v>79</v>
      </c>
      <c r="G2036" s="249"/>
      <c r="H2036" s="253">
        <v>2</v>
      </c>
      <c r="I2036" s="254"/>
      <c r="J2036" s="249"/>
      <c r="K2036" s="249"/>
      <c r="L2036" s="255"/>
      <c r="M2036" s="256"/>
      <c r="N2036" s="257"/>
      <c r="O2036" s="257"/>
      <c r="P2036" s="257"/>
      <c r="Q2036" s="257"/>
      <c r="R2036" s="257"/>
      <c r="S2036" s="257"/>
      <c r="T2036" s="258"/>
      <c r="AT2036" s="259" t="s">
        <v>177</v>
      </c>
      <c r="AU2036" s="259" t="s">
        <v>79</v>
      </c>
      <c r="AV2036" s="12" t="s">
        <v>79</v>
      </c>
      <c r="AW2036" s="12" t="s">
        <v>35</v>
      </c>
      <c r="AX2036" s="12" t="s">
        <v>71</v>
      </c>
      <c r="AY2036" s="259" t="s">
        <v>169</v>
      </c>
    </row>
    <row r="2037" s="13" customFormat="1">
      <c r="B2037" s="260"/>
      <c r="C2037" s="261"/>
      <c r="D2037" s="250" t="s">
        <v>177</v>
      </c>
      <c r="E2037" s="262" t="s">
        <v>21</v>
      </c>
      <c r="F2037" s="263" t="s">
        <v>996</v>
      </c>
      <c r="G2037" s="261"/>
      <c r="H2037" s="262" t="s">
        <v>21</v>
      </c>
      <c r="I2037" s="264"/>
      <c r="J2037" s="261"/>
      <c r="K2037" s="261"/>
      <c r="L2037" s="265"/>
      <c r="M2037" s="266"/>
      <c r="N2037" s="267"/>
      <c r="O2037" s="267"/>
      <c r="P2037" s="267"/>
      <c r="Q2037" s="267"/>
      <c r="R2037" s="267"/>
      <c r="S2037" s="267"/>
      <c r="T2037" s="268"/>
      <c r="AT2037" s="269" t="s">
        <v>177</v>
      </c>
      <c r="AU2037" s="269" t="s">
        <v>79</v>
      </c>
      <c r="AV2037" s="13" t="s">
        <v>75</v>
      </c>
      <c r="AW2037" s="13" t="s">
        <v>35</v>
      </c>
      <c r="AX2037" s="13" t="s">
        <v>71</v>
      </c>
      <c r="AY2037" s="269" t="s">
        <v>169</v>
      </c>
    </row>
    <row r="2038" s="12" customFormat="1">
      <c r="B2038" s="248"/>
      <c r="C2038" s="249"/>
      <c r="D2038" s="250" t="s">
        <v>177</v>
      </c>
      <c r="E2038" s="251" t="s">
        <v>21</v>
      </c>
      <c r="F2038" s="252" t="s">
        <v>79</v>
      </c>
      <c r="G2038" s="249"/>
      <c r="H2038" s="253">
        <v>2</v>
      </c>
      <c r="I2038" s="254"/>
      <c r="J2038" s="249"/>
      <c r="K2038" s="249"/>
      <c r="L2038" s="255"/>
      <c r="M2038" s="256"/>
      <c r="N2038" s="257"/>
      <c r="O2038" s="257"/>
      <c r="P2038" s="257"/>
      <c r="Q2038" s="257"/>
      <c r="R2038" s="257"/>
      <c r="S2038" s="257"/>
      <c r="T2038" s="258"/>
      <c r="AT2038" s="259" t="s">
        <v>177</v>
      </c>
      <c r="AU2038" s="259" t="s">
        <v>79</v>
      </c>
      <c r="AV2038" s="12" t="s">
        <v>79</v>
      </c>
      <c r="AW2038" s="12" t="s">
        <v>35</v>
      </c>
      <c r="AX2038" s="12" t="s">
        <v>71</v>
      </c>
      <c r="AY2038" s="259" t="s">
        <v>169</v>
      </c>
    </row>
    <row r="2039" s="13" customFormat="1">
      <c r="B2039" s="260"/>
      <c r="C2039" s="261"/>
      <c r="D2039" s="250" t="s">
        <v>177</v>
      </c>
      <c r="E2039" s="262" t="s">
        <v>21</v>
      </c>
      <c r="F2039" s="263" t="s">
        <v>997</v>
      </c>
      <c r="G2039" s="261"/>
      <c r="H2039" s="262" t="s">
        <v>21</v>
      </c>
      <c r="I2039" s="264"/>
      <c r="J2039" s="261"/>
      <c r="K2039" s="261"/>
      <c r="L2039" s="265"/>
      <c r="M2039" s="266"/>
      <c r="N2039" s="267"/>
      <c r="O2039" s="267"/>
      <c r="P2039" s="267"/>
      <c r="Q2039" s="267"/>
      <c r="R2039" s="267"/>
      <c r="S2039" s="267"/>
      <c r="T2039" s="268"/>
      <c r="AT2039" s="269" t="s">
        <v>177</v>
      </c>
      <c r="AU2039" s="269" t="s">
        <v>79</v>
      </c>
      <c r="AV2039" s="13" t="s">
        <v>75</v>
      </c>
      <c r="AW2039" s="13" t="s">
        <v>35</v>
      </c>
      <c r="AX2039" s="13" t="s">
        <v>71</v>
      </c>
      <c r="AY2039" s="269" t="s">
        <v>169</v>
      </c>
    </row>
    <row r="2040" s="14" customFormat="1">
      <c r="B2040" s="270"/>
      <c r="C2040" s="271"/>
      <c r="D2040" s="250" t="s">
        <v>177</v>
      </c>
      <c r="E2040" s="272" t="s">
        <v>21</v>
      </c>
      <c r="F2040" s="273" t="s">
        <v>182</v>
      </c>
      <c r="G2040" s="271"/>
      <c r="H2040" s="274">
        <v>4</v>
      </c>
      <c r="I2040" s="275"/>
      <c r="J2040" s="271"/>
      <c r="K2040" s="271"/>
      <c r="L2040" s="276"/>
      <c r="M2040" s="277"/>
      <c r="N2040" s="278"/>
      <c r="O2040" s="278"/>
      <c r="P2040" s="278"/>
      <c r="Q2040" s="278"/>
      <c r="R2040" s="278"/>
      <c r="S2040" s="278"/>
      <c r="T2040" s="279"/>
      <c r="AT2040" s="280" t="s">
        <v>177</v>
      </c>
      <c r="AU2040" s="280" t="s">
        <v>79</v>
      </c>
      <c r="AV2040" s="14" t="s">
        <v>89</v>
      </c>
      <c r="AW2040" s="14" t="s">
        <v>35</v>
      </c>
      <c r="AX2040" s="14" t="s">
        <v>75</v>
      </c>
      <c r="AY2040" s="280" t="s">
        <v>169</v>
      </c>
    </row>
    <row r="2041" s="1" customFormat="1" ht="25.5" customHeight="1">
      <c r="B2041" s="47"/>
      <c r="C2041" s="236" t="s">
        <v>1886</v>
      </c>
      <c r="D2041" s="236" t="s">
        <v>172</v>
      </c>
      <c r="E2041" s="237" t="s">
        <v>1887</v>
      </c>
      <c r="F2041" s="238" t="s">
        <v>1888</v>
      </c>
      <c r="G2041" s="239" t="s">
        <v>354</v>
      </c>
      <c r="H2041" s="240">
        <v>1</v>
      </c>
      <c r="I2041" s="241"/>
      <c r="J2041" s="242">
        <f>ROUND(I2041*H2041,2)</f>
        <v>0</v>
      </c>
      <c r="K2041" s="238" t="s">
        <v>21</v>
      </c>
      <c r="L2041" s="73"/>
      <c r="M2041" s="243" t="s">
        <v>21</v>
      </c>
      <c r="N2041" s="244" t="s">
        <v>42</v>
      </c>
      <c r="O2041" s="48"/>
      <c r="P2041" s="245">
        <f>O2041*H2041</f>
        <v>0</v>
      </c>
      <c r="Q2041" s="245">
        <v>0</v>
      </c>
      <c r="R2041" s="245">
        <f>Q2041*H2041</f>
        <v>0</v>
      </c>
      <c r="S2041" s="245">
        <v>0</v>
      </c>
      <c r="T2041" s="246">
        <f>S2041*H2041</f>
        <v>0</v>
      </c>
      <c r="AR2041" s="25" t="s">
        <v>89</v>
      </c>
      <c r="AT2041" s="25" t="s">
        <v>172</v>
      </c>
      <c r="AU2041" s="25" t="s">
        <v>79</v>
      </c>
      <c r="AY2041" s="25" t="s">
        <v>169</v>
      </c>
      <c r="BE2041" s="247">
        <f>IF(N2041="základní",J2041,0)</f>
        <v>0</v>
      </c>
      <c r="BF2041" s="247">
        <f>IF(N2041="snížená",J2041,0)</f>
        <v>0</v>
      </c>
      <c r="BG2041" s="247">
        <f>IF(N2041="zákl. přenesená",J2041,0)</f>
        <v>0</v>
      </c>
      <c r="BH2041" s="247">
        <f>IF(N2041="sníž. přenesená",J2041,0)</f>
        <v>0</v>
      </c>
      <c r="BI2041" s="247">
        <f>IF(N2041="nulová",J2041,0)</f>
        <v>0</v>
      </c>
      <c r="BJ2041" s="25" t="s">
        <v>75</v>
      </c>
      <c r="BK2041" s="247">
        <f>ROUND(I2041*H2041,2)</f>
        <v>0</v>
      </c>
      <c r="BL2041" s="25" t="s">
        <v>89</v>
      </c>
      <c r="BM2041" s="25" t="s">
        <v>1889</v>
      </c>
    </row>
    <row r="2042" s="12" customFormat="1">
      <c r="B2042" s="248"/>
      <c r="C2042" s="249"/>
      <c r="D2042" s="250" t="s">
        <v>177</v>
      </c>
      <c r="E2042" s="251" t="s">
        <v>21</v>
      </c>
      <c r="F2042" s="252" t="s">
        <v>75</v>
      </c>
      <c r="G2042" s="249"/>
      <c r="H2042" s="253">
        <v>1</v>
      </c>
      <c r="I2042" s="254"/>
      <c r="J2042" s="249"/>
      <c r="K2042" s="249"/>
      <c r="L2042" s="255"/>
      <c r="M2042" s="256"/>
      <c r="N2042" s="257"/>
      <c r="O2042" s="257"/>
      <c r="P2042" s="257"/>
      <c r="Q2042" s="257"/>
      <c r="R2042" s="257"/>
      <c r="S2042" s="257"/>
      <c r="T2042" s="258"/>
      <c r="AT2042" s="259" t="s">
        <v>177</v>
      </c>
      <c r="AU2042" s="259" t="s">
        <v>79</v>
      </c>
      <c r="AV2042" s="12" t="s">
        <v>79</v>
      </c>
      <c r="AW2042" s="12" t="s">
        <v>35</v>
      </c>
      <c r="AX2042" s="12" t="s">
        <v>71</v>
      </c>
      <c r="AY2042" s="259" t="s">
        <v>169</v>
      </c>
    </row>
    <row r="2043" s="13" customFormat="1">
      <c r="B2043" s="260"/>
      <c r="C2043" s="261"/>
      <c r="D2043" s="250" t="s">
        <v>177</v>
      </c>
      <c r="E2043" s="262" t="s">
        <v>21</v>
      </c>
      <c r="F2043" s="263" t="s">
        <v>994</v>
      </c>
      <c r="G2043" s="261"/>
      <c r="H2043" s="262" t="s">
        <v>21</v>
      </c>
      <c r="I2043" s="264"/>
      <c r="J2043" s="261"/>
      <c r="K2043" s="261"/>
      <c r="L2043" s="265"/>
      <c r="M2043" s="266"/>
      <c r="N2043" s="267"/>
      <c r="O2043" s="267"/>
      <c r="P2043" s="267"/>
      <c r="Q2043" s="267"/>
      <c r="R2043" s="267"/>
      <c r="S2043" s="267"/>
      <c r="T2043" s="268"/>
      <c r="AT2043" s="269" t="s">
        <v>177</v>
      </c>
      <c r="AU2043" s="269" t="s">
        <v>79</v>
      </c>
      <c r="AV2043" s="13" t="s">
        <v>75</v>
      </c>
      <c r="AW2043" s="13" t="s">
        <v>35</v>
      </c>
      <c r="AX2043" s="13" t="s">
        <v>71</v>
      </c>
      <c r="AY2043" s="269" t="s">
        <v>169</v>
      </c>
    </row>
    <row r="2044" s="14" customFormat="1">
      <c r="B2044" s="270"/>
      <c r="C2044" s="271"/>
      <c r="D2044" s="250" t="s">
        <v>177</v>
      </c>
      <c r="E2044" s="272" t="s">
        <v>21</v>
      </c>
      <c r="F2044" s="273" t="s">
        <v>182</v>
      </c>
      <c r="G2044" s="271"/>
      <c r="H2044" s="274">
        <v>1</v>
      </c>
      <c r="I2044" s="275"/>
      <c r="J2044" s="271"/>
      <c r="K2044" s="271"/>
      <c r="L2044" s="276"/>
      <c r="M2044" s="277"/>
      <c r="N2044" s="278"/>
      <c r="O2044" s="278"/>
      <c r="P2044" s="278"/>
      <c r="Q2044" s="278"/>
      <c r="R2044" s="278"/>
      <c r="S2044" s="278"/>
      <c r="T2044" s="279"/>
      <c r="AT2044" s="280" t="s">
        <v>177</v>
      </c>
      <c r="AU2044" s="280" t="s">
        <v>79</v>
      </c>
      <c r="AV2044" s="14" t="s">
        <v>89</v>
      </c>
      <c r="AW2044" s="14" t="s">
        <v>35</v>
      </c>
      <c r="AX2044" s="14" t="s">
        <v>75</v>
      </c>
      <c r="AY2044" s="280" t="s">
        <v>169</v>
      </c>
    </row>
    <row r="2045" s="1" customFormat="1" ht="25.5" customHeight="1">
      <c r="B2045" s="47"/>
      <c r="C2045" s="236" t="s">
        <v>1890</v>
      </c>
      <c r="D2045" s="236" t="s">
        <v>172</v>
      </c>
      <c r="E2045" s="237" t="s">
        <v>1891</v>
      </c>
      <c r="F2045" s="238" t="s">
        <v>1892</v>
      </c>
      <c r="G2045" s="239" t="s">
        <v>354</v>
      </c>
      <c r="H2045" s="240">
        <v>1</v>
      </c>
      <c r="I2045" s="241"/>
      <c r="J2045" s="242">
        <f>ROUND(I2045*H2045,2)</f>
        <v>0</v>
      </c>
      <c r="K2045" s="238" t="s">
        <v>21</v>
      </c>
      <c r="L2045" s="73"/>
      <c r="M2045" s="243" t="s">
        <v>21</v>
      </c>
      <c r="N2045" s="244" t="s">
        <v>42</v>
      </c>
      <c r="O2045" s="48"/>
      <c r="P2045" s="245">
        <f>O2045*H2045</f>
        <v>0</v>
      </c>
      <c r="Q2045" s="245">
        <v>0</v>
      </c>
      <c r="R2045" s="245">
        <f>Q2045*H2045</f>
        <v>0</v>
      </c>
      <c r="S2045" s="245">
        <v>0</v>
      </c>
      <c r="T2045" s="246">
        <f>S2045*H2045</f>
        <v>0</v>
      </c>
      <c r="AR2045" s="25" t="s">
        <v>89</v>
      </c>
      <c r="AT2045" s="25" t="s">
        <v>172</v>
      </c>
      <c r="AU2045" s="25" t="s">
        <v>79</v>
      </c>
      <c r="AY2045" s="25" t="s">
        <v>169</v>
      </c>
      <c r="BE2045" s="247">
        <f>IF(N2045="základní",J2045,0)</f>
        <v>0</v>
      </c>
      <c r="BF2045" s="247">
        <f>IF(N2045="snížená",J2045,0)</f>
        <v>0</v>
      </c>
      <c r="BG2045" s="247">
        <f>IF(N2045="zákl. přenesená",J2045,0)</f>
        <v>0</v>
      </c>
      <c r="BH2045" s="247">
        <f>IF(N2045="sníž. přenesená",J2045,0)</f>
        <v>0</v>
      </c>
      <c r="BI2045" s="247">
        <f>IF(N2045="nulová",J2045,0)</f>
        <v>0</v>
      </c>
      <c r="BJ2045" s="25" t="s">
        <v>75</v>
      </c>
      <c r="BK2045" s="247">
        <f>ROUND(I2045*H2045,2)</f>
        <v>0</v>
      </c>
      <c r="BL2045" s="25" t="s">
        <v>89</v>
      </c>
      <c r="BM2045" s="25" t="s">
        <v>1893</v>
      </c>
    </row>
    <row r="2046" s="12" customFormat="1">
      <c r="B2046" s="248"/>
      <c r="C2046" s="249"/>
      <c r="D2046" s="250" t="s">
        <v>177</v>
      </c>
      <c r="E2046" s="251" t="s">
        <v>21</v>
      </c>
      <c r="F2046" s="252" t="s">
        <v>75</v>
      </c>
      <c r="G2046" s="249"/>
      <c r="H2046" s="253">
        <v>1</v>
      </c>
      <c r="I2046" s="254"/>
      <c r="J2046" s="249"/>
      <c r="K2046" s="249"/>
      <c r="L2046" s="255"/>
      <c r="M2046" s="256"/>
      <c r="N2046" s="257"/>
      <c r="O2046" s="257"/>
      <c r="P2046" s="257"/>
      <c r="Q2046" s="257"/>
      <c r="R2046" s="257"/>
      <c r="S2046" s="257"/>
      <c r="T2046" s="258"/>
      <c r="AT2046" s="259" t="s">
        <v>177</v>
      </c>
      <c r="AU2046" s="259" t="s">
        <v>79</v>
      </c>
      <c r="AV2046" s="12" t="s">
        <v>79</v>
      </c>
      <c r="AW2046" s="12" t="s">
        <v>35</v>
      </c>
      <c r="AX2046" s="12" t="s">
        <v>71</v>
      </c>
      <c r="AY2046" s="259" t="s">
        <v>169</v>
      </c>
    </row>
    <row r="2047" s="13" customFormat="1">
      <c r="B2047" s="260"/>
      <c r="C2047" s="261"/>
      <c r="D2047" s="250" t="s">
        <v>177</v>
      </c>
      <c r="E2047" s="262" t="s">
        <v>21</v>
      </c>
      <c r="F2047" s="263" t="s">
        <v>1894</v>
      </c>
      <c r="G2047" s="261"/>
      <c r="H2047" s="262" t="s">
        <v>21</v>
      </c>
      <c r="I2047" s="264"/>
      <c r="J2047" s="261"/>
      <c r="K2047" s="261"/>
      <c r="L2047" s="265"/>
      <c r="M2047" s="266"/>
      <c r="N2047" s="267"/>
      <c r="O2047" s="267"/>
      <c r="P2047" s="267"/>
      <c r="Q2047" s="267"/>
      <c r="R2047" s="267"/>
      <c r="S2047" s="267"/>
      <c r="T2047" s="268"/>
      <c r="AT2047" s="269" t="s">
        <v>177</v>
      </c>
      <c r="AU2047" s="269" t="s">
        <v>79</v>
      </c>
      <c r="AV2047" s="13" t="s">
        <v>75</v>
      </c>
      <c r="AW2047" s="13" t="s">
        <v>35</v>
      </c>
      <c r="AX2047" s="13" t="s">
        <v>71</v>
      </c>
      <c r="AY2047" s="269" t="s">
        <v>169</v>
      </c>
    </row>
    <row r="2048" s="14" customFormat="1">
      <c r="B2048" s="270"/>
      <c r="C2048" s="271"/>
      <c r="D2048" s="250" t="s">
        <v>177</v>
      </c>
      <c r="E2048" s="272" t="s">
        <v>21</v>
      </c>
      <c r="F2048" s="273" t="s">
        <v>182</v>
      </c>
      <c r="G2048" s="271"/>
      <c r="H2048" s="274">
        <v>1</v>
      </c>
      <c r="I2048" s="275"/>
      <c r="J2048" s="271"/>
      <c r="K2048" s="271"/>
      <c r="L2048" s="276"/>
      <c r="M2048" s="277"/>
      <c r="N2048" s="278"/>
      <c r="O2048" s="278"/>
      <c r="P2048" s="278"/>
      <c r="Q2048" s="278"/>
      <c r="R2048" s="278"/>
      <c r="S2048" s="278"/>
      <c r="T2048" s="279"/>
      <c r="AT2048" s="280" t="s">
        <v>177</v>
      </c>
      <c r="AU2048" s="280" t="s">
        <v>79</v>
      </c>
      <c r="AV2048" s="14" t="s">
        <v>89</v>
      </c>
      <c r="AW2048" s="14" t="s">
        <v>35</v>
      </c>
      <c r="AX2048" s="14" t="s">
        <v>75</v>
      </c>
      <c r="AY2048" s="280" t="s">
        <v>169</v>
      </c>
    </row>
    <row r="2049" s="1" customFormat="1" ht="16.5" customHeight="1">
      <c r="B2049" s="47"/>
      <c r="C2049" s="236" t="s">
        <v>1895</v>
      </c>
      <c r="D2049" s="236" t="s">
        <v>172</v>
      </c>
      <c r="E2049" s="237" t="s">
        <v>1896</v>
      </c>
      <c r="F2049" s="238" t="s">
        <v>1897</v>
      </c>
      <c r="G2049" s="239" t="s">
        <v>354</v>
      </c>
      <c r="H2049" s="240">
        <v>1</v>
      </c>
      <c r="I2049" s="241"/>
      <c r="J2049" s="242">
        <f>ROUND(I2049*H2049,2)</f>
        <v>0</v>
      </c>
      <c r="K2049" s="238" t="s">
        <v>21</v>
      </c>
      <c r="L2049" s="73"/>
      <c r="M2049" s="243" t="s">
        <v>21</v>
      </c>
      <c r="N2049" s="244" t="s">
        <v>42</v>
      </c>
      <c r="O2049" s="48"/>
      <c r="P2049" s="245">
        <f>O2049*H2049</f>
        <v>0</v>
      </c>
      <c r="Q2049" s="245">
        <v>0</v>
      </c>
      <c r="R2049" s="245">
        <f>Q2049*H2049</f>
        <v>0</v>
      </c>
      <c r="S2049" s="245">
        <v>0</v>
      </c>
      <c r="T2049" s="246">
        <f>S2049*H2049</f>
        <v>0</v>
      </c>
      <c r="AR2049" s="25" t="s">
        <v>89</v>
      </c>
      <c r="AT2049" s="25" t="s">
        <v>172</v>
      </c>
      <c r="AU2049" s="25" t="s">
        <v>79</v>
      </c>
      <c r="AY2049" s="25" t="s">
        <v>169</v>
      </c>
      <c r="BE2049" s="247">
        <f>IF(N2049="základní",J2049,0)</f>
        <v>0</v>
      </c>
      <c r="BF2049" s="247">
        <f>IF(N2049="snížená",J2049,0)</f>
        <v>0</v>
      </c>
      <c r="BG2049" s="247">
        <f>IF(N2049="zákl. přenesená",J2049,0)</f>
        <v>0</v>
      </c>
      <c r="BH2049" s="247">
        <f>IF(N2049="sníž. přenesená",J2049,0)</f>
        <v>0</v>
      </c>
      <c r="BI2049" s="247">
        <f>IF(N2049="nulová",J2049,0)</f>
        <v>0</v>
      </c>
      <c r="BJ2049" s="25" t="s">
        <v>75</v>
      </c>
      <c r="BK2049" s="247">
        <f>ROUND(I2049*H2049,2)</f>
        <v>0</v>
      </c>
      <c r="BL2049" s="25" t="s">
        <v>89</v>
      </c>
      <c r="BM2049" s="25" t="s">
        <v>1898</v>
      </c>
    </row>
    <row r="2050" s="12" customFormat="1">
      <c r="B2050" s="248"/>
      <c r="C2050" s="249"/>
      <c r="D2050" s="250" t="s">
        <v>177</v>
      </c>
      <c r="E2050" s="251" t="s">
        <v>21</v>
      </c>
      <c r="F2050" s="252" t="s">
        <v>75</v>
      </c>
      <c r="G2050" s="249"/>
      <c r="H2050" s="253">
        <v>1</v>
      </c>
      <c r="I2050" s="254"/>
      <c r="J2050" s="249"/>
      <c r="K2050" s="249"/>
      <c r="L2050" s="255"/>
      <c r="M2050" s="256"/>
      <c r="N2050" s="257"/>
      <c r="O2050" s="257"/>
      <c r="P2050" s="257"/>
      <c r="Q2050" s="257"/>
      <c r="R2050" s="257"/>
      <c r="S2050" s="257"/>
      <c r="T2050" s="258"/>
      <c r="AT2050" s="259" t="s">
        <v>177</v>
      </c>
      <c r="AU2050" s="259" t="s">
        <v>79</v>
      </c>
      <c r="AV2050" s="12" t="s">
        <v>79</v>
      </c>
      <c r="AW2050" s="12" t="s">
        <v>35</v>
      </c>
      <c r="AX2050" s="12" t="s">
        <v>71</v>
      </c>
      <c r="AY2050" s="259" t="s">
        <v>169</v>
      </c>
    </row>
    <row r="2051" s="13" customFormat="1">
      <c r="B2051" s="260"/>
      <c r="C2051" s="261"/>
      <c r="D2051" s="250" t="s">
        <v>177</v>
      </c>
      <c r="E2051" s="262" t="s">
        <v>21</v>
      </c>
      <c r="F2051" s="263" t="s">
        <v>1899</v>
      </c>
      <c r="G2051" s="261"/>
      <c r="H2051" s="262" t="s">
        <v>21</v>
      </c>
      <c r="I2051" s="264"/>
      <c r="J2051" s="261"/>
      <c r="K2051" s="261"/>
      <c r="L2051" s="265"/>
      <c r="M2051" s="266"/>
      <c r="N2051" s="267"/>
      <c r="O2051" s="267"/>
      <c r="P2051" s="267"/>
      <c r="Q2051" s="267"/>
      <c r="R2051" s="267"/>
      <c r="S2051" s="267"/>
      <c r="T2051" s="268"/>
      <c r="AT2051" s="269" t="s">
        <v>177</v>
      </c>
      <c r="AU2051" s="269" t="s">
        <v>79</v>
      </c>
      <c r="AV2051" s="13" t="s">
        <v>75</v>
      </c>
      <c r="AW2051" s="13" t="s">
        <v>35</v>
      </c>
      <c r="AX2051" s="13" t="s">
        <v>71</v>
      </c>
      <c r="AY2051" s="269" t="s">
        <v>169</v>
      </c>
    </row>
    <row r="2052" s="14" customFormat="1">
      <c r="B2052" s="270"/>
      <c r="C2052" s="271"/>
      <c r="D2052" s="250" t="s">
        <v>177</v>
      </c>
      <c r="E2052" s="272" t="s">
        <v>21</v>
      </c>
      <c r="F2052" s="273" t="s">
        <v>182</v>
      </c>
      <c r="G2052" s="271"/>
      <c r="H2052" s="274">
        <v>1</v>
      </c>
      <c r="I2052" s="275"/>
      <c r="J2052" s="271"/>
      <c r="K2052" s="271"/>
      <c r="L2052" s="276"/>
      <c r="M2052" s="277"/>
      <c r="N2052" s="278"/>
      <c r="O2052" s="278"/>
      <c r="P2052" s="278"/>
      <c r="Q2052" s="278"/>
      <c r="R2052" s="278"/>
      <c r="S2052" s="278"/>
      <c r="T2052" s="279"/>
      <c r="AT2052" s="280" t="s">
        <v>177</v>
      </c>
      <c r="AU2052" s="280" t="s">
        <v>79</v>
      </c>
      <c r="AV2052" s="14" t="s">
        <v>89</v>
      </c>
      <c r="AW2052" s="14" t="s">
        <v>35</v>
      </c>
      <c r="AX2052" s="14" t="s">
        <v>75</v>
      </c>
      <c r="AY2052" s="280" t="s">
        <v>169</v>
      </c>
    </row>
    <row r="2053" s="1" customFormat="1" ht="25.5" customHeight="1">
      <c r="B2053" s="47"/>
      <c r="C2053" s="236" t="s">
        <v>1900</v>
      </c>
      <c r="D2053" s="236" t="s">
        <v>172</v>
      </c>
      <c r="E2053" s="237" t="s">
        <v>1901</v>
      </c>
      <c r="F2053" s="238" t="s">
        <v>1902</v>
      </c>
      <c r="G2053" s="239" t="s">
        <v>354</v>
      </c>
      <c r="H2053" s="240">
        <v>2</v>
      </c>
      <c r="I2053" s="241"/>
      <c r="J2053" s="242">
        <f>ROUND(I2053*H2053,2)</f>
        <v>0</v>
      </c>
      <c r="K2053" s="238" t="s">
        <v>21</v>
      </c>
      <c r="L2053" s="73"/>
      <c r="M2053" s="243" t="s">
        <v>21</v>
      </c>
      <c r="N2053" s="244" t="s">
        <v>42</v>
      </c>
      <c r="O2053" s="48"/>
      <c r="P2053" s="245">
        <f>O2053*H2053</f>
        <v>0</v>
      </c>
      <c r="Q2053" s="245">
        <v>0</v>
      </c>
      <c r="R2053" s="245">
        <f>Q2053*H2053</f>
        <v>0</v>
      </c>
      <c r="S2053" s="245">
        <v>0</v>
      </c>
      <c r="T2053" s="246">
        <f>S2053*H2053</f>
        <v>0</v>
      </c>
      <c r="AR2053" s="25" t="s">
        <v>89</v>
      </c>
      <c r="AT2053" s="25" t="s">
        <v>172</v>
      </c>
      <c r="AU2053" s="25" t="s">
        <v>79</v>
      </c>
      <c r="AY2053" s="25" t="s">
        <v>169</v>
      </c>
      <c r="BE2053" s="247">
        <f>IF(N2053="základní",J2053,0)</f>
        <v>0</v>
      </c>
      <c r="BF2053" s="247">
        <f>IF(N2053="snížená",J2053,0)</f>
        <v>0</v>
      </c>
      <c r="BG2053" s="247">
        <f>IF(N2053="zákl. přenesená",J2053,0)</f>
        <v>0</v>
      </c>
      <c r="BH2053" s="247">
        <f>IF(N2053="sníž. přenesená",J2053,0)</f>
        <v>0</v>
      </c>
      <c r="BI2053" s="247">
        <f>IF(N2053="nulová",J2053,0)</f>
        <v>0</v>
      </c>
      <c r="BJ2053" s="25" t="s">
        <v>75</v>
      </c>
      <c r="BK2053" s="247">
        <f>ROUND(I2053*H2053,2)</f>
        <v>0</v>
      </c>
      <c r="BL2053" s="25" t="s">
        <v>89</v>
      </c>
      <c r="BM2053" s="25" t="s">
        <v>1903</v>
      </c>
    </row>
    <row r="2054" s="12" customFormat="1">
      <c r="B2054" s="248"/>
      <c r="C2054" s="249"/>
      <c r="D2054" s="250" t="s">
        <v>177</v>
      </c>
      <c r="E2054" s="251" t="s">
        <v>21</v>
      </c>
      <c r="F2054" s="252" t="s">
        <v>79</v>
      </c>
      <c r="G2054" s="249"/>
      <c r="H2054" s="253">
        <v>2</v>
      </c>
      <c r="I2054" s="254"/>
      <c r="J2054" s="249"/>
      <c r="K2054" s="249"/>
      <c r="L2054" s="255"/>
      <c r="M2054" s="256"/>
      <c r="N2054" s="257"/>
      <c r="O2054" s="257"/>
      <c r="P2054" s="257"/>
      <c r="Q2054" s="257"/>
      <c r="R2054" s="257"/>
      <c r="S2054" s="257"/>
      <c r="T2054" s="258"/>
      <c r="AT2054" s="259" t="s">
        <v>177</v>
      </c>
      <c r="AU2054" s="259" t="s">
        <v>79</v>
      </c>
      <c r="AV2054" s="12" t="s">
        <v>79</v>
      </c>
      <c r="AW2054" s="12" t="s">
        <v>35</v>
      </c>
      <c r="AX2054" s="12" t="s">
        <v>71</v>
      </c>
      <c r="AY2054" s="259" t="s">
        <v>169</v>
      </c>
    </row>
    <row r="2055" s="13" customFormat="1">
      <c r="B2055" s="260"/>
      <c r="C2055" s="261"/>
      <c r="D2055" s="250" t="s">
        <v>177</v>
      </c>
      <c r="E2055" s="262" t="s">
        <v>21</v>
      </c>
      <c r="F2055" s="263" t="s">
        <v>1034</v>
      </c>
      <c r="G2055" s="261"/>
      <c r="H2055" s="262" t="s">
        <v>21</v>
      </c>
      <c r="I2055" s="264"/>
      <c r="J2055" s="261"/>
      <c r="K2055" s="261"/>
      <c r="L2055" s="265"/>
      <c r="M2055" s="266"/>
      <c r="N2055" s="267"/>
      <c r="O2055" s="267"/>
      <c r="P2055" s="267"/>
      <c r="Q2055" s="267"/>
      <c r="R2055" s="267"/>
      <c r="S2055" s="267"/>
      <c r="T2055" s="268"/>
      <c r="AT2055" s="269" t="s">
        <v>177</v>
      </c>
      <c r="AU2055" s="269" t="s">
        <v>79</v>
      </c>
      <c r="AV2055" s="13" t="s">
        <v>75</v>
      </c>
      <c r="AW2055" s="13" t="s">
        <v>35</v>
      </c>
      <c r="AX2055" s="13" t="s">
        <v>71</v>
      </c>
      <c r="AY2055" s="269" t="s">
        <v>169</v>
      </c>
    </row>
    <row r="2056" s="14" customFormat="1">
      <c r="B2056" s="270"/>
      <c r="C2056" s="271"/>
      <c r="D2056" s="250" t="s">
        <v>177</v>
      </c>
      <c r="E2056" s="272" t="s">
        <v>21</v>
      </c>
      <c r="F2056" s="273" t="s">
        <v>182</v>
      </c>
      <c r="G2056" s="271"/>
      <c r="H2056" s="274">
        <v>2</v>
      </c>
      <c r="I2056" s="275"/>
      <c r="J2056" s="271"/>
      <c r="K2056" s="271"/>
      <c r="L2056" s="276"/>
      <c r="M2056" s="277"/>
      <c r="N2056" s="278"/>
      <c r="O2056" s="278"/>
      <c r="P2056" s="278"/>
      <c r="Q2056" s="278"/>
      <c r="R2056" s="278"/>
      <c r="S2056" s="278"/>
      <c r="T2056" s="279"/>
      <c r="AT2056" s="280" t="s">
        <v>177</v>
      </c>
      <c r="AU2056" s="280" t="s">
        <v>79</v>
      </c>
      <c r="AV2056" s="14" t="s">
        <v>89</v>
      </c>
      <c r="AW2056" s="14" t="s">
        <v>35</v>
      </c>
      <c r="AX2056" s="14" t="s">
        <v>75</v>
      </c>
      <c r="AY2056" s="280" t="s">
        <v>169</v>
      </c>
    </row>
    <row r="2057" s="1" customFormat="1" ht="25.5" customHeight="1">
      <c r="B2057" s="47"/>
      <c r="C2057" s="281" t="s">
        <v>1904</v>
      </c>
      <c r="D2057" s="281" t="s">
        <v>232</v>
      </c>
      <c r="E2057" s="282" t="s">
        <v>1905</v>
      </c>
      <c r="F2057" s="283" t="s">
        <v>1906</v>
      </c>
      <c r="G2057" s="284" t="s">
        <v>1003</v>
      </c>
      <c r="H2057" s="285">
        <v>1</v>
      </c>
      <c r="I2057" s="286"/>
      <c r="J2057" s="287">
        <f>ROUND(I2057*H2057,2)</f>
        <v>0</v>
      </c>
      <c r="K2057" s="283" t="s">
        <v>21</v>
      </c>
      <c r="L2057" s="288"/>
      <c r="M2057" s="289" t="s">
        <v>21</v>
      </c>
      <c r="N2057" s="290" t="s">
        <v>42</v>
      </c>
      <c r="O2057" s="48"/>
      <c r="P2057" s="245">
        <f>O2057*H2057</f>
        <v>0</v>
      </c>
      <c r="Q2057" s="245">
        <v>0</v>
      </c>
      <c r="R2057" s="245">
        <f>Q2057*H2057</f>
        <v>0</v>
      </c>
      <c r="S2057" s="245">
        <v>0</v>
      </c>
      <c r="T2057" s="246">
        <f>S2057*H2057</f>
        <v>0</v>
      </c>
      <c r="AR2057" s="25" t="s">
        <v>101</v>
      </c>
      <c r="AT2057" s="25" t="s">
        <v>232</v>
      </c>
      <c r="AU2057" s="25" t="s">
        <v>79</v>
      </c>
      <c r="AY2057" s="25" t="s">
        <v>169</v>
      </c>
      <c r="BE2057" s="247">
        <f>IF(N2057="základní",J2057,0)</f>
        <v>0</v>
      </c>
      <c r="BF2057" s="247">
        <f>IF(N2057="snížená",J2057,0)</f>
        <v>0</v>
      </c>
      <c r="BG2057" s="247">
        <f>IF(N2057="zákl. přenesená",J2057,0)</f>
        <v>0</v>
      </c>
      <c r="BH2057" s="247">
        <f>IF(N2057="sníž. přenesená",J2057,0)</f>
        <v>0</v>
      </c>
      <c r="BI2057" s="247">
        <f>IF(N2057="nulová",J2057,0)</f>
        <v>0</v>
      </c>
      <c r="BJ2057" s="25" t="s">
        <v>75</v>
      </c>
      <c r="BK2057" s="247">
        <f>ROUND(I2057*H2057,2)</f>
        <v>0</v>
      </c>
      <c r="BL2057" s="25" t="s">
        <v>89</v>
      </c>
      <c r="BM2057" s="25" t="s">
        <v>1907</v>
      </c>
    </row>
    <row r="2058" s="12" customFormat="1">
      <c r="B2058" s="248"/>
      <c r="C2058" s="249"/>
      <c r="D2058" s="250" t="s">
        <v>177</v>
      </c>
      <c r="E2058" s="251" t="s">
        <v>21</v>
      </c>
      <c r="F2058" s="252" t="s">
        <v>75</v>
      </c>
      <c r="G2058" s="249"/>
      <c r="H2058" s="253">
        <v>1</v>
      </c>
      <c r="I2058" s="254"/>
      <c r="J2058" s="249"/>
      <c r="K2058" s="249"/>
      <c r="L2058" s="255"/>
      <c r="M2058" s="256"/>
      <c r="N2058" s="257"/>
      <c r="O2058" s="257"/>
      <c r="P2058" s="257"/>
      <c r="Q2058" s="257"/>
      <c r="R2058" s="257"/>
      <c r="S2058" s="257"/>
      <c r="T2058" s="258"/>
      <c r="AT2058" s="259" t="s">
        <v>177</v>
      </c>
      <c r="AU2058" s="259" t="s">
        <v>79</v>
      </c>
      <c r="AV2058" s="12" t="s">
        <v>79</v>
      </c>
      <c r="AW2058" s="12" t="s">
        <v>35</v>
      </c>
      <c r="AX2058" s="12" t="s">
        <v>71</v>
      </c>
      <c r="AY2058" s="259" t="s">
        <v>169</v>
      </c>
    </row>
    <row r="2059" s="14" customFormat="1">
      <c r="B2059" s="270"/>
      <c r="C2059" s="271"/>
      <c r="D2059" s="250" t="s">
        <v>177</v>
      </c>
      <c r="E2059" s="272" t="s">
        <v>21</v>
      </c>
      <c r="F2059" s="273" t="s">
        <v>182</v>
      </c>
      <c r="G2059" s="271"/>
      <c r="H2059" s="274">
        <v>1</v>
      </c>
      <c r="I2059" s="275"/>
      <c r="J2059" s="271"/>
      <c r="K2059" s="271"/>
      <c r="L2059" s="276"/>
      <c r="M2059" s="277"/>
      <c r="N2059" s="278"/>
      <c r="O2059" s="278"/>
      <c r="P2059" s="278"/>
      <c r="Q2059" s="278"/>
      <c r="R2059" s="278"/>
      <c r="S2059" s="278"/>
      <c r="T2059" s="279"/>
      <c r="AT2059" s="280" t="s">
        <v>177</v>
      </c>
      <c r="AU2059" s="280" t="s">
        <v>79</v>
      </c>
      <c r="AV2059" s="14" t="s">
        <v>89</v>
      </c>
      <c r="AW2059" s="14" t="s">
        <v>35</v>
      </c>
      <c r="AX2059" s="14" t="s">
        <v>75</v>
      </c>
      <c r="AY2059" s="280" t="s">
        <v>169</v>
      </c>
    </row>
    <row r="2060" s="1" customFormat="1" ht="25.5" customHeight="1">
      <c r="B2060" s="47"/>
      <c r="C2060" s="281" t="s">
        <v>1908</v>
      </c>
      <c r="D2060" s="281" t="s">
        <v>232</v>
      </c>
      <c r="E2060" s="282" t="s">
        <v>1909</v>
      </c>
      <c r="F2060" s="283" t="s">
        <v>1910</v>
      </c>
      <c r="G2060" s="284" t="s">
        <v>1003</v>
      </c>
      <c r="H2060" s="285">
        <v>1</v>
      </c>
      <c r="I2060" s="286"/>
      <c r="J2060" s="287">
        <f>ROUND(I2060*H2060,2)</f>
        <v>0</v>
      </c>
      <c r="K2060" s="283" t="s">
        <v>21</v>
      </c>
      <c r="L2060" s="288"/>
      <c r="M2060" s="289" t="s">
        <v>21</v>
      </c>
      <c r="N2060" s="290" t="s">
        <v>42</v>
      </c>
      <c r="O2060" s="48"/>
      <c r="P2060" s="245">
        <f>O2060*H2060</f>
        <v>0</v>
      </c>
      <c r="Q2060" s="245">
        <v>0</v>
      </c>
      <c r="R2060" s="245">
        <f>Q2060*H2060</f>
        <v>0</v>
      </c>
      <c r="S2060" s="245">
        <v>0</v>
      </c>
      <c r="T2060" s="246">
        <f>S2060*H2060</f>
        <v>0</v>
      </c>
      <c r="AR2060" s="25" t="s">
        <v>101</v>
      </c>
      <c r="AT2060" s="25" t="s">
        <v>232</v>
      </c>
      <c r="AU2060" s="25" t="s">
        <v>79</v>
      </c>
      <c r="AY2060" s="25" t="s">
        <v>169</v>
      </c>
      <c r="BE2060" s="247">
        <f>IF(N2060="základní",J2060,0)</f>
        <v>0</v>
      </c>
      <c r="BF2060" s="247">
        <f>IF(N2060="snížená",J2060,0)</f>
        <v>0</v>
      </c>
      <c r="BG2060" s="247">
        <f>IF(N2060="zákl. přenesená",J2060,0)</f>
        <v>0</v>
      </c>
      <c r="BH2060" s="247">
        <f>IF(N2060="sníž. přenesená",J2060,0)</f>
        <v>0</v>
      </c>
      <c r="BI2060" s="247">
        <f>IF(N2060="nulová",J2060,0)</f>
        <v>0</v>
      </c>
      <c r="BJ2060" s="25" t="s">
        <v>75</v>
      </c>
      <c r="BK2060" s="247">
        <f>ROUND(I2060*H2060,2)</f>
        <v>0</v>
      </c>
      <c r="BL2060" s="25" t="s">
        <v>89</v>
      </c>
      <c r="BM2060" s="25" t="s">
        <v>1911</v>
      </c>
    </row>
    <row r="2061" s="12" customFormat="1">
      <c r="B2061" s="248"/>
      <c r="C2061" s="249"/>
      <c r="D2061" s="250" t="s">
        <v>177</v>
      </c>
      <c r="E2061" s="251" t="s">
        <v>21</v>
      </c>
      <c r="F2061" s="252" t="s">
        <v>75</v>
      </c>
      <c r="G2061" s="249"/>
      <c r="H2061" s="253">
        <v>1</v>
      </c>
      <c r="I2061" s="254"/>
      <c r="J2061" s="249"/>
      <c r="K2061" s="249"/>
      <c r="L2061" s="255"/>
      <c r="M2061" s="256"/>
      <c r="N2061" s="257"/>
      <c r="O2061" s="257"/>
      <c r="P2061" s="257"/>
      <c r="Q2061" s="257"/>
      <c r="R2061" s="257"/>
      <c r="S2061" s="257"/>
      <c r="T2061" s="258"/>
      <c r="AT2061" s="259" t="s">
        <v>177</v>
      </c>
      <c r="AU2061" s="259" t="s">
        <v>79</v>
      </c>
      <c r="AV2061" s="12" t="s">
        <v>79</v>
      </c>
      <c r="AW2061" s="12" t="s">
        <v>35</v>
      </c>
      <c r="AX2061" s="12" t="s">
        <v>71</v>
      </c>
      <c r="AY2061" s="259" t="s">
        <v>169</v>
      </c>
    </row>
    <row r="2062" s="14" customFormat="1">
      <c r="B2062" s="270"/>
      <c r="C2062" s="271"/>
      <c r="D2062" s="250" t="s">
        <v>177</v>
      </c>
      <c r="E2062" s="272" t="s">
        <v>21</v>
      </c>
      <c r="F2062" s="273" t="s">
        <v>182</v>
      </c>
      <c r="G2062" s="271"/>
      <c r="H2062" s="274">
        <v>1</v>
      </c>
      <c r="I2062" s="275"/>
      <c r="J2062" s="271"/>
      <c r="K2062" s="271"/>
      <c r="L2062" s="276"/>
      <c r="M2062" s="277"/>
      <c r="N2062" s="278"/>
      <c r="O2062" s="278"/>
      <c r="P2062" s="278"/>
      <c r="Q2062" s="278"/>
      <c r="R2062" s="278"/>
      <c r="S2062" s="278"/>
      <c r="T2062" s="279"/>
      <c r="AT2062" s="280" t="s">
        <v>177</v>
      </c>
      <c r="AU2062" s="280" t="s">
        <v>79</v>
      </c>
      <c r="AV2062" s="14" t="s">
        <v>89</v>
      </c>
      <c r="AW2062" s="14" t="s">
        <v>35</v>
      </c>
      <c r="AX2062" s="14" t="s">
        <v>75</v>
      </c>
      <c r="AY2062" s="280" t="s">
        <v>169</v>
      </c>
    </row>
    <row r="2063" s="1" customFormat="1" ht="25.5" customHeight="1">
      <c r="B2063" s="47"/>
      <c r="C2063" s="281" t="s">
        <v>1912</v>
      </c>
      <c r="D2063" s="281" t="s">
        <v>232</v>
      </c>
      <c r="E2063" s="282" t="s">
        <v>1913</v>
      </c>
      <c r="F2063" s="283" t="s">
        <v>1914</v>
      </c>
      <c r="G2063" s="284" t="s">
        <v>1003</v>
      </c>
      <c r="H2063" s="285">
        <v>1</v>
      </c>
      <c r="I2063" s="286"/>
      <c r="J2063" s="287">
        <f>ROUND(I2063*H2063,2)</f>
        <v>0</v>
      </c>
      <c r="K2063" s="283" t="s">
        <v>21</v>
      </c>
      <c r="L2063" s="288"/>
      <c r="M2063" s="289" t="s">
        <v>21</v>
      </c>
      <c r="N2063" s="290" t="s">
        <v>42</v>
      </c>
      <c r="O2063" s="48"/>
      <c r="P2063" s="245">
        <f>O2063*H2063</f>
        <v>0</v>
      </c>
      <c r="Q2063" s="245">
        <v>0</v>
      </c>
      <c r="R2063" s="245">
        <f>Q2063*H2063</f>
        <v>0</v>
      </c>
      <c r="S2063" s="245">
        <v>0</v>
      </c>
      <c r="T2063" s="246">
        <f>S2063*H2063</f>
        <v>0</v>
      </c>
      <c r="AR2063" s="25" t="s">
        <v>101</v>
      </c>
      <c r="AT2063" s="25" t="s">
        <v>232</v>
      </c>
      <c r="AU2063" s="25" t="s">
        <v>79</v>
      </c>
      <c r="AY2063" s="25" t="s">
        <v>169</v>
      </c>
      <c r="BE2063" s="247">
        <f>IF(N2063="základní",J2063,0)</f>
        <v>0</v>
      </c>
      <c r="BF2063" s="247">
        <f>IF(N2063="snížená",J2063,0)</f>
        <v>0</v>
      </c>
      <c r="BG2063" s="247">
        <f>IF(N2063="zákl. přenesená",J2063,0)</f>
        <v>0</v>
      </c>
      <c r="BH2063" s="247">
        <f>IF(N2063="sníž. přenesená",J2063,0)</f>
        <v>0</v>
      </c>
      <c r="BI2063" s="247">
        <f>IF(N2063="nulová",J2063,0)</f>
        <v>0</v>
      </c>
      <c r="BJ2063" s="25" t="s">
        <v>75</v>
      </c>
      <c r="BK2063" s="247">
        <f>ROUND(I2063*H2063,2)</f>
        <v>0</v>
      </c>
      <c r="BL2063" s="25" t="s">
        <v>89</v>
      </c>
      <c r="BM2063" s="25" t="s">
        <v>1915</v>
      </c>
    </row>
    <row r="2064" s="12" customFormat="1">
      <c r="B2064" s="248"/>
      <c r="C2064" s="249"/>
      <c r="D2064" s="250" t="s">
        <v>177</v>
      </c>
      <c r="E2064" s="251" t="s">
        <v>21</v>
      </c>
      <c r="F2064" s="252" t="s">
        <v>75</v>
      </c>
      <c r="G2064" s="249"/>
      <c r="H2064" s="253">
        <v>1</v>
      </c>
      <c r="I2064" s="254"/>
      <c r="J2064" s="249"/>
      <c r="K2064" s="249"/>
      <c r="L2064" s="255"/>
      <c r="M2064" s="256"/>
      <c r="N2064" s="257"/>
      <c r="O2064" s="257"/>
      <c r="P2064" s="257"/>
      <c r="Q2064" s="257"/>
      <c r="R2064" s="257"/>
      <c r="S2064" s="257"/>
      <c r="T2064" s="258"/>
      <c r="AT2064" s="259" t="s">
        <v>177</v>
      </c>
      <c r="AU2064" s="259" t="s">
        <v>79</v>
      </c>
      <c r="AV2064" s="12" t="s">
        <v>79</v>
      </c>
      <c r="AW2064" s="12" t="s">
        <v>35</v>
      </c>
      <c r="AX2064" s="12" t="s">
        <v>71</v>
      </c>
      <c r="AY2064" s="259" t="s">
        <v>169</v>
      </c>
    </row>
    <row r="2065" s="14" customFormat="1">
      <c r="B2065" s="270"/>
      <c r="C2065" s="271"/>
      <c r="D2065" s="250" t="s">
        <v>177</v>
      </c>
      <c r="E2065" s="272" t="s">
        <v>21</v>
      </c>
      <c r="F2065" s="273" t="s">
        <v>182</v>
      </c>
      <c r="G2065" s="271"/>
      <c r="H2065" s="274">
        <v>1</v>
      </c>
      <c r="I2065" s="275"/>
      <c r="J2065" s="271"/>
      <c r="K2065" s="271"/>
      <c r="L2065" s="276"/>
      <c r="M2065" s="277"/>
      <c r="N2065" s="278"/>
      <c r="O2065" s="278"/>
      <c r="P2065" s="278"/>
      <c r="Q2065" s="278"/>
      <c r="R2065" s="278"/>
      <c r="S2065" s="278"/>
      <c r="T2065" s="279"/>
      <c r="AT2065" s="280" t="s">
        <v>177</v>
      </c>
      <c r="AU2065" s="280" t="s">
        <v>79</v>
      </c>
      <c r="AV2065" s="14" t="s">
        <v>89</v>
      </c>
      <c r="AW2065" s="14" t="s">
        <v>35</v>
      </c>
      <c r="AX2065" s="14" t="s">
        <v>75</v>
      </c>
      <c r="AY2065" s="280" t="s">
        <v>169</v>
      </c>
    </row>
    <row r="2066" s="1" customFormat="1" ht="25.5" customHeight="1">
      <c r="B2066" s="47"/>
      <c r="C2066" s="281" t="s">
        <v>1916</v>
      </c>
      <c r="D2066" s="281" t="s">
        <v>232</v>
      </c>
      <c r="E2066" s="282" t="s">
        <v>1917</v>
      </c>
      <c r="F2066" s="283" t="s">
        <v>1918</v>
      </c>
      <c r="G2066" s="284" t="s">
        <v>1003</v>
      </c>
      <c r="H2066" s="285">
        <v>1</v>
      </c>
      <c r="I2066" s="286"/>
      <c r="J2066" s="287">
        <f>ROUND(I2066*H2066,2)</f>
        <v>0</v>
      </c>
      <c r="K2066" s="283" t="s">
        <v>21</v>
      </c>
      <c r="L2066" s="288"/>
      <c r="M2066" s="289" t="s">
        <v>21</v>
      </c>
      <c r="N2066" s="290" t="s">
        <v>42</v>
      </c>
      <c r="O2066" s="48"/>
      <c r="P2066" s="245">
        <f>O2066*H2066</f>
        <v>0</v>
      </c>
      <c r="Q2066" s="245">
        <v>0</v>
      </c>
      <c r="R2066" s="245">
        <f>Q2066*H2066</f>
        <v>0</v>
      </c>
      <c r="S2066" s="245">
        <v>0</v>
      </c>
      <c r="T2066" s="246">
        <f>S2066*H2066</f>
        <v>0</v>
      </c>
      <c r="AR2066" s="25" t="s">
        <v>101</v>
      </c>
      <c r="AT2066" s="25" t="s">
        <v>232</v>
      </c>
      <c r="AU2066" s="25" t="s">
        <v>79</v>
      </c>
      <c r="AY2066" s="25" t="s">
        <v>169</v>
      </c>
      <c r="BE2066" s="247">
        <f>IF(N2066="základní",J2066,0)</f>
        <v>0</v>
      </c>
      <c r="BF2066" s="247">
        <f>IF(N2066="snížená",J2066,0)</f>
        <v>0</v>
      </c>
      <c r="BG2066" s="247">
        <f>IF(N2066="zákl. přenesená",J2066,0)</f>
        <v>0</v>
      </c>
      <c r="BH2066" s="247">
        <f>IF(N2066="sníž. přenesená",J2066,0)</f>
        <v>0</v>
      </c>
      <c r="BI2066" s="247">
        <f>IF(N2066="nulová",J2066,0)</f>
        <v>0</v>
      </c>
      <c r="BJ2066" s="25" t="s">
        <v>75</v>
      </c>
      <c r="BK2066" s="247">
        <f>ROUND(I2066*H2066,2)</f>
        <v>0</v>
      </c>
      <c r="BL2066" s="25" t="s">
        <v>89</v>
      </c>
      <c r="BM2066" s="25" t="s">
        <v>1919</v>
      </c>
    </row>
    <row r="2067" s="12" customFormat="1">
      <c r="B2067" s="248"/>
      <c r="C2067" s="249"/>
      <c r="D2067" s="250" t="s">
        <v>177</v>
      </c>
      <c r="E2067" s="251" t="s">
        <v>21</v>
      </c>
      <c r="F2067" s="252" t="s">
        <v>75</v>
      </c>
      <c r="G2067" s="249"/>
      <c r="H2067" s="253">
        <v>1</v>
      </c>
      <c r="I2067" s="254"/>
      <c r="J2067" s="249"/>
      <c r="K2067" s="249"/>
      <c r="L2067" s="255"/>
      <c r="M2067" s="256"/>
      <c r="N2067" s="257"/>
      <c r="O2067" s="257"/>
      <c r="P2067" s="257"/>
      <c r="Q2067" s="257"/>
      <c r="R2067" s="257"/>
      <c r="S2067" s="257"/>
      <c r="T2067" s="258"/>
      <c r="AT2067" s="259" t="s">
        <v>177</v>
      </c>
      <c r="AU2067" s="259" t="s">
        <v>79</v>
      </c>
      <c r="AV2067" s="12" t="s">
        <v>79</v>
      </c>
      <c r="AW2067" s="12" t="s">
        <v>35</v>
      </c>
      <c r="AX2067" s="12" t="s">
        <v>71</v>
      </c>
      <c r="AY2067" s="259" t="s">
        <v>169</v>
      </c>
    </row>
    <row r="2068" s="14" customFormat="1">
      <c r="B2068" s="270"/>
      <c r="C2068" s="271"/>
      <c r="D2068" s="250" t="s">
        <v>177</v>
      </c>
      <c r="E2068" s="272" t="s">
        <v>21</v>
      </c>
      <c r="F2068" s="273" t="s">
        <v>182</v>
      </c>
      <c r="G2068" s="271"/>
      <c r="H2068" s="274">
        <v>1</v>
      </c>
      <c r="I2068" s="275"/>
      <c r="J2068" s="271"/>
      <c r="K2068" s="271"/>
      <c r="L2068" s="276"/>
      <c r="M2068" s="277"/>
      <c r="N2068" s="278"/>
      <c r="O2068" s="278"/>
      <c r="P2068" s="278"/>
      <c r="Q2068" s="278"/>
      <c r="R2068" s="278"/>
      <c r="S2068" s="278"/>
      <c r="T2068" s="279"/>
      <c r="AT2068" s="280" t="s">
        <v>177</v>
      </c>
      <c r="AU2068" s="280" t="s">
        <v>79</v>
      </c>
      <c r="AV2068" s="14" t="s">
        <v>89</v>
      </c>
      <c r="AW2068" s="14" t="s">
        <v>35</v>
      </c>
      <c r="AX2068" s="14" t="s">
        <v>75</v>
      </c>
      <c r="AY2068" s="280" t="s">
        <v>169</v>
      </c>
    </row>
    <row r="2069" s="1" customFormat="1" ht="25.5" customHeight="1">
      <c r="B2069" s="47"/>
      <c r="C2069" s="281" t="s">
        <v>1920</v>
      </c>
      <c r="D2069" s="281" t="s">
        <v>232</v>
      </c>
      <c r="E2069" s="282" t="s">
        <v>1921</v>
      </c>
      <c r="F2069" s="283" t="s">
        <v>1922</v>
      </c>
      <c r="G2069" s="284" t="s">
        <v>1003</v>
      </c>
      <c r="H2069" s="285">
        <v>2</v>
      </c>
      <c r="I2069" s="286"/>
      <c r="J2069" s="287">
        <f>ROUND(I2069*H2069,2)</f>
        <v>0</v>
      </c>
      <c r="K2069" s="283" t="s">
        <v>21</v>
      </c>
      <c r="L2069" s="288"/>
      <c r="M2069" s="289" t="s">
        <v>21</v>
      </c>
      <c r="N2069" s="290" t="s">
        <v>42</v>
      </c>
      <c r="O2069" s="48"/>
      <c r="P2069" s="245">
        <f>O2069*H2069</f>
        <v>0</v>
      </c>
      <c r="Q2069" s="245">
        <v>0</v>
      </c>
      <c r="R2069" s="245">
        <f>Q2069*H2069</f>
        <v>0</v>
      </c>
      <c r="S2069" s="245">
        <v>0</v>
      </c>
      <c r="T2069" s="246">
        <f>S2069*H2069</f>
        <v>0</v>
      </c>
      <c r="AR2069" s="25" t="s">
        <v>101</v>
      </c>
      <c r="AT2069" s="25" t="s">
        <v>232</v>
      </c>
      <c r="AU2069" s="25" t="s">
        <v>79</v>
      </c>
      <c r="AY2069" s="25" t="s">
        <v>169</v>
      </c>
      <c r="BE2069" s="247">
        <f>IF(N2069="základní",J2069,0)</f>
        <v>0</v>
      </c>
      <c r="BF2069" s="247">
        <f>IF(N2069="snížená",J2069,0)</f>
        <v>0</v>
      </c>
      <c r="BG2069" s="247">
        <f>IF(N2069="zákl. přenesená",J2069,0)</f>
        <v>0</v>
      </c>
      <c r="BH2069" s="247">
        <f>IF(N2069="sníž. přenesená",J2069,0)</f>
        <v>0</v>
      </c>
      <c r="BI2069" s="247">
        <f>IF(N2069="nulová",J2069,0)</f>
        <v>0</v>
      </c>
      <c r="BJ2069" s="25" t="s">
        <v>75</v>
      </c>
      <c r="BK2069" s="247">
        <f>ROUND(I2069*H2069,2)</f>
        <v>0</v>
      </c>
      <c r="BL2069" s="25" t="s">
        <v>89</v>
      </c>
      <c r="BM2069" s="25" t="s">
        <v>1923</v>
      </c>
    </row>
    <row r="2070" s="12" customFormat="1">
      <c r="B2070" s="248"/>
      <c r="C2070" s="249"/>
      <c r="D2070" s="250" t="s">
        <v>177</v>
      </c>
      <c r="E2070" s="251" t="s">
        <v>21</v>
      </c>
      <c r="F2070" s="252" t="s">
        <v>79</v>
      </c>
      <c r="G2070" s="249"/>
      <c r="H2070" s="253">
        <v>2</v>
      </c>
      <c r="I2070" s="254"/>
      <c r="J2070" s="249"/>
      <c r="K2070" s="249"/>
      <c r="L2070" s="255"/>
      <c r="M2070" s="256"/>
      <c r="N2070" s="257"/>
      <c r="O2070" s="257"/>
      <c r="P2070" s="257"/>
      <c r="Q2070" s="257"/>
      <c r="R2070" s="257"/>
      <c r="S2070" s="257"/>
      <c r="T2070" s="258"/>
      <c r="AT2070" s="259" t="s">
        <v>177</v>
      </c>
      <c r="AU2070" s="259" t="s">
        <v>79</v>
      </c>
      <c r="AV2070" s="12" t="s">
        <v>79</v>
      </c>
      <c r="AW2070" s="12" t="s">
        <v>35</v>
      </c>
      <c r="AX2070" s="12" t="s">
        <v>71</v>
      </c>
      <c r="AY2070" s="259" t="s">
        <v>169</v>
      </c>
    </row>
    <row r="2071" s="14" customFormat="1">
      <c r="B2071" s="270"/>
      <c r="C2071" s="271"/>
      <c r="D2071" s="250" t="s">
        <v>177</v>
      </c>
      <c r="E2071" s="272" t="s">
        <v>21</v>
      </c>
      <c r="F2071" s="273" t="s">
        <v>182</v>
      </c>
      <c r="G2071" s="271"/>
      <c r="H2071" s="274">
        <v>2</v>
      </c>
      <c r="I2071" s="275"/>
      <c r="J2071" s="271"/>
      <c r="K2071" s="271"/>
      <c r="L2071" s="276"/>
      <c r="M2071" s="277"/>
      <c r="N2071" s="278"/>
      <c r="O2071" s="278"/>
      <c r="P2071" s="278"/>
      <c r="Q2071" s="278"/>
      <c r="R2071" s="278"/>
      <c r="S2071" s="278"/>
      <c r="T2071" s="279"/>
      <c r="AT2071" s="280" t="s">
        <v>177</v>
      </c>
      <c r="AU2071" s="280" t="s">
        <v>79</v>
      </c>
      <c r="AV2071" s="14" t="s">
        <v>89</v>
      </c>
      <c r="AW2071" s="14" t="s">
        <v>35</v>
      </c>
      <c r="AX2071" s="14" t="s">
        <v>75</v>
      </c>
      <c r="AY2071" s="280" t="s">
        <v>169</v>
      </c>
    </row>
    <row r="2072" s="1" customFormat="1" ht="25.5" customHeight="1">
      <c r="B2072" s="47"/>
      <c r="C2072" s="281" t="s">
        <v>1924</v>
      </c>
      <c r="D2072" s="281" t="s">
        <v>232</v>
      </c>
      <c r="E2072" s="282" t="s">
        <v>1925</v>
      </c>
      <c r="F2072" s="283" t="s">
        <v>1926</v>
      </c>
      <c r="G2072" s="284" t="s">
        <v>1003</v>
      </c>
      <c r="H2072" s="285">
        <v>2</v>
      </c>
      <c r="I2072" s="286"/>
      <c r="J2072" s="287">
        <f>ROUND(I2072*H2072,2)</f>
        <v>0</v>
      </c>
      <c r="K2072" s="283" t="s">
        <v>21</v>
      </c>
      <c r="L2072" s="288"/>
      <c r="M2072" s="289" t="s">
        <v>21</v>
      </c>
      <c r="N2072" s="290" t="s">
        <v>42</v>
      </c>
      <c r="O2072" s="48"/>
      <c r="P2072" s="245">
        <f>O2072*H2072</f>
        <v>0</v>
      </c>
      <c r="Q2072" s="245">
        <v>0</v>
      </c>
      <c r="R2072" s="245">
        <f>Q2072*H2072</f>
        <v>0</v>
      </c>
      <c r="S2072" s="245">
        <v>0</v>
      </c>
      <c r="T2072" s="246">
        <f>S2072*H2072</f>
        <v>0</v>
      </c>
      <c r="AR2072" s="25" t="s">
        <v>101</v>
      </c>
      <c r="AT2072" s="25" t="s">
        <v>232</v>
      </c>
      <c r="AU2072" s="25" t="s">
        <v>79</v>
      </c>
      <c r="AY2072" s="25" t="s">
        <v>169</v>
      </c>
      <c r="BE2072" s="247">
        <f>IF(N2072="základní",J2072,0)</f>
        <v>0</v>
      </c>
      <c r="BF2072" s="247">
        <f>IF(N2072="snížená",J2072,0)</f>
        <v>0</v>
      </c>
      <c r="BG2072" s="247">
        <f>IF(N2072="zákl. přenesená",J2072,0)</f>
        <v>0</v>
      </c>
      <c r="BH2072" s="247">
        <f>IF(N2072="sníž. přenesená",J2072,0)</f>
        <v>0</v>
      </c>
      <c r="BI2072" s="247">
        <f>IF(N2072="nulová",J2072,0)</f>
        <v>0</v>
      </c>
      <c r="BJ2072" s="25" t="s">
        <v>75</v>
      </c>
      <c r="BK2072" s="247">
        <f>ROUND(I2072*H2072,2)</f>
        <v>0</v>
      </c>
      <c r="BL2072" s="25" t="s">
        <v>89</v>
      </c>
      <c r="BM2072" s="25" t="s">
        <v>1927</v>
      </c>
    </row>
    <row r="2073" s="12" customFormat="1">
      <c r="B2073" s="248"/>
      <c r="C2073" s="249"/>
      <c r="D2073" s="250" t="s">
        <v>177</v>
      </c>
      <c r="E2073" s="251" t="s">
        <v>21</v>
      </c>
      <c r="F2073" s="252" t="s">
        <v>79</v>
      </c>
      <c r="G2073" s="249"/>
      <c r="H2073" s="253">
        <v>2</v>
      </c>
      <c r="I2073" s="254"/>
      <c r="J2073" s="249"/>
      <c r="K2073" s="249"/>
      <c r="L2073" s="255"/>
      <c r="M2073" s="256"/>
      <c r="N2073" s="257"/>
      <c r="O2073" s="257"/>
      <c r="P2073" s="257"/>
      <c r="Q2073" s="257"/>
      <c r="R2073" s="257"/>
      <c r="S2073" s="257"/>
      <c r="T2073" s="258"/>
      <c r="AT2073" s="259" t="s">
        <v>177</v>
      </c>
      <c r="AU2073" s="259" t="s">
        <v>79</v>
      </c>
      <c r="AV2073" s="12" t="s">
        <v>79</v>
      </c>
      <c r="AW2073" s="12" t="s">
        <v>35</v>
      </c>
      <c r="AX2073" s="12" t="s">
        <v>71</v>
      </c>
      <c r="AY2073" s="259" t="s">
        <v>169</v>
      </c>
    </row>
    <row r="2074" s="14" customFormat="1">
      <c r="B2074" s="270"/>
      <c r="C2074" s="271"/>
      <c r="D2074" s="250" t="s">
        <v>177</v>
      </c>
      <c r="E2074" s="272" t="s">
        <v>21</v>
      </c>
      <c r="F2074" s="273" t="s">
        <v>182</v>
      </c>
      <c r="G2074" s="271"/>
      <c r="H2074" s="274">
        <v>2</v>
      </c>
      <c r="I2074" s="275"/>
      <c r="J2074" s="271"/>
      <c r="K2074" s="271"/>
      <c r="L2074" s="276"/>
      <c r="M2074" s="277"/>
      <c r="N2074" s="278"/>
      <c r="O2074" s="278"/>
      <c r="P2074" s="278"/>
      <c r="Q2074" s="278"/>
      <c r="R2074" s="278"/>
      <c r="S2074" s="278"/>
      <c r="T2074" s="279"/>
      <c r="AT2074" s="280" t="s">
        <v>177</v>
      </c>
      <c r="AU2074" s="280" t="s">
        <v>79</v>
      </c>
      <c r="AV2074" s="14" t="s">
        <v>89</v>
      </c>
      <c r="AW2074" s="14" t="s">
        <v>35</v>
      </c>
      <c r="AX2074" s="14" t="s">
        <v>75</v>
      </c>
      <c r="AY2074" s="280" t="s">
        <v>169</v>
      </c>
    </row>
    <row r="2075" s="1" customFormat="1" ht="25.5" customHeight="1">
      <c r="B2075" s="47"/>
      <c r="C2075" s="281" t="s">
        <v>1928</v>
      </c>
      <c r="D2075" s="281" t="s">
        <v>232</v>
      </c>
      <c r="E2075" s="282" t="s">
        <v>1929</v>
      </c>
      <c r="F2075" s="283" t="s">
        <v>1930</v>
      </c>
      <c r="G2075" s="284" t="s">
        <v>1003</v>
      </c>
      <c r="H2075" s="285">
        <v>2</v>
      </c>
      <c r="I2075" s="286"/>
      <c r="J2075" s="287">
        <f>ROUND(I2075*H2075,2)</f>
        <v>0</v>
      </c>
      <c r="K2075" s="283" t="s">
        <v>21</v>
      </c>
      <c r="L2075" s="288"/>
      <c r="M2075" s="289" t="s">
        <v>21</v>
      </c>
      <c r="N2075" s="290" t="s">
        <v>42</v>
      </c>
      <c r="O2075" s="48"/>
      <c r="P2075" s="245">
        <f>O2075*H2075</f>
        <v>0</v>
      </c>
      <c r="Q2075" s="245">
        <v>0</v>
      </c>
      <c r="R2075" s="245">
        <f>Q2075*H2075</f>
        <v>0</v>
      </c>
      <c r="S2075" s="245">
        <v>0</v>
      </c>
      <c r="T2075" s="246">
        <f>S2075*H2075</f>
        <v>0</v>
      </c>
      <c r="AR2075" s="25" t="s">
        <v>101</v>
      </c>
      <c r="AT2075" s="25" t="s">
        <v>232</v>
      </c>
      <c r="AU2075" s="25" t="s">
        <v>79</v>
      </c>
      <c r="AY2075" s="25" t="s">
        <v>169</v>
      </c>
      <c r="BE2075" s="247">
        <f>IF(N2075="základní",J2075,0)</f>
        <v>0</v>
      </c>
      <c r="BF2075" s="247">
        <f>IF(N2075="snížená",J2075,0)</f>
        <v>0</v>
      </c>
      <c r="BG2075" s="247">
        <f>IF(N2075="zákl. přenesená",J2075,0)</f>
        <v>0</v>
      </c>
      <c r="BH2075" s="247">
        <f>IF(N2075="sníž. přenesená",J2075,0)</f>
        <v>0</v>
      </c>
      <c r="BI2075" s="247">
        <f>IF(N2075="nulová",J2075,0)</f>
        <v>0</v>
      </c>
      <c r="BJ2075" s="25" t="s">
        <v>75</v>
      </c>
      <c r="BK2075" s="247">
        <f>ROUND(I2075*H2075,2)</f>
        <v>0</v>
      </c>
      <c r="BL2075" s="25" t="s">
        <v>89</v>
      </c>
      <c r="BM2075" s="25" t="s">
        <v>1931</v>
      </c>
    </row>
    <row r="2076" s="12" customFormat="1">
      <c r="B2076" s="248"/>
      <c r="C2076" s="249"/>
      <c r="D2076" s="250" t="s">
        <v>177</v>
      </c>
      <c r="E2076" s="251" t="s">
        <v>21</v>
      </c>
      <c r="F2076" s="252" t="s">
        <v>79</v>
      </c>
      <c r="G2076" s="249"/>
      <c r="H2076" s="253">
        <v>2</v>
      </c>
      <c r="I2076" s="254"/>
      <c r="J2076" s="249"/>
      <c r="K2076" s="249"/>
      <c r="L2076" s="255"/>
      <c r="M2076" s="256"/>
      <c r="N2076" s="257"/>
      <c r="O2076" s="257"/>
      <c r="P2076" s="257"/>
      <c r="Q2076" s="257"/>
      <c r="R2076" s="257"/>
      <c r="S2076" s="257"/>
      <c r="T2076" s="258"/>
      <c r="AT2076" s="259" t="s">
        <v>177</v>
      </c>
      <c r="AU2076" s="259" t="s">
        <v>79</v>
      </c>
      <c r="AV2076" s="12" t="s">
        <v>79</v>
      </c>
      <c r="AW2076" s="12" t="s">
        <v>35</v>
      </c>
      <c r="AX2076" s="12" t="s">
        <v>71</v>
      </c>
      <c r="AY2076" s="259" t="s">
        <v>169</v>
      </c>
    </row>
    <row r="2077" s="14" customFormat="1">
      <c r="B2077" s="270"/>
      <c r="C2077" s="271"/>
      <c r="D2077" s="250" t="s">
        <v>177</v>
      </c>
      <c r="E2077" s="272" t="s">
        <v>21</v>
      </c>
      <c r="F2077" s="273" t="s">
        <v>182</v>
      </c>
      <c r="G2077" s="271"/>
      <c r="H2077" s="274">
        <v>2</v>
      </c>
      <c r="I2077" s="275"/>
      <c r="J2077" s="271"/>
      <c r="K2077" s="271"/>
      <c r="L2077" s="276"/>
      <c r="M2077" s="277"/>
      <c r="N2077" s="278"/>
      <c r="O2077" s="278"/>
      <c r="P2077" s="278"/>
      <c r="Q2077" s="278"/>
      <c r="R2077" s="278"/>
      <c r="S2077" s="278"/>
      <c r="T2077" s="279"/>
      <c r="AT2077" s="280" t="s">
        <v>177</v>
      </c>
      <c r="AU2077" s="280" t="s">
        <v>79</v>
      </c>
      <c r="AV2077" s="14" t="s">
        <v>89</v>
      </c>
      <c r="AW2077" s="14" t="s">
        <v>35</v>
      </c>
      <c r="AX2077" s="14" t="s">
        <v>75</v>
      </c>
      <c r="AY2077" s="280" t="s">
        <v>169</v>
      </c>
    </row>
    <row r="2078" s="1" customFormat="1" ht="25.5" customHeight="1">
      <c r="B2078" s="47"/>
      <c r="C2078" s="281" t="s">
        <v>1932</v>
      </c>
      <c r="D2078" s="281" t="s">
        <v>232</v>
      </c>
      <c r="E2078" s="282" t="s">
        <v>1933</v>
      </c>
      <c r="F2078" s="283" t="s">
        <v>1934</v>
      </c>
      <c r="G2078" s="284" t="s">
        <v>1003</v>
      </c>
      <c r="H2078" s="285">
        <v>1</v>
      </c>
      <c r="I2078" s="286"/>
      <c r="J2078" s="287">
        <f>ROUND(I2078*H2078,2)</f>
        <v>0</v>
      </c>
      <c r="K2078" s="283" t="s">
        <v>21</v>
      </c>
      <c r="L2078" s="288"/>
      <c r="M2078" s="289" t="s">
        <v>21</v>
      </c>
      <c r="N2078" s="290" t="s">
        <v>42</v>
      </c>
      <c r="O2078" s="48"/>
      <c r="P2078" s="245">
        <f>O2078*H2078</f>
        <v>0</v>
      </c>
      <c r="Q2078" s="245">
        <v>0</v>
      </c>
      <c r="R2078" s="245">
        <f>Q2078*H2078</f>
        <v>0</v>
      </c>
      <c r="S2078" s="245">
        <v>0</v>
      </c>
      <c r="T2078" s="246">
        <f>S2078*H2078</f>
        <v>0</v>
      </c>
      <c r="AR2078" s="25" t="s">
        <v>101</v>
      </c>
      <c r="AT2078" s="25" t="s">
        <v>232</v>
      </c>
      <c r="AU2078" s="25" t="s">
        <v>79</v>
      </c>
      <c r="AY2078" s="25" t="s">
        <v>169</v>
      </c>
      <c r="BE2078" s="247">
        <f>IF(N2078="základní",J2078,0)</f>
        <v>0</v>
      </c>
      <c r="BF2078" s="247">
        <f>IF(N2078="snížená",J2078,0)</f>
        <v>0</v>
      </c>
      <c r="BG2078" s="247">
        <f>IF(N2078="zákl. přenesená",J2078,0)</f>
        <v>0</v>
      </c>
      <c r="BH2078" s="247">
        <f>IF(N2078="sníž. přenesená",J2078,0)</f>
        <v>0</v>
      </c>
      <c r="BI2078" s="247">
        <f>IF(N2078="nulová",J2078,0)</f>
        <v>0</v>
      </c>
      <c r="BJ2078" s="25" t="s">
        <v>75</v>
      </c>
      <c r="BK2078" s="247">
        <f>ROUND(I2078*H2078,2)</f>
        <v>0</v>
      </c>
      <c r="BL2078" s="25" t="s">
        <v>89</v>
      </c>
      <c r="BM2078" s="25" t="s">
        <v>1935</v>
      </c>
    </row>
    <row r="2079" s="12" customFormat="1">
      <c r="B2079" s="248"/>
      <c r="C2079" s="249"/>
      <c r="D2079" s="250" t="s">
        <v>177</v>
      </c>
      <c r="E2079" s="251" t="s">
        <v>21</v>
      </c>
      <c r="F2079" s="252" t="s">
        <v>75</v>
      </c>
      <c r="G2079" s="249"/>
      <c r="H2079" s="253">
        <v>1</v>
      </c>
      <c r="I2079" s="254"/>
      <c r="J2079" s="249"/>
      <c r="K2079" s="249"/>
      <c r="L2079" s="255"/>
      <c r="M2079" s="256"/>
      <c r="N2079" s="257"/>
      <c r="O2079" s="257"/>
      <c r="P2079" s="257"/>
      <c r="Q2079" s="257"/>
      <c r="R2079" s="257"/>
      <c r="S2079" s="257"/>
      <c r="T2079" s="258"/>
      <c r="AT2079" s="259" t="s">
        <v>177</v>
      </c>
      <c r="AU2079" s="259" t="s">
        <v>79</v>
      </c>
      <c r="AV2079" s="12" t="s">
        <v>79</v>
      </c>
      <c r="AW2079" s="12" t="s">
        <v>35</v>
      </c>
      <c r="AX2079" s="12" t="s">
        <v>71</v>
      </c>
      <c r="AY2079" s="259" t="s">
        <v>169</v>
      </c>
    </row>
    <row r="2080" s="14" customFormat="1">
      <c r="B2080" s="270"/>
      <c r="C2080" s="271"/>
      <c r="D2080" s="250" t="s">
        <v>177</v>
      </c>
      <c r="E2080" s="272" t="s">
        <v>21</v>
      </c>
      <c r="F2080" s="273" t="s">
        <v>182</v>
      </c>
      <c r="G2080" s="271"/>
      <c r="H2080" s="274">
        <v>1</v>
      </c>
      <c r="I2080" s="275"/>
      <c r="J2080" s="271"/>
      <c r="K2080" s="271"/>
      <c r="L2080" s="276"/>
      <c r="M2080" s="277"/>
      <c r="N2080" s="278"/>
      <c r="O2080" s="278"/>
      <c r="P2080" s="278"/>
      <c r="Q2080" s="278"/>
      <c r="R2080" s="278"/>
      <c r="S2080" s="278"/>
      <c r="T2080" s="279"/>
      <c r="AT2080" s="280" t="s">
        <v>177</v>
      </c>
      <c r="AU2080" s="280" t="s">
        <v>79</v>
      </c>
      <c r="AV2080" s="14" t="s">
        <v>89</v>
      </c>
      <c r="AW2080" s="14" t="s">
        <v>35</v>
      </c>
      <c r="AX2080" s="14" t="s">
        <v>75</v>
      </c>
      <c r="AY2080" s="280" t="s">
        <v>169</v>
      </c>
    </row>
    <row r="2081" s="1" customFormat="1" ht="25.5" customHeight="1">
      <c r="B2081" s="47"/>
      <c r="C2081" s="281" t="s">
        <v>1936</v>
      </c>
      <c r="D2081" s="281" t="s">
        <v>232</v>
      </c>
      <c r="E2081" s="282" t="s">
        <v>1937</v>
      </c>
      <c r="F2081" s="283" t="s">
        <v>1938</v>
      </c>
      <c r="G2081" s="284" t="s">
        <v>1003</v>
      </c>
      <c r="H2081" s="285">
        <v>2</v>
      </c>
      <c r="I2081" s="286"/>
      <c r="J2081" s="287">
        <f>ROUND(I2081*H2081,2)</f>
        <v>0</v>
      </c>
      <c r="K2081" s="283" t="s">
        <v>21</v>
      </c>
      <c r="L2081" s="288"/>
      <c r="M2081" s="289" t="s">
        <v>21</v>
      </c>
      <c r="N2081" s="290" t="s">
        <v>42</v>
      </c>
      <c r="O2081" s="48"/>
      <c r="P2081" s="245">
        <f>O2081*H2081</f>
        <v>0</v>
      </c>
      <c r="Q2081" s="245">
        <v>0</v>
      </c>
      <c r="R2081" s="245">
        <f>Q2081*H2081</f>
        <v>0</v>
      </c>
      <c r="S2081" s="245">
        <v>0</v>
      </c>
      <c r="T2081" s="246">
        <f>S2081*H2081</f>
        <v>0</v>
      </c>
      <c r="AR2081" s="25" t="s">
        <v>101</v>
      </c>
      <c r="AT2081" s="25" t="s">
        <v>232</v>
      </c>
      <c r="AU2081" s="25" t="s">
        <v>79</v>
      </c>
      <c r="AY2081" s="25" t="s">
        <v>169</v>
      </c>
      <c r="BE2081" s="247">
        <f>IF(N2081="základní",J2081,0)</f>
        <v>0</v>
      </c>
      <c r="BF2081" s="247">
        <f>IF(N2081="snížená",J2081,0)</f>
        <v>0</v>
      </c>
      <c r="BG2081" s="247">
        <f>IF(N2081="zákl. přenesená",J2081,0)</f>
        <v>0</v>
      </c>
      <c r="BH2081" s="247">
        <f>IF(N2081="sníž. přenesená",J2081,0)</f>
        <v>0</v>
      </c>
      <c r="BI2081" s="247">
        <f>IF(N2081="nulová",J2081,0)</f>
        <v>0</v>
      </c>
      <c r="BJ2081" s="25" t="s">
        <v>75</v>
      </c>
      <c r="BK2081" s="247">
        <f>ROUND(I2081*H2081,2)</f>
        <v>0</v>
      </c>
      <c r="BL2081" s="25" t="s">
        <v>89</v>
      </c>
      <c r="BM2081" s="25" t="s">
        <v>1939</v>
      </c>
    </row>
    <row r="2082" s="12" customFormat="1">
      <c r="B2082" s="248"/>
      <c r="C2082" s="249"/>
      <c r="D2082" s="250" t="s">
        <v>177</v>
      </c>
      <c r="E2082" s="251" t="s">
        <v>21</v>
      </c>
      <c r="F2082" s="252" t="s">
        <v>79</v>
      </c>
      <c r="G2082" s="249"/>
      <c r="H2082" s="253">
        <v>2</v>
      </c>
      <c r="I2082" s="254"/>
      <c r="J2082" s="249"/>
      <c r="K2082" s="249"/>
      <c r="L2082" s="255"/>
      <c r="M2082" s="256"/>
      <c r="N2082" s="257"/>
      <c r="O2082" s="257"/>
      <c r="P2082" s="257"/>
      <c r="Q2082" s="257"/>
      <c r="R2082" s="257"/>
      <c r="S2082" s="257"/>
      <c r="T2082" s="258"/>
      <c r="AT2082" s="259" t="s">
        <v>177</v>
      </c>
      <c r="AU2082" s="259" t="s">
        <v>79</v>
      </c>
      <c r="AV2082" s="12" t="s">
        <v>79</v>
      </c>
      <c r="AW2082" s="12" t="s">
        <v>35</v>
      </c>
      <c r="AX2082" s="12" t="s">
        <v>71</v>
      </c>
      <c r="AY2082" s="259" t="s">
        <v>169</v>
      </c>
    </row>
    <row r="2083" s="14" customFormat="1">
      <c r="B2083" s="270"/>
      <c r="C2083" s="271"/>
      <c r="D2083" s="250" t="s">
        <v>177</v>
      </c>
      <c r="E2083" s="272" t="s">
        <v>21</v>
      </c>
      <c r="F2083" s="273" t="s">
        <v>182</v>
      </c>
      <c r="G2083" s="271"/>
      <c r="H2083" s="274">
        <v>2</v>
      </c>
      <c r="I2083" s="275"/>
      <c r="J2083" s="271"/>
      <c r="K2083" s="271"/>
      <c r="L2083" s="276"/>
      <c r="M2083" s="277"/>
      <c r="N2083" s="278"/>
      <c r="O2083" s="278"/>
      <c r="P2083" s="278"/>
      <c r="Q2083" s="278"/>
      <c r="R2083" s="278"/>
      <c r="S2083" s="278"/>
      <c r="T2083" s="279"/>
      <c r="AT2083" s="280" t="s">
        <v>177</v>
      </c>
      <c r="AU2083" s="280" t="s">
        <v>79</v>
      </c>
      <c r="AV2083" s="14" t="s">
        <v>89</v>
      </c>
      <c r="AW2083" s="14" t="s">
        <v>35</v>
      </c>
      <c r="AX2083" s="14" t="s">
        <v>75</v>
      </c>
      <c r="AY2083" s="280" t="s">
        <v>169</v>
      </c>
    </row>
    <row r="2084" s="1" customFormat="1" ht="25.5" customHeight="1">
      <c r="B2084" s="47"/>
      <c r="C2084" s="281" t="s">
        <v>1940</v>
      </c>
      <c r="D2084" s="281" t="s">
        <v>232</v>
      </c>
      <c r="E2084" s="282" t="s">
        <v>1941</v>
      </c>
      <c r="F2084" s="283" t="s">
        <v>1942</v>
      </c>
      <c r="G2084" s="284" t="s">
        <v>1003</v>
      </c>
      <c r="H2084" s="285">
        <v>1</v>
      </c>
      <c r="I2084" s="286"/>
      <c r="J2084" s="287">
        <f>ROUND(I2084*H2084,2)</f>
        <v>0</v>
      </c>
      <c r="K2084" s="283" t="s">
        <v>21</v>
      </c>
      <c r="L2084" s="288"/>
      <c r="M2084" s="289" t="s">
        <v>21</v>
      </c>
      <c r="N2084" s="290" t="s">
        <v>42</v>
      </c>
      <c r="O2084" s="48"/>
      <c r="P2084" s="245">
        <f>O2084*H2084</f>
        <v>0</v>
      </c>
      <c r="Q2084" s="245">
        <v>0</v>
      </c>
      <c r="R2084" s="245">
        <f>Q2084*H2084</f>
        <v>0</v>
      </c>
      <c r="S2084" s="245">
        <v>0</v>
      </c>
      <c r="T2084" s="246">
        <f>S2084*H2084</f>
        <v>0</v>
      </c>
      <c r="AR2084" s="25" t="s">
        <v>101</v>
      </c>
      <c r="AT2084" s="25" t="s">
        <v>232</v>
      </c>
      <c r="AU2084" s="25" t="s">
        <v>79</v>
      </c>
      <c r="AY2084" s="25" t="s">
        <v>169</v>
      </c>
      <c r="BE2084" s="247">
        <f>IF(N2084="základní",J2084,0)</f>
        <v>0</v>
      </c>
      <c r="BF2084" s="247">
        <f>IF(N2084="snížená",J2084,0)</f>
        <v>0</v>
      </c>
      <c r="BG2084" s="247">
        <f>IF(N2084="zákl. přenesená",J2084,0)</f>
        <v>0</v>
      </c>
      <c r="BH2084" s="247">
        <f>IF(N2084="sníž. přenesená",J2084,0)</f>
        <v>0</v>
      </c>
      <c r="BI2084" s="247">
        <f>IF(N2084="nulová",J2084,0)</f>
        <v>0</v>
      </c>
      <c r="BJ2084" s="25" t="s">
        <v>75</v>
      </c>
      <c r="BK2084" s="247">
        <f>ROUND(I2084*H2084,2)</f>
        <v>0</v>
      </c>
      <c r="BL2084" s="25" t="s">
        <v>89</v>
      </c>
      <c r="BM2084" s="25" t="s">
        <v>1943</v>
      </c>
    </row>
    <row r="2085" s="12" customFormat="1">
      <c r="B2085" s="248"/>
      <c r="C2085" s="249"/>
      <c r="D2085" s="250" t="s">
        <v>177</v>
      </c>
      <c r="E2085" s="251" t="s">
        <v>21</v>
      </c>
      <c r="F2085" s="252" t="s">
        <v>75</v>
      </c>
      <c r="G2085" s="249"/>
      <c r="H2085" s="253">
        <v>1</v>
      </c>
      <c r="I2085" s="254"/>
      <c r="J2085" s="249"/>
      <c r="K2085" s="249"/>
      <c r="L2085" s="255"/>
      <c r="M2085" s="256"/>
      <c r="N2085" s="257"/>
      <c r="O2085" s="257"/>
      <c r="P2085" s="257"/>
      <c r="Q2085" s="257"/>
      <c r="R2085" s="257"/>
      <c r="S2085" s="257"/>
      <c r="T2085" s="258"/>
      <c r="AT2085" s="259" t="s">
        <v>177</v>
      </c>
      <c r="AU2085" s="259" t="s">
        <v>79</v>
      </c>
      <c r="AV2085" s="12" t="s">
        <v>79</v>
      </c>
      <c r="AW2085" s="12" t="s">
        <v>35</v>
      </c>
      <c r="AX2085" s="12" t="s">
        <v>71</v>
      </c>
      <c r="AY2085" s="259" t="s">
        <v>169</v>
      </c>
    </row>
    <row r="2086" s="14" customFormat="1">
      <c r="B2086" s="270"/>
      <c r="C2086" s="271"/>
      <c r="D2086" s="250" t="s">
        <v>177</v>
      </c>
      <c r="E2086" s="272" t="s">
        <v>21</v>
      </c>
      <c r="F2086" s="273" t="s">
        <v>182</v>
      </c>
      <c r="G2086" s="271"/>
      <c r="H2086" s="274">
        <v>1</v>
      </c>
      <c r="I2086" s="275"/>
      <c r="J2086" s="271"/>
      <c r="K2086" s="271"/>
      <c r="L2086" s="276"/>
      <c r="M2086" s="277"/>
      <c r="N2086" s="278"/>
      <c r="O2086" s="278"/>
      <c r="P2086" s="278"/>
      <c r="Q2086" s="278"/>
      <c r="R2086" s="278"/>
      <c r="S2086" s="278"/>
      <c r="T2086" s="279"/>
      <c r="AT2086" s="280" t="s">
        <v>177</v>
      </c>
      <c r="AU2086" s="280" t="s">
        <v>79</v>
      </c>
      <c r="AV2086" s="14" t="s">
        <v>89</v>
      </c>
      <c r="AW2086" s="14" t="s">
        <v>35</v>
      </c>
      <c r="AX2086" s="14" t="s">
        <v>75</v>
      </c>
      <c r="AY2086" s="280" t="s">
        <v>169</v>
      </c>
    </row>
    <row r="2087" s="1" customFormat="1" ht="16.5" customHeight="1">
      <c r="B2087" s="47"/>
      <c r="C2087" s="236" t="s">
        <v>1944</v>
      </c>
      <c r="D2087" s="236" t="s">
        <v>172</v>
      </c>
      <c r="E2087" s="237" t="s">
        <v>1945</v>
      </c>
      <c r="F2087" s="238" t="s">
        <v>1946</v>
      </c>
      <c r="G2087" s="239" t="s">
        <v>354</v>
      </c>
      <c r="H2087" s="240">
        <v>16</v>
      </c>
      <c r="I2087" s="241"/>
      <c r="J2087" s="242">
        <f>ROUND(I2087*H2087,2)</f>
        <v>0</v>
      </c>
      <c r="K2087" s="238" t="s">
        <v>21</v>
      </c>
      <c r="L2087" s="73"/>
      <c r="M2087" s="243" t="s">
        <v>21</v>
      </c>
      <c r="N2087" s="244" t="s">
        <v>42</v>
      </c>
      <c r="O2087" s="48"/>
      <c r="P2087" s="245">
        <f>O2087*H2087</f>
        <v>0</v>
      </c>
      <c r="Q2087" s="245">
        <v>0</v>
      </c>
      <c r="R2087" s="245">
        <f>Q2087*H2087</f>
        <v>0</v>
      </c>
      <c r="S2087" s="245">
        <v>0.0018</v>
      </c>
      <c r="T2087" s="246">
        <f>S2087*H2087</f>
        <v>0.028799999999999999</v>
      </c>
      <c r="AR2087" s="25" t="s">
        <v>89</v>
      </c>
      <c r="AT2087" s="25" t="s">
        <v>172</v>
      </c>
      <c r="AU2087" s="25" t="s">
        <v>79</v>
      </c>
      <c r="AY2087" s="25" t="s">
        <v>169</v>
      </c>
      <c r="BE2087" s="247">
        <f>IF(N2087="základní",J2087,0)</f>
        <v>0</v>
      </c>
      <c r="BF2087" s="247">
        <f>IF(N2087="snížená",J2087,0)</f>
        <v>0</v>
      </c>
      <c r="BG2087" s="247">
        <f>IF(N2087="zákl. přenesená",J2087,0)</f>
        <v>0</v>
      </c>
      <c r="BH2087" s="247">
        <f>IF(N2087="sníž. přenesená",J2087,0)</f>
        <v>0</v>
      </c>
      <c r="BI2087" s="247">
        <f>IF(N2087="nulová",J2087,0)</f>
        <v>0</v>
      </c>
      <c r="BJ2087" s="25" t="s">
        <v>75</v>
      </c>
      <c r="BK2087" s="247">
        <f>ROUND(I2087*H2087,2)</f>
        <v>0</v>
      </c>
      <c r="BL2087" s="25" t="s">
        <v>89</v>
      </c>
      <c r="BM2087" s="25" t="s">
        <v>1947</v>
      </c>
    </row>
    <row r="2088" s="13" customFormat="1">
      <c r="B2088" s="260"/>
      <c r="C2088" s="261"/>
      <c r="D2088" s="250" t="s">
        <v>177</v>
      </c>
      <c r="E2088" s="262" t="s">
        <v>21</v>
      </c>
      <c r="F2088" s="263" t="s">
        <v>602</v>
      </c>
      <c r="G2088" s="261"/>
      <c r="H2088" s="262" t="s">
        <v>21</v>
      </c>
      <c r="I2088" s="264"/>
      <c r="J2088" s="261"/>
      <c r="K2088" s="261"/>
      <c r="L2088" s="265"/>
      <c r="M2088" s="266"/>
      <c r="N2088" s="267"/>
      <c r="O2088" s="267"/>
      <c r="P2088" s="267"/>
      <c r="Q2088" s="267"/>
      <c r="R2088" s="267"/>
      <c r="S2088" s="267"/>
      <c r="T2088" s="268"/>
      <c r="AT2088" s="269" t="s">
        <v>177</v>
      </c>
      <c r="AU2088" s="269" t="s">
        <v>79</v>
      </c>
      <c r="AV2088" s="13" t="s">
        <v>75</v>
      </c>
      <c r="AW2088" s="13" t="s">
        <v>35</v>
      </c>
      <c r="AX2088" s="13" t="s">
        <v>71</v>
      </c>
      <c r="AY2088" s="269" t="s">
        <v>169</v>
      </c>
    </row>
    <row r="2089" s="12" customFormat="1">
      <c r="B2089" s="248"/>
      <c r="C2089" s="249"/>
      <c r="D2089" s="250" t="s">
        <v>177</v>
      </c>
      <c r="E2089" s="251" t="s">
        <v>21</v>
      </c>
      <c r="F2089" s="252" t="s">
        <v>75</v>
      </c>
      <c r="G2089" s="249"/>
      <c r="H2089" s="253">
        <v>1</v>
      </c>
      <c r="I2089" s="254"/>
      <c r="J2089" s="249"/>
      <c r="K2089" s="249"/>
      <c r="L2089" s="255"/>
      <c r="M2089" s="256"/>
      <c r="N2089" s="257"/>
      <c r="O2089" s="257"/>
      <c r="P2089" s="257"/>
      <c r="Q2089" s="257"/>
      <c r="R2089" s="257"/>
      <c r="S2089" s="257"/>
      <c r="T2089" s="258"/>
      <c r="AT2089" s="259" t="s">
        <v>177</v>
      </c>
      <c r="AU2089" s="259" t="s">
        <v>79</v>
      </c>
      <c r="AV2089" s="12" t="s">
        <v>79</v>
      </c>
      <c r="AW2089" s="12" t="s">
        <v>35</v>
      </c>
      <c r="AX2089" s="12" t="s">
        <v>71</v>
      </c>
      <c r="AY2089" s="259" t="s">
        <v>169</v>
      </c>
    </row>
    <row r="2090" s="13" customFormat="1">
      <c r="B2090" s="260"/>
      <c r="C2090" s="261"/>
      <c r="D2090" s="250" t="s">
        <v>177</v>
      </c>
      <c r="E2090" s="262" t="s">
        <v>21</v>
      </c>
      <c r="F2090" s="263" t="s">
        <v>1105</v>
      </c>
      <c r="G2090" s="261"/>
      <c r="H2090" s="262" t="s">
        <v>21</v>
      </c>
      <c r="I2090" s="264"/>
      <c r="J2090" s="261"/>
      <c r="K2090" s="261"/>
      <c r="L2090" s="265"/>
      <c r="M2090" s="266"/>
      <c r="N2090" s="267"/>
      <c r="O2090" s="267"/>
      <c r="P2090" s="267"/>
      <c r="Q2090" s="267"/>
      <c r="R2090" s="267"/>
      <c r="S2090" s="267"/>
      <c r="T2090" s="268"/>
      <c r="AT2090" s="269" t="s">
        <v>177</v>
      </c>
      <c r="AU2090" s="269" t="s">
        <v>79</v>
      </c>
      <c r="AV2090" s="13" t="s">
        <v>75</v>
      </c>
      <c r="AW2090" s="13" t="s">
        <v>35</v>
      </c>
      <c r="AX2090" s="13" t="s">
        <v>71</v>
      </c>
      <c r="AY2090" s="269" t="s">
        <v>169</v>
      </c>
    </row>
    <row r="2091" s="12" customFormat="1">
      <c r="B2091" s="248"/>
      <c r="C2091" s="249"/>
      <c r="D2091" s="250" t="s">
        <v>177</v>
      </c>
      <c r="E2091" s="251" t="s">
        <v>21</v>
      </c>
      <c r="F2091" s="252" t="s">
        <v>79</v>
      </c>
      <c r="G2091" s="249"/>
      <c r="H2091" s="253">
        <v>2</v>
      </c>
      <c r="I2091" s="254"/>
      <c r="J2091" s="249"/>
      <c r="K2091" s="249"/>
      <c r="L2091" s="255"/>
      <c r="M2091" s="256"/>
      <c r="N2091" s="257"/>
      <c r="O2091" s="257"/>
      <c r="P2091" s="257"/>
      <c r="Q2091" s="257"/>
      <c r="R2091" s="257"/>
      <c r="S2091" s="257"/>
      <c r="T2091" s="258"/>
      <c r="AT2091" s="259" t="s">
        <v>177</v>
      </c>
      <c r="AU2091" s="259" t="s">
        <v>79</v>
      </c>
      <c r="AV2091" s="12" t="s">
        <v>79</v>
      </c>
      <c r="AW2091" s="12" t="s">
        <v>35</v>
      </c>
      <c r="AX2091" s="12" t="s">
        <v>71</v>
      </c>
      <c r="AY2091" s="259" t="s">
        <v>169</v>
      </c>
    </row>
    <row r="2092" s="13" customFormat="1">
      <c r="B2092" s="260"/>
      <c r="C2092" s="261"/>
      <c r="D2092" s="250" t="s">
        <v>177</v>
      </c>
      <c r="E2092" s="262" t="s">
        <v>21</v>
      </c>
      <c r="F2092" s="263" t="s">
        <v>439</v>
      </c>
      <c r="G2092" s="261"/>
      <c r="H2092" s="262" t="s">
        <v>21</v>
      </c>
      <c r="I2092" s="264"/>
      <c r="J2092" s="261"/>
      <c r="K2092" s="261"/>
      <c r="L2092" s="265"/>
      <c r="M2092" s="266"/>
      <c r="N2092" s="267"/>
      <c r="O2092" s="267"/>
      <c r="P2092" s="267"/>
      <c r="Q2092" s="267"/>
      <c r="R2092" s="267"/>
      <c r="S2092" s="267"/>
      <c r="T2092" s="268"/>
      <c r="AT2092" s="269" t="s">
        <v>177</v>
      </c>
      <c r="AU2092" s="269" t="s">
        <v>79</v>
      </c>
      <c r="AV2092" s="13" t="s">
        <v>75</v>
      </c>
      <c r="AW2092" s="13" t="s">
        <v>35</v>
      </c>
      <c r="AX2092" s="13" t="s">
        <v>71</v>
      </c>
      <c r="AY2092" s="269" t="s">
        <v>169</v>
      </c>
    </row>
    <row r="2093" s="12" customFormat="1">
      <c r="B2093" s="248"/>
      <c r="C2093" s="249"/>
      <c r="D2093" s="250" t="s">
        <v>177</v>
      </c>
      <c r="E2093" s="251" t="s">
        <v>21</v>
      </c>
      <c r="F2093" s="252" t="s">
        <v>75</v>
      </c>
      <c r="G2093" s="249"/>
      <c r="H2093" s="253">
        <v>1</v>
      </c>
      <c r="I2093" s="254"/>
      <c r="J2093" s="249"/>
      <c r="K2093" s="249"/>
      <c r="L2093" s="255"/>
      <c r="M2093" s="256"/>
      <c r="N2093" s="257"/>
      <c r="O2093" s="257"/>
      <c r="P2093" s="257"/>
      <c r="Q2093" s="257"/>
      <c r="R2093" s="257"/>
      <c r="S2093" s="257"/>
      <c r="T2093" s="258"/>
      <c r="AT2093" s="259" t="s">
        <v>177</v>
      </c>
      <c r="AU2093" s="259" t="s">
        <v>79</v>
      </c>
      <c r="AV2093" s="12" t="s">
        <v>79</v>
      </c>
      <c r="AW2093" s="12" t="s">
        <v>35</v>
      </c>
      <c r="AX2093" s="12" t="s">
        <v>71</v>
      </c>
      <c r="AY2093" s="259" t="s">
        <v>169</v>
      </c>
    </row>
    <row r="2094" s="13" customFormat="1">
      <c r="B2094" s="260"/>
      <c r="C2094" s="261"/>
      <c r="D2094" s="250" t="s">
        <v>177</v>
      </c>
      <c r="E2094" s="262" t="s">
        <v>21</v>
      </c>
      <c r="F2094" s="263" t="s">
        <v>441</v>
      </c>
      <c r="G2094" s="261"/>
      <c r="H2094" s="262" t="s">
        <v>21</v>
      </c>
      <c r="I2094" s="264"/>
      <c r="J2094" s="261"/>
      <c r="K2094" s="261"/>
      <c r="L2094" s="265"/>
      <c r="M2094" s="266"/>
      <c r="N2094" s="267"/>
      <c r="O2094" s="267"/>
      <c r="P2094" s="267"/>
      <c r="Q2094" s="267"/>
      <c r="R2094" s="267"/>
      <c r="S2094" s="267"/>
      <c r="T2094" s="268"/>
      <c r="AT2094" s="269" t="s">
        <v>177</v>
      </c>
      <c r="AU2094" s="269" t="s">
        <v>79</v>
      </c>
      <c r="AV2094" s="13" t="s">
        <v>75</v>
      </c>
      <c r="AW2094" s="13" t="s">
        <v>35</v>
      </c>
      <c r="AX2094" s="13" t="s">
        <v>71</v>
      </c>
      <c r="AY2094" s="269" t="s">
        <v>169</v>
      </c>
    </row>
    <row r="2095" s="12" customFormat="1">
      <c r="B2095" s="248"/>
      <c r="C2095" s="249"/>
      <c r="D2095" s="250" t="s">
        <v>177</v>
      </c>
      <c r="E2095" s="251" t="s">
        <v>21</v>
      </c>
      <c r="F2095" s="252" t="s">
        <v>75</v>
      </c>
      <c r="G2095" s="249"/>
      <c r="H2095" s="253">
        <v>1</v>
      </c>
      <c r="I2095" s="254"/>
      <c r="J2095" s="249"/>
      <c r="K2095" s="249"/>
      <c r="L2095" s="255"/>
      <c r="M2095" s="256"/>
      <c r="N2095" s="257"/>
      <c r="O2095" s="257"/>
      <c r="P2095" s="257"/>
      <c r="Q2095" s="257"/>
      <c r="R2095" s="257"/>
      <c r="S2095" s="257"/>
      <c r="T2095" s="258"/>
      <c r="AT2095" s="259" t="s">
        <v>177</v>
      </c>
      <c r="AU2095" s="259" t="s">
        <v>79</v>
      </c>
      <c r="AV2095" s="12" t="s">
        <v>79</v>
      </c>
      <c r="AW2095" s="12" t="s">
        <v>35</v>
      </c>
      <c r="AX2095" s="12" t="s">
        <v>71</v>
      </c>
      <c r="AY2095" s="259" t="s">
        <v>169</v>
      </c>
    </row>
    <row r="2096" s="13" customFormat="1">
      <c r="B2096" s="260"/>
      <c r="C2096" s="261"/>
      <c r="D2096" s="250" t="s">
        <v>177</v>
      </c>
      <c r="E2096" s="262" t="s">
        <v>21</v>
      </c>
      <c r="F2096" s="263" t="s">
        <v>1132</v>
      </c>
      <c r="G2096" s="261"/>
      <c r="H2096" s="262" t="s">
        <v>21</v>
      </c>
      <c r="I2096" s="264"/>
      <c r="J2096" s="261"/>
      <c r="K2096" s="261"/>
      <c r="L2096" s="265"/>
      <c r="M2096" s="266"/>
      <c r="N2096" s="267"/>
      <c r="O2096" s="267"/>
      <c r="P2096" s="267"/>
      <c r="Q2096" s="267"/>
      <c r="R2096" s="267"/>
      <c r="S2096" s="267"/>
      <c r="T2096" s="268"/>
      <c r="AT2096" s="269" t="s">
        <v>177</v>
      </c>
      <c r="AU2096" s="269" t="s">
        <v>79</v>
      </c>
      <c r="AV2096" s="13" t="s">
        <v>75</v>
      </c>
      <c r="AW2096" s="13" t="s">
        <v>35</v>
      </c>
      <c r="AX2096" s="13" t="s">
        <v>71</v>
      </c>
      <c r="AY2096" s="269" t="s">
        <v>169</v>
      </c>
    </row>
    <row r="2097" s="12" customFormat="1">
      <c r="B2097" s="248"/>
      <c r="C2097" s="249"/>
      <c r="D2097" s="250" t="s">
        <v>177</v>
      </c>
      <c r="E2097" s="251" t="s">
        <v>21</v>
      </c>
      <c r="F2097" s="252" t="s">
        <v>79</v>
      </c>
      <c r="G2097" s="249"/>
      <c r="H2097" s="253">
        <v>2</v>
      </c>
      <c r="I2097" s="254"/>
      <c r="J2097" s="249"/>
      <c r="K2097" s="249"/>
      <c r="L2097" s="255"/>
      <c r="M2097" s="256"/>
      <c r="N2097" s="257"/>
      <c r="O2097" s="257"/>
      <c r="P2097" s="257"/>
      <c r="Q2097" s="257"/>
      <c r="R2097" s="257"/>
      <c r="S2097" s="257"/>
      <c r="T2097" s="258"/>
      <c r="AT2097" s="259" t="s">
        <v>177</v>
      </c>
      <c r="AU2097" s="259" t="s">
        <v>79</v>
      </c>
      <c r="AV2097" s="12" t="s">
        <v>79</v>
      </c>
      <c r="AW2097" s="12" t="s">
        <v>35</v>
      </c>
      <c r="AX2097" s="12" t="s">
        <v>71</v>
      </c>
      <c r="AY2097" s="259" t="s">
        <v>169</v>
      </c>
    </row>
    <row r="2098" s="13" customFormat="1">
      <c r="B2098" s="260"/>
      <c r="C2098" s="261"/>
      <c r="D2098" s="250" t="s">
        <v>177</v>
      </c>
      <c r="E2098" s="262" t="s">
        <v>21</v>
      </c>
      <c r="F2098" s="263" t="s">
        <v>874</v>
      </c>
      <c r="G2098" s="261"/>
      <c r="H2098" s="262" t="s">
        <v>21</v>
      </c>
      <c r="I2098" s="264"/>
      <c r="J2098" s="261"/>
      <c r="K2098" s="261"/>
      <c r="L2098" s="265"/>
      <c r="M2098" s="266"/>
      <c r="N2098" s="267"/>
      <c r="O2098" s="267"/>
      <c r="P2098" s="267"/>
      <c r="Q2098" s="267"/>
      <c r="R2098" s="267"/>
      <c r="S2098" s="267"/>
      <c r="T2098" s="268"/>
      <c r="AT2098" s="269" t="s">
        <v>177</v>
      </c>
      <c r="AU2098" s="269" t="s">
        <v>79</v>
      </c>
      <c r="AV2098" s="13" t="s">
        <v>75</v>
      </c>
      <c r="AW2098" s="13" t="s">
        <v>35</v>
      </c>
      <c r="AX2098" s="13" t="s">
        <v>71</v>
      </c>
      <c r="AY2098" s="269" t="s">
        <v>169</v>
      </c>
    </row>
    <row r="2099" s="12" customFormat="1">
      <c r="B2099" s="248"/>
      <c r="C2099" s="249"/>
      <c r="D2099" s="250" t="s">
        <v>177</v>
      </c>
      <c r="E2099" s="251" t="s">
        <v>21</v>
      </c>
      <c r="F2099" s="252" t="s">
        <v>79</v>
      </c>
      <c r="G2099" s="249"/>
      <c r="H2099" s="253">
        <v>2</v>
      </c>
      <c r="I2099" s="254"/>
      <c r="J2099" s="249"/>
      <c r="K2099" s="249"/>
      <c r="L2099" s="255"/>
      <c r="M2099" s="256"/>
      <c r="N2099" s="257"/>
      <c r="O2099" s="257"/>
      <c r="P2099" s="257"/>
      <c r="Q2099" s="257"/>
      <c r="R2099" s="257"/>
      <c r="S2099" s="257"/>
      <c r="T2099" s="258"/>
      <c r="AT2099" s="259" t="s">
        <v>177</v>
      </c>
      <c r="AU2099" s="259" t="s">
        <v>79</v>
      </c>
      <c r="AV2099" s="12" t="s">
        <v>79</v>
      </c>
      <c r="AW2099" s="12" t="s">
        <v>35</v>
      </c>
      <c r="AX2099" s="12" t="s">
        <v>71</v>
      </c>
      <c r="AY2099" s="259" t="s">
        <v>169</v>
      </c>
    </row>
    <row r="2100" s="13" customFormat="1">
      <c r="B2100" s="260"/>
      <c r="C2100" s="261"/>
      <c r="D2100" s="250" t="s">
        <v>177</v>
      </c>
      <c r="E2100" s="262" t="s">
        <v>21</v>
      </c>
      <c r="F2100" s="263" t="s">
        <v>363</v>
      </c>
      <c r="G2100" s="261"/>
      <c r="H2100" s="262" t="s">
        <v>21</v>
      </c>
      <c r="I2100" s="264"/>
      <c r="J2100" s="261"/>
      <c r="K2100" s="261"/>
      <c r="L2100" s="265"/>
      <c r="M2100" s="266"/>
      <c r="N2100" s="267"/>
      <c r="O2100" s="267"/>
      <c r="P2100" s="267"/>
      <c r="Q2100" s="267"/>
      <c r="R2100" s="267"/>
      <c r="S2100" s="267"/>
      <c r="T2100" s="268"/>
      <c r="AT2100" s="269" t="s">
        <v>177</v>
      </c>
      <c r="AU2100" s="269" t="s">
        <v>79</v>
      </c>
      <c r="AV2100" s="13" t="s">
        <v>75</v>
      </c>
      <c r="AW2100" s="13" t="s">
        <v>35</v>
      </c>
      <c r="AX2100" s="13" t="s">
        <v>71</v>
      </c>
      <c r="AY2100" s="269" t="s">
        <v>169</v>
      </c>
    </row>
    <row r="2101" s="12" customFormat="1">
      <c r="B2101" s="248"/>
      <c r="C2101" s="249"/>
      <c r="D2101" s="250" t="s">
        <v>177</v>
      </c>
      <c r="E2101" s="251" t="s">
        <v>21</v>
      </c>
      <c r="F2101" s="252" t="s">
        <v>79</v>
      </c>
      <c r="G2101" s="249"/>
      <c r="H2101" s="253">
        <v>2</v>
      </c>
      <c r="I2101" s="254"/>
      <c r="J2101" s="249"/>
      <c r="K2101" s="249"/>
      <c r="L2101" s="255"/>
      <c r="M2101" s="256"/>
      <c r="N2101" s="257"/>
      <c r="O2101" s="257"/>
      <c r="P2101" s="257"/>
      <c r="Q2101" s="257"/>
      <c r="R2101" s="257"/>
      <c r="S2101" s="257"/>
      <c r="T2101" s="258"/>
      <c r="AT2101" s="259" t="s">
        <v>177</v>
      </c>
      <c r="AU2101" s="259" t="s">
        <v>79</v>
      </c>
      <c r="AV2101" s="12" t="s">
        <v>79</v>
      </c>
      <c r="AW2101" s="12" t="s">
        <v>35</v>
      </c>
      <c r="AX2101" s="12" t="s">
        <v>71</v>
      </c>
      <c r="AY2101" s="259" t="s">
        <v>169</v>
      </c>
    </row>
    <row r="2102" s="13" customFormat="1">
      <c r="B2102" s="260"/>
      <c r="C2102" s="261"/>
      <c r="D2102" s="250" t="s">
        <v>177</v>
      </c>
      <c r="E2102" s="262" t="s">
        <v>21</v>
      </c>
      <c r="F2102" s="263" t="s">
        <v>1109</v>
      </c>
      <c r="G2102" s="261"/>
      <c r="H2102" s="262" t="s">
        <v>21</v>
      </c>
      <c r="I2102" s="264"/>
      <c r="J2102" s="261"/>
      <c r="K2102" s="261"/>
      <c r="L2102" s="265"/>
      <c r="M2102" s="266"/>
      <c r="N2102" s="267"/>
      <c r="O2102" s="267"/>
      <c r="P2102" s="267"/>
      <c r="Q2102" s="267"/>
      <c r="R2102" s="267"/>
      <c r="S2102" s="267"/>
      <c r="T2102" s="268"/>
      <c r="AT2102" s="269" t="s">
        <v>177</v>
      </c>
      <c r="AU2102" s="269" t="s">
        <v>79</v>
      </c>
      <c r="AV2102" s="13" t="s">
        <v>75</v>
      </c>
      <c r="AW2102" s="13" t="s">
        <v>35</v>
      </c>
      <c r="AX2102" s="13" t="s">
        <v>71</v>
      </c>
      <c r="AY2102" s="269" t="s">
        <v>169</v>
      </c>
    </row>
    <row r="2103" s="12" customFormat="1">
      <c r="B2103" s="248"/>
      <c r="C2103" s="249"/>
      <c r="D2103" s="250" t="s">
        <v>177</v>
      </c>
      <c r="E2103" s="251" t="s">
        <v>21</v>
      </c>
      <c r="F2103" s="252" t="s">
        <v>79</v>
      </c>
      <c r="G2103" s="249"/>
      <c r="H2103" s="253">
        <v>2</v>
      </c>
      <c r="I2103" s="254"/>
      <c r="J2103" s="249"/>
      <c r="K2103" s="249"/>
      <c r="L2103" s="255"/>
      <c r="M2103" s="256"/>
      <c r="N2103" s="257"/>
      <c r="O2103" s="257"/>
      <c r="P2103" s="257"/>
      <c r="Q2103" s="257"/>
      <c r="R2103" s="257"/>
      <c r="S2103" s="257"/>
      <c r="T2103" s="258"/>
      <c r="AT2103" s="259" t="s">
        <v>177</v>
      </c>
      <c r="AU2103" s="259" t="s">
        <v>79</v>
      </c>
      <c r="AV2103" s="12" t="s">
        <v>79</v>
      </c>
      <c r="AW2103" s="12" t="s">
        <v>35</v>
      </c>
      <c r="AX2103" s="12" t="s">
        <v>71</v>
      </c>
      <c r="AY2103" s="259" t="s">
        <v>169</v>
      </c>
    </row>
    <row r="2104" s="13" customFormat="1">
      <c r="B2104" s="260"/>
      <c r="C2104" s="261"/>
      <c r="D2104" s="250" t="s">
        <v>177</v>
      </c>
      <c r="E2104" s="262" t="s">
        <v>21</v>
      </c>
      <c r="F2104" s="263" t="s">
        <v>1111</v>
      </c>
      <c r="G2104" s="261"/>
      <c r="H2104" s="262" t="s">
        <v>21</v>
      </c>
      <c r="I2104" s="264"/>
      <c r="J2104" s="261"/>
      <c r="K2104" s="261"/>
      <c r="L2104" s="265"/>
      <c r="M2104" s="266"/>
      <c r="N2104" s="267"/>
      <c r="O2104" s="267"/>
      <c r="P2104" s="267"/>
      <c r="Q2104" s="267"/>
      <c r="R2104" s="267"/>
      <c r="S2104" s="267"/>
      <c r="T2104" s="268"/>
      <c r="AT2104" s="269" t="s">
        <v>177</v>
      </c>
      <c r="AU2104" s="269" t="s">
        <v>79</v>
      </c>
      <c r="AV2104" s="13" t="s">
        <v>75</v>
      </c>
      <c r="AW2104" s="13" t="s">
        <v>35</v>
      </c>
      <c r="AX2104" s="13" t="s">
        <v>71</v>
      </c>
      <c r="AY2104" s="269" t="s">
        <v>169</v>
      </c>
    </row>
    <row r="2105" s="12" customFormat="1">
      <c r="B2105" s="248"/>
      <c r="C2105" s="249"/>
      <c r="D2105" s="250" t="s">
        <v>177</v>
      </c>
      <c r="E2105" s="251" t="s">
        <v>21</v>
      </c>
      <c r="F2105" s="252" t="s">
        <v>75</v>
      </c>
      <c r="G2105" s="249"/>
      <c r="H2105" s="253">
        <v>1</v>
      </c>
      <c r="I2105" s="254"/>
      <c r="J2105" s="249"/>
      <c r="K2105" s="249"/>
      <c r="L2105" s="255"/>
      <c r="M2105" s="256"/>
      <c r="N2105" s="257"/>
      <c r="O2105" s="257"/>
      <c r="P2105" s="257"/>
      <c r="Q2105" s="257"/>
      <c r="R2105" s="257"/>
      <c r="S2105" s="257"/>
      <c r="T2105" s="258"/>
      <c r="AT2105" s="259" t="s">
        <v>177</v>
      </c>
      <c r="AU2105" s="259" t="s">
        <v>79</v>
      </c>
      <c r="AV2105" s="12" t="s">
        <v>79</v>
      </c>
      <c r="AW2105" s="12" t="s">
        <v>35</v>
      </c>
      <c r="AX2105" s="12" t="s">
        <v>71</v>
      </c>
      <c r="AY2105" s="259" t="s">
        <v>169</v>
      </c>
    </row>
    <row r="2106" s="13" customFormat="1">
      <c r="B2106" s="260"/>
      <c r="C2106" s="261"/>
      <c r="D2106" s="250" t="s">
        <v>177</v>
      </c>
      <c r="E2106" s="262" t="s">
        <v>21</v>
      </c>
      <c r="F2106" s="263" t="s">
        <v>1125</v>
      </c>
      <c r="G2106" s="261"/>
      <c r="H2106" s="262" t="s">
        <v>21</v>
      </c>
      <c r="I2106" s="264"/>
      <c r="J2106" s="261"/>
      <c r="K2106" s="261"/>
      <c r="L2106" s="265"/>
      <c r="M2106" s="266"/>
      <c r="N2106" s="267"/>
      <c r="O2106" s="267"/>
      <c r="P2106" s="267"/>
      <c r="Q2106" s="267"/>
      <c r="R2106" s="267"/>
      <c r="S2106" s="267"/>
      <c r="T2106" s="268"/>
      <c r="AT2106" s="269" t="s">
        <v>177</v>
      </c>
      <c r="AU2106" s="269" t="s">
        <v>79</v>
      </c>
      <c r="AV2106" s="13" t="s">
        <v>75</v>
      </c>
      <c r="AW2106" s="13" t="s">
        <v>35</v>
      </c>
      <c r="AX2106" s="13" t="s">
        <v>71</v>
      </c>
      <c r="AY2106" s="269" t="s">
        <v>169</v>
      </c>
    </row>
    <row r="2107" s="12" customFormat="1">
      <c r="B2107" s="248"/>
      <c r="C2107" s="249"/>
      <c r="D2107" s="250" t="s">
        <v>177</v>
      </c>
      <c r="E2107" s="251" t="s">
        <v>21</v>
      </c>
      <c r="F2107" s="252" t="s">
        <v>79</v>
      </c>
      <c r="G2107" s="249"/>
      <c r="H2107" s="253">
        <v>2</v>
      </c>
      <c r="I2107" s="254"/>
      <c r="J2107" s="249"/>
      <c r="K2107" s="249"/>
      <c r="L2107" s="255"/>
      <c r="M2107" s="256"/>
      <c r="N2107" s="257"/>
      <c r="O2107" s="257"/>
      <c r="P2107" s="257"/>
      <c r="Q2107" s="257"/>
      <c r="R2107" s="257"/>
      <c r="S2107" s="257"/>
      <c r="T2107" s="258"/>
      <c r="AT2107" s="259" t="s">
        <v>177</v>
      </c>
      <c r="AU2107" s="259" t="s">
        <v>79</v>
      </c>
      <c r="AV2107" s="12" t="s">
        <v>79</v>
      </c>
      <c r="AW2107" s="12" t="s">
        <v>35</v>
      </c>
      <c r="AX2107" s="12" t="s">
        <v>71</v>
      </c>
      <c r="AY2107" s="259" t="s">
        <v>169</v>
      </c>
    </row>
    <row r="2108" s="13" customFormat="1">
      <c r="B2108" s="260"/>
      <c r="C2108" s="261"/>
      <c r="D2108" s="250" t="s">
        <v>177</v>
      </c>
      <c r="E2108" s="262" t="s">
        <v>21</v>
      </c>
      <c r="F2108" s="263" t="s">
        <v>1123</v>
      </c>
      <c r="G2108" s="261"/>
      <c r="H2108" s="262" t="s">
        <v>21</v>
      </c>
      <c r="I2108" s="264"/>
      <c r="J2108" s="261"/>
      <c r="K2108" s="261"/>
      <c r="L2108" s="265"/>
      <c r="M2108" s="266"/>
      <c r="N2108" s="267"/>
      <c r="O2108" s="267"/>
      <c r="P2108" s="267"/>
      <c r="Q2108" s="267"/>
      <c r="R2108" s="267"/>
      <c r="S2108" s="267"/>
      <c r="T2108" s="268"/>
      <c r="AT2108" s="269" t="s">
        <v>177</v>
      </c>
      <c r="AU2108" s="269" t="s">
        <v>79</v>
      </c>
      <c r="AV2108" s="13" t="s">
        <v>75</v>
      </c>
      <c r="AW2108" s="13" t="s">
        <v>35</v>
      </c>
      <c r="AX2108" s="13" t="s">
        <v>71</v>
      </c>
      <c r="AY2108" s="269" t="s">
        <v>169</v>
      </c>
    </row>
    <row r="2109" s="14" customFormat="1">
      <c r="B2109" s="270"/>
      <c r="C2109" s="271"/>
      <c r="D2109" s="250" t="s">
        <v>177</v>
      </c>
      <c r="E2109" s="272" t="s">
        <v>21</v>
      </c>
      <c r="F2109" s="273" t="s">
        <v>182</v>
      </c>
      <c r="G2109" s="271"/>
      <c r="H2109" s="274">
        <v>16</v>
      </c>
      <c r="I2109" s="275"/>
      <c r="J2109" s="271"/>
      <c r="K2109" s="271"/>
      <c r="L2109" s="276"/>
      <c r="M2109" s="277"/>
      <c r="N2109" s="278"/>
      <c r="O2109" s="278"/>
      <c r="P2109" s="278"/>
      <c r="Q2109" s="278"/>
      <c r="R2109" s="278"/>
      <c r="S2109" s="278"/>
      <c r="T2109" s="279"/>
      <c r="AT2109" s="280" t="s">
        <v>177</v>
      </c>
      <c r="AU2109" s="280" t="s">
        <v>79</v>
      </c>
      <c r="AV2109" s="14" t="s">
        <v>89</v>
      </c>
      <c r="AW2109" s="14" t="s">
        <v>35</v>
      </c>
      <c r="AX2109" s="14" t="s">
        <v>75</v>
      </c>
      <c r="AY2109" s="280" t="s">
        <v>169</v>
      </c>
    </row>
    <row r="2110" s="1" customFormat="1" ht="16.5" customHeight="1">
      <c r="B2110" s="47"/>
      <c r="C2110" s="236" t="s">
        <v>1948</v>
      </c>
      <c r="D2110" s="236" t="s">
        <v>172</v>
      </c>
      <c r="E2110" s="237" t="s">
        <v>1949</v>
      </c>
      <c r="F2110" s="238" t="s">
        <v>1950</v>
      </c>
      <c r="G2110" s="239" t="s">
        <v>354</v>
      </c>
      <c r="H2110" s="240">
        <v>4</v>
      </c>
      <c r="I2110" s="241"/>
      <c r="J2110" s="242">
        <f>ROUND(I2110*H2110,2)</f>
        <v>0</v>
      </c>
      <c r="K2110" s="238" t="s">
        <v>21</v>
      </c>
      <c r="L2110" s="73"/>
      <c r="M2110" s="243" t="s">
        <v>21</v>
      </c>
      <c r="N2110" s="244" t="s">
        <v>42</v>
      </c>
      <c r="O2110" s="48"/>
      <c r="P2110" s="245">
        <f>O2110*H2110</f>
        <v>0</v>
      </c>
      <c r="Q2110" s="245">
        <v>0</v>
      </c>
      <c r="R2110" s="245">
        <f>Q2110*H2110</f>
        <v>0</v>
      </c>
      <c r="S2110" s="245">
        <v>0.0022300000000000002</v>
      </c>
      <c r="T2110" s="246">
        <f>S2110*H2110</f>
        <v>0.0089200000000000008</v>
      </c>
      <c r="AR2110" s="25" t="s">
        <v>89</v>
      </c>
      <c r="AT2110" s="25" t="s">
        <v>172</v>
      </c>
      <c r="AU2110" s="25" t="s">
        <v>79</v>
      </c>
      <c r="AY2110" s="25" t="s">
        <v>169</v>
      </c>
      <c r="BE2110" s="247">
        <f>IF(N2110="základní",J2110,0)</f>
        <v>0</v>
      </c>
      <c r="BF2110" s="247">
        <f>IF(N2110="snížená",J2110,0)</f>
        <v>0</v>
      </c>
      <c r="BG2110" s="247">
        <f>IF(N2110="zákl. přenesená",J2110,0)</f>
        <v>0</v>
      </c>
      <c r="BH2110" s="247">
        <f>IF(N2110="sníž. přenesená",J2110,0)</f>
        <v>0</v>
      </c>
      <c r="BI2110" s="247">
        <f>IF(N2110="nulová",J2110,0)</f>
        <v>0</v>
      </c>
      <c r="BJ2110" s="25" t="s">
        <v>75</v>
      </c>
      <c r="BK2110" s="247">
        <f>ROUND(I2110*H2110,2)</f>
        <v>0</v>
      </c>
      <c r="BL2110" s="25" t="s">
        <v>89</v>
      </c>
      <c r="BM2110" s="25" t="s">
        <v>1951</v>
      </c>
    </row>
    <row r="2111" s="13" customFormat="1">
      <c r="B2111" s="260"/>
      <c r="C2111" s="261"/>
      <c r="D2111" s="250" t="s">
        <v>177</v>
      </c>
      <c r="E2111" s="262" t="s">
        <v>21</v>
      </c>
      <c r="F2111" s="263" t="s">
        <v>602</v>
      </c>
      <c r="G2111" s="261"/>
      <c r="H2111" s="262" t="s">
        <v>21</v>
      </c>
      <c r="I2111" s="264"/>
      <c r="J2111" s="261"/>
      <c r="K2111" s="261"/>
      <c r="L2111" s="265"/>
      <c r="M2111" s="266"/>
      <c r="N2111" s="267"/>
      <c r="O2111" s="267"/>
      <c r="P2111" s="267"/>
      <c r="Q2111" s="267"/>
      <c r="R2111" s="267"/>
      <c r="S2111" s="267"/>
      <c r="T2111" s="268"/>
      <c r="AT2111" s="269" t="s">
        <v>177</v>
      </c>
      <c r="AU2111" s="269" t="s">
        <v>79</v>
      </c>
      <c r="AV2111" s="13" t="s">
        <v>75</v>
      </c>
      <c r="AW2111" s="13" t="s">
        <v>35</v>
      </c>
      <c r="AX2111" s="13" t="s">
        <v>71</v>
      </c>
      <c r="AY2111" s="269" t="s">
        <v>169</v>
      </c>
    </row>
    <row r="2112" s="12" customFormat="1">
      <c r="B2112" s="248"/>
      <c r="C2112" s="249"/>
      <c r="D2112" s="250" t="s">
        <v>177</v>
      </c>
      <c r="E2112" s="251" t="s">
        <v>21</v>
      </c>
      <c r="F2112" s="252" t="s">
        <v>75</v>
      </c>
      <c r="G2112" s="249"/>
      <c r="H2112" s="253">
        <v>1</v>
      </c>
      <c r="I2112" s="254"/>
      <c r="J2112" s="249"/>
      <c r="K2112" s="249"/>
      <c r="L2112" s="255"/>
      <c r="M2112" s="256"/>
      <c r="N2112" s="257"/>
      <c r="O2112" s="257"/>
      <c r="P2112" s="257"/>
      <c r="Q2112" s="257"/>
      <c r="R2112" s="257"/>
      <c r="S2112" s="257"/>
      <c r="T2112" s="258"/>
      <c r="AT2112" s="259" t="s">
        <v>177</v>
      </c>
      <c r="AU2112" s="259" t="s">
        <v>79</v>
      </c>
      <c r="AV2112" s="12" t="s">
        <v>79</v>
      </c>
      <c r="AW2112" s="12" t="s">
        <v>35</v>
      </c>
      <c r="AX2112" s="12" t="s">
        <v>71</v>
      </c>
      <c r="AY2112" s="259" t="s">
        <v>169</v>
      </c>
    </row>
    <row r="2113" s="13" customFormat="1">
      <c r="B2113" s="260"/>
      <c r="C2113" s="261"/>
      <c r="D2113" s="250" t="s">
        <v>177</v>
      </c>
      <c r="E2113" s="262" t="s">
        <v>21</v>
      </c>
      <c r="F2113" s="263" t="s">
        <v>362</v>
      </c>
      <c r="G2113" s="261"/>
      <c r="H2113" s="262" t="s">
        <v>21</v>
      </c>
      <c r="I2113" s="264"/>
      <c r="J2113" s="261"/>
      <c r="K2113" s="261"/>
      <c r="L2113" s="265"/>
      <c r="M2113" s="266"/>
      <c r="N2113" s="267"/>
      <c r="O2113" s="267"/>
      <c r="P2113" s="267"/>
      <c r="Q2113" s="267"/>
      <c r="R2113" s="267"/>
      <c r="S2113" s="267"/>
      <c r="T2113" s="268"/>
      <c r="AT2113" s="269" t="s">
        <v>177</v>
      </c>
      <c r="AU2113" s="269" t="s">
        <v>79</v>
      </c>
      <c r="AV2113" s="13" t="s">
        <v>75</v>
      </c>
      <c r="AW2113" s="13" t="s">
        <v>35</v>
      </c>
      <c r="AX2113" s="13" t="s">
        <v>71</v>
      </c>
      <c r="AY2113" s="269" t="s">
        <v>169</v>
      </c>
    </row>
    <row r="2114" s="12" customFormat="1">
      <c r="B2114" s="248"/>
      <c r="C2114" s="249"/>
      <c r="D2114" s="250" t="s">
        <v>177</v>
      </c>
      <c r="E2114" s="251" t="s">
        <v>21</v>
      </c>
      <c r="F2114" s="252" t="s">
        <v>79</v>
      </c>
      <c r="G2114" s="249"/>
      <c r="H2114" s="253">
        <v>2</v>
      </c>
      <c r="I2114" s="254"/>
      <c r="J2114" s="249"/>
      <c r="K2114" s="249"/>
      <c r="L2114" s="255"/>
      <c r="M2114" s="256"/>
      <c r="N2114" s="257"/>
      <c r="O2114" s="257"/>
      <c r="P2114" s="257"/>
      <c r="Q2114" s="257"/>
      <c r="R2114" s="257"/>
      <c r="S2114" s="257"/>
      <c r="T2114" s="258"/>
      <c r="AT2114" s="259" t="s">
        <v>177</v>
      </c>
      <c r="AU2114" s="259" t="s">
        <v>79</v>
      </c>
      <c r="AV2114" s="12" t="s">
        <v>79</v>
      </c>
      <c r="AW2114" s="12" t="s">
        <v>35</v>
      </c>
      <c r="AX2114" s="12" t="s">
        <v>71</v>
      </c>
      <c r="AY2114" s="259" t="s">
        <v>169</v>
      </c>
    </row>
    <row r="2115" s="13" customFormat="1">
      <c r="B2115" s="260"/>
      <c r="C2115" s="261"/>
      <c r="D2115" s="250" t="s">
        <v>177</v>
      </c>
      <c r="E2115" s="262" t="s">
        <v>21</v>
      </c>
      <c r="F2115" s="263" t="s">
        <v>436</v>
      </c>
      <c r="G2115" s="261"/>
      <c r="H2115" s="262" t="s">
        <v>21</v>
      </c>
      <c r="I2115" s="264"/>
      <c r="J2115" s="261"/>
      <c r="K2115" s="261"/>
      <c r="L2115" s="265"/>
      <c r="M2115" s="266"/>
      <c r="N2115" s="267"/>
      <c r="O2115" s="267"/>
      <c r="P2115" s="267"/>
      <c r="Q2115" s="267"/>
      <c r="R2115" s="267"/>
      <c r="S2115" s="267"/>
      <c r="T2115" s="268"/>
      <c r="AT2115" s="269" t="s">
        <v>177</v>
      </c>
      <c r="AU2115" s="269" t="s">
        <v>79</v>
      </c>
      <c r="AV2115" s="13" t="s">
        <v>75</v>
      </c>
      <c r="AW2115" s="13" t="s">
        <v>35</v>
      </c>
      <c r="AX2115" s="13" t="s">
        <v>71</v>
      </c>
      <c r="AY2115" s="269" t="s">
        <v>169</v>
      </c>
    </row>
    <row r="2116" s="12" customFormat="1">
      <c r="B2116" s="248"/>
      <c r="C2116" s="249"/>
      <c r="D2116" s="250" t="s">
        <v>177</v>
      </c>
      <c r="E2116" s="251" t="s">
        <v>21</v>
      </c>
      <c r="F2116" s="252" t="s">
        <v>75</v>
      </c>
      <c r="G2116" s="249"/>
      <c r="H2116" s="253">
        <v>1</v>
      </c>
      <c r="I2116" s="254"/>
      <c r="J2116" s="249"/>
      <c r="K2116" s="249"/>
      <c r="L2116" s="255"/>
      <c r="M2116" s="256"/>
      <c r="N2116" s="257"/>
      <c r="O2116" s="257"/>
      <c r="P2116" s="257"/>
      <c r="Q2116" s="257"/>
      <c r="R2116" s="257"/>
      <c r="S2116" s="257"/>
      <c r="T2116" s="258"/>
      <c r="AT2116" s="259" t="s">
        <v>177</v>
      </c>
      <c r="AU2116" s="259" t="s">
        <v>79</v>
      </c>
      <c r="AV2116" s="12" t="s">
        <v>79</v>
      </c>
      <c r="AW2116" s="12" t="s">
        <v>35</v>
      </c>
      <c r="AX2116" s="12" t="s">
        <v>71</v>
      </c>
      <c r="AY2116" s="259" t="s">
        <v>169</v>
      </c>
    </row>
    <row r="2117" s="13" customFormat="1">
      <c r="B2117" s="260"/>
      <c r="C2117" s="261"/>
      <c r="D2117" s="250" t="s">
        <v>177</v>
      </c>
      <c r="E2117" s="262" t="s">
        <v>21</v>
      </c>
      <c r="F2117" s="263" t="s">
        <v>1123</v>
      </c>
      <c r="G2117" s="261"/>
      <c r="H2117" s="262" t="s">
        <v>21</v>
      </c>
      <c r="I2117" s="264"/>
      <c r="J2117" s="261"/>
      <c r="K2117" s="261"/>
      <c r="L2117" s="265"/>
      <c r="M2117" s="266"/>
      <c r="N2117" s="267"/>
      <c r="O2117" s="267"/>
      <c r="P2117" s="267"/>
      <c r="Q2117" s="267"/>
      <c r="R2117" s="267"/>
      <c r="S2117" s="267"/>
      <c r="T2117" s="268"/>
      <c r="AT2117" s="269" t="s">
        <v>177</v>
      </c>
      <c r="AU2117" s="269" t="s">
        <v>79</v>
      </c>
      <c r="AV2117" s="13" t="s">
        <v>75</v>
      </c>
      <c r="AW2117" s="13" t="s">
        <v>35</v>
      </c>
      <c r="AX2117" s="13" t="s">
        <v>71</v>
      </c>
      <c r="AY2117" s="269" t="s">
        <v>169</v>
      </c>
    </row>
    <row r="2118" s="14" customFormat="1">
      <c r="B2118" s="270"/>
      <c r="C2118" s="271"/>
      <c r="D2118" s="250" t="s">
        <v>177</v>
      </c>
      <c r="E2118" s="272" t="s">
        <v>21</v>
      </c>
      <c r="F2118" s="273" t="s">
        <v>182</v>
      </c>
      <c r="G2118" s="271"/>
      <c r="H2118" s="274">
        <v>4</v>
      </c>
      <c r="I2118" s="275"/>
      <c r="J2118" s="271"/>
      <c r="K2118" s="271"/>
      <c r="L2118" s="276"/>
      <c r="M2118" s="277"/>
      <c r="N2118" s="278"/>
      <c r="O2118" s="278"/>
      <c r="P2118" s="278"/>
      <c r="Q2118" s="278"/>
      <c r="R2118" s="278"/>
      <c r="S2118" s="278"/>
      <c r="T2118" s="279"/>
      <c r="AT2118" s="280" t="s">
        <v>177</v>
      </c>
      <c r="AU2118" s="280" t="s">
        <v>79</v>
      </c>
      <c r="AV2118" s="14" t="s">
        <v>89</v>
      </c>
      <c r="AW2118" s="14" t="s">
        <v>35</v>
      </c>
      <c r="AX2118" s="14" t="s">
        <v>75</v>
      </c>
      <c r="AY2118" s="280" t="s">
        <v>169</v>
      </c>
    </row>
    <row r="2119" s="1" customFormat="1" ht="16.5" customHeight="1">
      <c r="B2119" s="47"/>
      <c r="C2119" s="236" t="s">
        <v>1952</v>
      </c>
      <c r="D2119" s="236" t="s">
        <v>172</v>
      </c>
      <c r="E2119" s="237" t="s">
        <v>1953</v>
      </c>
      <c r="F2119" s="238" t="s">
        <v>1954</v>
      </c>
      <c r="G2119" s="239" t="s">
        <v>354</v>
      </c>
      <c r="H2119" s="240">
        <v>16</v>
      </c>
      <c r="I2119" s="241"/>
      <c r="J2119" s="242">
        <f>ROUND(I2119*H2119,2)</f>
        <v>0</v>
      </c>
      <c r="K2119" s="238" t="s">
        <v>21</v>
      </c>
      <c r="L2119" s="73"/>
      <c r="M2119" s="243" t="s">
        <v>21</v>
      </c>
      <c r="N2119" s="244" t="s">
        <v>42</v>
      </c>
      <c r="O2119" s="48"/>
      <c r="P2119" s="245">
        <f>O2119*H2119</f>
        <v>0</v>
      </c>
      <c r="Q2119" s="245">
        <v>0</v>
      </c>
      <c r="R2119" s="245">
        <f>Q2119*H2119</f>
        <v>0</v>
      </c>
      <c r="S2119" s="245">
        <v>0.024</v>
      </c>
      <c r="T2119" s="246">
        <f>S2119*H2119</f>
        <v>0.38400000000000001</v>
      </c>
      <c r="AR2119" s="25" t="s">
        <v>89</v>
      </c>
      <c r="AT2119" s="25" t="s">
        <v>172</v>
      </c>
      <c r="AU2119" s="25" t="s">
        <v>79</v>
      </c>
      <c r="AY2119" s="25" t="s">
        <v>169</v>
      </c>
      <c r="BE2119" s="247">
        <f>IF(N2119="základní",J2119,0)</f>
        <v>0</v>
      </c>
      <c r="BF2119" s="247">
        <f>IF(N2119="snížená",J2119,0)</f>
        <v>0</v>
      </c>
      <c r="BG2119" s="247">
        <f>IF(N2119="zákl. přenesená",J2119,0)</f>
        <v>0</v>
      </c>
      <c r="BH2119" s="247">
        <f>IF(N2119="sníž. přenesená",J2119,0)</f>
        <v>0</v>
      </c>
      <c r="BI2119" s="247">
        <f>IF(N2119="nulová",J2119,0)</f>
        <v>0</v>
      </c>
      <c r="BJ2119" s="25" t="s">
        <v>75</v>
      </c>
      <c r="BK2119" s="247">
        <f>ROUND(I2119*H2119,2)</f>
        <v>0</v>
      </c>
      <c r="BL2119" s="25" t="s">
        <v>89</v>
      </c>
      <c r="BM2119" s="25" t="s">
        <v>1955</v>
      </c>
    </row>
    <row r="2120" s="13" customFormat="1">
      <c r="B2120" s="260"/>
      <c r="C2120" s="261"/>
      <c r="D2120" s="250" t="s">
        <v>177</v>
      </c>
      <c r="E2120" s="262" t="s">
        <v>21</v>
      </c>
      <c r="F2120" s="263" t="s">
        <v>602</v>
      </c>
      <c r="G2120" s="261"/>
      <c r="H2120" s="262" t="s">
        <v>21</v>
      </c>
      <c r="I2120" s="264"/>
      <c r="J2120" s="261"/>
      <c r="K2120" s="261"/>
      <c r="L2120" s="265"/>
      <c r="M2120" s="266"/>
      <c r="N2120" s="267"/>
      <c r="O2120" s="267"/>
      <c r="P2120" s="267"/>
      <c r="Q2120" s="267"/>
      <c r="R2120" s="267"/>
      <c r="S2120" s="267"/>
      <c r="T2120" s="268"/>
      <c r="AT2120" s="269" t="s">
        <v>177</v>
      </c>
      <c r="AU2120" s="269" t="s">
        <v>79</v>
      </c>
      <c r="AV2120" s="13" t="s">
        <v>75</v>
      </c>
      <c r="AW2120" s="13" t="s">
        <v>35</v>
      </c>
      <c r="AX2120" s="13" t="s">
        <v>71</v>
      </c>
      <c r="AY2120" s="269" t="s">
        <v>169</v>
      </c>
    </row>
    <row r="2121" s="12" customFormat="1">
      <c r="B2121" s="248"/>
      <c r="C2121" s="249"/>
      <c r="D2121" s="250" t="s">
        <v>177</v>
      </c>
      <c r="E2121" s="251" t="s">
        <v>21</v>
      </c>
      <c r="F2121" s="252" t="s">
        <v>75</v>
      </c>
      <c r="G2121" s="249"/>
      <c r="H2121" s="253">
        <v>1</v>
      </c>
      <c r="I2121" s="254"/>
      <c r="J2121" s="249"/>
      <c r="K2121" s="249"/>
      <c r="L2121" s="255"/>
      <c r="M2121" s="256"/>
      <c r="N2121" s="257"/>
      <c r="O2121" s="257"/>
      <c r="P2121" s="257"/>
      <c r="Q2121" s="257"/>
      <c r="R2121" s="257"/>
      <c r="S2121" s="257"/>
      <c r="T2121" s="258"/>
      <c r="AT2121" s="259" t="s">
        <v>177</v>
      </c>
      <c r="AU2121" s="259" t="s">
        <v>79</v>
      </c>
      <c r="AV2121" s="12" t="s">
        <v>79</v>
      </c>
      <c r="AW2121" s="12" t="s">
        <v>35</v>
      </c>
      <c r="AX2121" s="12" t="s">
        <v>71</v>
      </c>
      <c r="AY2121" s="259" t="s">
        <v>169</v>
      </c>
    </row>
    <row r="2122" s="13" customFormat="1">
      <c r="B2122" s="260"/>
      <c r="C2122" s="261"/>
      <c r="D2122" s="250" t="s">
        <v>177</v>
      </c>
      <c r="E2122" s="262" t="s">
        <v>21</v>
      </c>
      <c r="F2122" s="263" t="s">
        <v>1105</v>
      </c>
      <c r="G2122" s="261"/>
      <c r="H2122" s="262" t="s">
        <v>21</v>
      </c>
      <c r="I2122" s="264"/>
      <c r="J2122" s="261"/>
      <c r="K2122" s="261"/>
      <c r="L2122" s="265"/>
      <c r="M2122" s="266"/>
      <c r="N2122" s="267"/>
      <c r="O2122" s="267"/>
      <c r="P2122" s="267"/>
      <c r="Q2122" s="267"/>
      <c r="R2122" s="267"/>
      <c r="S2122" s="267"/>
      <c r="T2122" s="268"/>
      <c r="AT2122" s="269" t="s">
        <v>177</v>
      </c>
      <c r="AU2122" s="269" t="s">
        <v>79</v>
      </c>
      <c r="AV2122" s="13" t="s">
        <v>75</v>
      </c>
      <c r="AW2122" s="13" t="s">
        <v>35</v>
      </c>
      <c r="AX2122" s="13" t="s">
        <v>71</v>
      </c>
      <c r="AY2122" s="269" t="s">
        <v>169</v>
      </c>
    </row>
    <row r="2123" s="12" customFormat="1">
      <c r="B2123" s="248"/>
      <c r="C2123" s="249"/>
      <c r="D2123" s="250" t="s">
        <v>177</v>
      </c>
      <c r="E2123" s="251" t="s">
        <v>21</v>
      </c>
      <c r="F2123" s="252" t="s">
        <v>79</v>
      </c>
      <c r="G2123" s="249"/>
      <c r="H2123" s="253">
        <v>2</v>
      </c>
      <c r="I2123" s="254"/>
      <c r="J2123" s="249"/>
      <c r="K2123" s="249"/>
      <c r="L2123" s="255"/>
      <c r="M2123" s="256"/>
      <c r="N2123" s="257"/>
      <c r="O2123" s="257"/>
      <c r="P2123" s="257"/>
      <c r="Q2123" s="257"/>
      <c r="R2123" s="257"/>
      <c r="S2123" s="257"/>
      <c r="T2123" s="258"/>
      <c r="AT2123" s="259" t="s">
        <v>177</v>
      </c>
      <c r="AU2123" s="259" t="s">
        <v>79</v>
      </c>
      <c r="AV2123" s="12" t="s">
        <v>79</v>
      </c>
      <c r="AW2123" s="12" t="s">
        <v>35</v>
      </c>
      <c r="AX2123" s="12" t="s">
        <v>71</v>
      </c>
      <c r="AY2123" s="259" t="s">
        <v>169</v>
      </c>
    </row>
    <row r="2124" s="13" customFormat="1">
      <c r="B2124" s="260"/>
      <c r="C2124" s="261"/>
      <c r="D2124" s="250" t="s">
        <v>177</v>
      </c>
      <c r="E2124" s="262" t="s">
        <v>21</v>
      </c>
      <c r="F2124" s="263" t="s">
        <v>439</v>
      </c>
      <c r="G2124" s="261"/>
      <c r="H2124" s="262" t="s">
        <v>21</v>
      </c>
      <c r="I2124" s="264"/>
      <c r="J2124" s="261"/>
      <c r="K2124" s="261"/>
      <c r="L2124" s="265"/>
      <c r="M2124" s="266"/>
      <c r="N2124" s="267"/>
      <c r="O2124" s="267"/>
      <c r="P2124" s="267"/>
      <c r="Q2124" s="267"/>
      <c r="R2124" s="267"/>
      <c r="S2124" s="267"/>
      <c r="T2124" s="268"/>
      <c r="AT2124" s="269" t="s">
        <v>177</v>
      </c>
      <c r="AU2124" s="269" t="s">
        <v>79</v>
      </c>
      <c r="AV2124" s="13" t="s">
        <v>75</v>
      </c>
      <c r="AW2124" s="13" t="s">
        <v>35</v>
      </c>
      <c r="AX2124" s="13" t="s">
        <v>71</v>
      </c>
      <c r="AY2124" s="269" t="s">
        <v>169</v>
      </c>
    </row>
    <row r="2125" s="12" customFormat="1">
      <c r="B2125" s="248"/>
      <c r="C2125" s="249"/>
      <c r="D2125" s="250" t="s">
        <v>177</v>
      </c>
      <c r="E2125" s="251" t="s">
        <v>21</v>
      </c>
      <c r="F2125" s="252" t="s">
        <v>75</v>
      </c>
      <c r="G2125" s="249"/>
      <c r="H2125" s="253">
        <v>1</v>
      </c>
      <c r="I2125" s="254"/>
      <c r="J2125" s="249"/>
      <c r="K2125" s="249"/>
      <c r="L2125" s="255"/>
      <c r="M2125" s="256"/>
      <c r="N2125" s="257"/>
      <c r="O2125" s="257"/>
      <c r="P2125" s="257"/>
      <c r="Q2125" s="257"/>
      <c r="R2125" s="257"/>
      <c r="S2125" s="257"/>
      <c r="T2125" s="258"/>
      <c r="AT2125" s="259" t="s">
        <v>177</v>
      </c>
      <c r="AU2125" s="259" t="s">
        <v>79</v>
      </c>
      <c r="AV2125" s="12" t="s">
        <v>79</v>
      </c>
      <c r="AW2125" s="12" t="s">
        <v>35</v>
      </c>
      <c r="AX2125" s="12" t="s">
        <v>71</v>
      </c>
      <c r="AY2125" s="259" t="s">
        <v>169</v>
      </c>
    </row>
    <row r="2126" s="13" customFormat="1">
      <c r="B2126" s="260"/>
      <c r="C2126" s="261"/>
      <c r="D2126" s="250" t="s">
        <v>177</v>
      </c>
      <c r="E2126" s="262" t="s">
        <v>21</v>
      </c>
      <c r="F2126" s="263" t="s">
        <v>441</v>
      </c>
      <c r="G2126" s="261"/>
      <c r="H2126" s="262" t="s">
        <v>21</v>
      </c>
      <c r="I2126" s="264"/>
      <c r="J2126" s="261"/>
      <c r="K2126" s="261"/>
      <c r="L2126" s="265"/>
      <c r="M2126" s="266"/>
      <c r="N2126" s="267"/>
      <c r="O2126" s="267"/>
      <c r="P2126" s="267"/>
      <c r="Q2126" s="267"/>
      <c r="R2126" s="267"/>
      <c r="S2126" s="267"/>
      <c r="T2126" s="268"/>
      <c r="AT2126" s="269" t="s">
        <v>177</v>
      </c>
      <c r="AU2126" s="269" t="s">
        <v>79</v>
      </c>
      <c r="AV2126" s="13" t="s">
        <v>75</v>
      </c>
      <c r="AW2126" s="13" t="s">
        <v>35</v>
      </c>
      <c r="AX2126" s="13" t="s">
        <v>71</v>
      </c>
      <c r="AY2126" s="269" t="s">
        <v>169</v>
      </c>
    </row>
    <row r="2127" s="12" customFormat="1">
      <c r="B2127" s="248"/>
      <c r="C2127" s="249"/>
      <c r="D2127" s="250" t="s">
        <v>177</v>
      </c>
      <c r="E2127" s="251" t="s">
        <v>21</v>
      </c>
      <c r="F2127" s="252" t="s">
        <v>75</v>
      </c>
      <c r="G2127" s="249"/>
      <c r="H2127" s="253">
        <v>1</v>
      </c>
      <c r="I2127" s="254"/>
      <c r="J2127" s="249"/>
      <c r="K2127" s="249"/>
      <c r="L2127" s="255"/>
      <c r="M2127" s="256"/>
      <c r="N2127" s="257"/>
      <c r="O2127" s="257"/>
      <c r="P2127" s="257"/>
      <c r="Q2127" s="257"/>
      <c r="R2127" s="257"/>
      <c r="S2127" s="257"/>
      <c r="T2127" s="258"/>
      <c r="AT2127" s="259" t="s">
        <v>177</v>
      </c>
      <c r="AU2127" s="259" t="s">
        <v>79</v>
      </c>
      <c r="AV2127" s="12" t="s">
        <v>79</v>
      </c>
      <c r="AW2127" s="12" t="s">
        <v>35</v>
      </c>
      <c r="AX2127" s="12" t="s">
        <v>71</v>
      </c>
      <c r="AY2127" s="259" t="s">
        <v>169</v>
      </c>
    </row>
    <row r="2128" s="13" customFormat="1">
      <c r="B2128" s="260"/>
      <c r="C2128" s="261"/>
      <c r="D2128" s="250" t="s">
        <v>177</v>
      </c>
      <c r="E2128" s="262" t="s">
        <v>21</v>
      </c>
      <c r="F2128" s="263" t="s">
        <v>1132</v>
      </c>
      <c r="G2128" s="261"/>
      <c r="H2128" s="262" t="s">
        <v>21</v>
      </c>
      <c r="I2128" s="264"/>
      <c r="J2128" s="261"/>
      <c r="K2128" s="261"/>
      <c r="L2128" s="265"/>
      <c r="M2128" s="266"/>
      <c r="N2128" s="267"/>
      <c r="O2128" s="267"/>
      <c r="P2128" s="267"/>
      <c r="Q2128" s="267"/>
      <c r="R2128" s="267"/>
      <c r="S2128" s="267"/>
      <c r="T2128" s="268"/>
      <c r="AT2128" s="269" t="s">
        <v>177</v>
      </c>
      <c r="AU2128" s="269" t="s">
        <v>79</v>
      </c>
      <c r="AV2128" s="13" t="s">
        <v>75</v>
      </c>
      <c r="AW2128" s="13" t="s">
        <v>35</v>
      </c>
      <c r="AX2128" s="13" t="s">
        <v>71</v>
      </c>
      <c r="AY2128" s="269" t="s">
        <v>169</v>
      </c>
    </row>
    <row r="2129" s="12" customFormat="1">
      <c r="B2129" s="248"/>
      <c r="C2129" s="249"/>
      <c r="D2129" s="250" t="s">
        <v>177</v>
      </c>
      <c r="E2129" s="251" t="s">
        <v>21</v>
      </c>
      <c r="F2129" s="252" t="s">
        <v>79</v>
      </c>
      <c r="G2129" s="249"/>
      <c r="H2129" s="253">
        <v>2</v>
      </c>
      <c r="I2129" s="254"/>
      <c r="J2129" s="249"/>
      <c r="K2129" s="249"/>
      <c r="L2129" s="255"/>
      <c r="M2129" s="256"/>
      <c r="N2129" s="257"/>
      <c r="O2129" s="257"/>
      <c r="P2129" s="257"/>
      <c r="Q2129" s="257"/>
      <c r="R2129" s="257"/>
      <c r="S2129" s="257"/>
      <c r="T2129" s="258"/>
      <c r="AT2129" s="259" t="s">
        <v>177</v>
      </c>
      <c r="AU2129" s="259" t="s">
        <v>79</v>
      </c>
      <c r="AV2129" s="12" t="s">
        <v>79</v>
      </c>
      <c r="AW2129" s="12" t="s">
        <v>35</v>
      </c>
      <c r="AX2129" s="12" t="s">
        <v>71</v>
      </c>
      <c r="AY2129" s="259" t="s">
        <v>169</v>
      </c>
    </row>
    <row r="2130" s="13" customFormat="1">
      <c r="B2130" s="260"/>
      <c r="C2130" s="261"/>
      <c r="D2130" s="250" t="s">
        <v>177</v>
      </c>
      <c r="E2130" s="262" t="s">
        <v>21</v>
      </c>
      <c r="F2130" s="263" t="s">
        <v>874</v>
      </c>
      <c r="G2130" s="261"/>
      <c r="H2130" s="262" t="s">
        <v>21</v>
      </c>
      <c r="I2130" s="264"/>
      <c r="J2130" s="261"/>
      <c r="K2130" s="261"/>
      <c r="L2130" s="265"/>
      <c r="M2130" s="266"/>
      <c r="N2130" s="267"/>
      <c r="O2130" s="267"/>
      <c r="P2130" s="267"/>
      <c r="Q2130" s="267"/>
      <c r="R2130" s="267"/>
      <c r="S2130" s="267"/>
      <c r="T2130" s="268"/>
      <c r="AT2130" s="269" t="s">
        <v>177</v>
      </c>
      <c r="AU2130" s="269" t="s">
        <v>79</v>
      </c>
      <c r="AV2130" s="13" t="s">
        <v>75</v>
      </c>
      <c r="AW2130" s="13" t="s">
        <v>35</v>
      </c>
      <c r="AX2130" s="13" t="s">
        <v>71</v>
      </c>
      <c r="AY2130" s="269" t="s">
        <v>169</v>
      </c>
    </row>
    <row r="2131" s="12" customFormat="1">
      <c r="B2131" s="248"/>
      <c r="C2131" s="249"/>
      <c r="D2131" s="250" t="s">
        <v>177</v>
      </c>
      <c r="E2131" s="251" t="s">
        <v>21</v>
      </c>
      <c r="F2131" s="252" t="s">
        <v>79</v>
      </c>
      <c r="G2131" s="249"/>
      <c r="H2131" s="253">
        <v>2</v>
      </c>
      <c r="I2131" s="254"/>
      <c r="J2131" s="249"/>
      <c r="K2131" s="249"/>
      <c r="L2131" s="255"/>
      <c r="M2131" s="256"/>
      <c r="N2131" s="257"/>
      <c r="O2131" s="257"/>
      <c r="P2131" s="257"/>
      <c r="Q2131" s="257"/>
      <c r="R2131" s="257"/>
      <c r="S2131" s="257"/>
      <c r="T2131" s="258"/>
      <c r="AT2131" s="259" t="s">
        <v>177</v>
      </c>
      <c r="AU2131" s="259" t="s">
        <v>79</v>
      </c>
      <c r="AV2131" s="12" t="s">
        <v>79</v>
      </c>
      <c r="AW2131" s="12" t="s">
        <v>35</v>
      </c>
      <c r="AX2131" s="12" t="s">
        <v>71</v>
      </c>
      <c r="AY2131" s="259" t="s">
        <v>169</v>
      </c>
    </row>
    <row r="2132" s="13" customFormat="1">
      <c r="B2132" s="260"/>
      <c r="C2132" s="261"/>
      <c r="D2132" s="250" t="s">
        <v>177</v>
      </c>
      <c r="E2132" s="262" t="s">
        <v>21</v>
      </c>
      <c r="F2132" s="263" t="s">
        <v>363</v>
      </c>
      <c r="G2132" s="261"/>
      <c r="H2132" s="262" t="s">
        <v>21</v>
      </c>
      <c r="I2132" s="264"/>
      <c r="J2132" s="261"/>
      <c r="K2132" s="261"/>
      <c r="L2132" s="265"/>
      <c r="M2132" s="266"/>
      <c r="N2132" s="267"/>
      <c r="O2132" s="267"/>
      <c r="P2132" s="267"/>
      <c r="Q2132" s="267"/>
      <c r="R2132" s="267"/>
      <c r="S2132" s="267"/>
      <c r="T2132" s="268"/>
      <c r="AT2132" s="269" t="s">
        <v>177</v>
      </c>
      <c r="AU2132" s="269" t="s">
        <v>79</v>
      </c>
      <c r="AV2132" s="13" t="s">
        <v>75</v>
      </c>
      <c r="AW2132" s="13" t="s">
        <v>35</v>
      </c>
      <c r="AX2132" s="13" t="s">
        <v>71</v>
      </c>
      <c r="AY2132" s="269" t="s">
        <v>169</v>
      </c>
    </row>
    <row r="2133" s="12" customFormat="1">
      <c r="B2133" s="248"/>
      <c r="C2133" s="249"/>
      <c r="D2133" s="250" t="s">
        <v>177</v>
      </c>
      <c r="E2133" s="251" t="s">
        <v>21</v>
      </c>
      <c r="F2133" s="252" t="s">
        <v>79</v>
      </c>
      <c r="G2133" s="249"/>
      <c r="H2133" s="253">
        <v>2</v>
      </c>
      <c r="I2133" s="254"/>
      <c r="J2133" s="249"/>
      <c r="K2133" s="249"/>
      <c r="L2133" s="255"/>
      <c r="M2133" s="256"/>
      <c r="N2133" s="257"/>
      <c r="O2133" s="257"/>
      <c r="P2133" s="257"/>
      <c r="Q2133" s="257"/>
      <c r="R2133" s="257"/>
      <c r="S2133" s="257"/>
      <c r="T2133" s="258"/>
      <c r="AT2133" s="259" t="s">
        <v>177</v>
      </c>
      <c r="AU2133" s="259" t="s">
        <v>79</v>
      </c>
      <c r="AV2133" s="12" t="s">
        <v>79</v>
      </c>
      <c r="AW2133" s="12" t="s">
        <v>35</v>
      </c>
      <c r="AX2133" s="12" t="s">
        <v>71</v>
      </c>
      <c r="AY2133" s="259" t="s">
        <v>169</v>
      </c>
    </row>
    <row r="2134" s="13" customFormat="1">
      <c r="B2134" s="260"/>
      <c r="C2134" s="261"/>
      <c r="D2134" s="250" t="s">
        <v>177</v>
      </c>
      <c r="E2134" s="262" t="s">
        <v>21</v>
      </c>
      <c r="F2134" s="263" t="s">
        <v>1109</v>
      </c>
      <c r="G2134" s="261"/>
      <c r="H2134" s="262" t="s">
        <v>21</v>
      </c>
      <c r="I2134" s="264"/>
      <c r="J2134" s="261"/>
      <c r="K2134" s="261"/>
      <c r="L2134" s="265"/>
      <c r="M2134" s="266"/>
      <c r="N2134" s="267"/>
      <c r="O2134" s="267"/>
      <c r="P2134" s="267"/>
      <c r="Q2134" s="267"/>
      <c r="R2134" s="267"/>
      <c r="S2134" s="267"/>
      <c r="T2134" s="268"/>
      <c r="AT2134" s="269" t="s">
        <v>177</v>
      </c>
      <c r="AU2134" s="269" t="s">
        <v>79</v>
      </c>
      <c r="AV2134" s="13" t="s">
        <v>75</v>
      </c>
      <c r="AW2134" s="13" t="s">
        <v>35</v>
      </c>
      <c r="AX2134" s="13" t="s">
        <v>71</v>
      </c>
      <c r="AY2134" s="269" t="s">
        <v>169</v>
      </c>
    </row>
    <row r="2135" s="12" customFormat="1">
      <c r="B2135" s="248"/>
      <c r="C2135" s="249"/>
      <c r="D2135" s="250" t="s">
        <v>177</v>
      </c>
      <c r="E2135" s="251" t="s">
        <v>21</v>
      </c>
      <c r="F2135" s="252" t="s">
        <v>79</v>
      </c>
      <c r="G2135" s="249"/>
      <c r="H2135" s="253">
        <v>2</v>
      </c>
      <c r="I2135" s="254"/>
      <c r="J2135" s="249"/>
      <c r="K2135" s="249"/>
      <c r="L2135" s="255"/>
      <c r="M2135" s="256"/>
      <c r="N2135" s="257"/>
      <c r="O2135" s="257"/>
      <c r="P2135" s="257"/>
      <c r="Q2135" s="257"/>
      <c r="R2135" s="257"/>
      <c r="S2135" s="257"/>
      <c r="T2135" s="258"/>
      <c r="AT2135" s="259" t="s">
        <v>177</v>
      </c>
      <c r="AU2135" s="259" t="s">
        <v>79</v>
      </c>
      <c r="AV2135" s="12" t="s">
        <v>79</v>
      </c>
      <c r="AW2135" s="12" t="s">
        <v>35</v>
      </c>
      <c r="AX2135" s="12" t="s">
        <v>71</v>
      </c>
      <c r="AY2135" s="259" t="s">
        <v>169</v>
      </c>
    </row>
    <row r="2136" s="13" customFormat="1">
      <c r="B2136" s="260"/>
      <c r="C2136" s="261"/>
      <c r="D2136" s="250" t="s">
        <v>177</v>
      </c>
      <c r="E2136" s="262" t="s">
        <v>21</v>
      </c>
      <c r="F2136" s="263" t="s">
        <v>1111</v>
      </c>
      <c r="G2136" s="261"/>
      <c r="H2136" s="262" t="s">
        <v>21</v>
      </c>
      <c r="I2136" s="264"/>
      <c r="J2136" s="261"/>
      <c r="K2136" s="261"/>
      <c r="L2136" s="265"/>
      <c r="M2136" s="266"/>
      <c r="N2136" s="267"/>
      <c r="O2136" s="267"/>
      <c r="P2136" s="267"/>
      <c r="Q2136" s="267"/>
      <c r="R2136" s="267"/>
      <c r="S2136" s="267"/>
      <c r="T2136" s="268"/>
      <c r="AT2136" s="269" t="s">
        <v>177</v>
      </c>
      <c r="AU2136" s="269" t="s">
        <v>79</v>
      </c>
      <c r="AV2136" s="13" t="s">
        <v>75</v>
      </c>
      <c r="AW2136" s="13" t="s">
        <v>35</v>
      </c>
      <c r="AX2136" s="13" t="s">
        <v>71</v>
      </c>
      <c r="AY2136" s="269" t="s">
        <v>169</v>
      </c>
    </row>
    <row r="2137" s="12" customFormat="1">
      <c r="B2137" s="248"/>
      <c r="C2137" s="249"/>
      <c r="D2137" s="250" t="s">
        <v>177</v>
      </c>
      <c r="E2137" s="251" t="s">
        <v>21</v>
      </c>
      <c r="F2137" s="252" t="s">
        <v>75</v>
      </c>
      <c r="G2137" s="249"/>
      <c r="H2137" s="253">
        <v>1</v>
      </c>
      <c r="I2137" s="254"/>
      <c r="J2137" s="249"/>
      <c r="K2137" s="249"/>
      <c r="L2137" s="255"/>
      <c r="M2137" s="256"/>
      <c r="N2137" s="257"/>
      <c r="O2137" s="257"/>
      <c r="P2137" s="257"/>
      <c r="Q2137" s="257"/>
      <c r="R2137" s="257"/>
      <c r="S2137" s="257"/>
      <c r="T2137" s="258"/>
      <c r="AT2137" s="259" t="s">
        <v>177</v>
      </c>
      <c r="AU2137" s="259" t="s">
        <v>79</v>
      </c>
      <c r="AV2137" s="12" t="s">
        <v>79</v>
      </c>
      <c r="AW2137" s="12" t="s">
        <v>35</v>
      </c>
      <c r="AX2137" s="12" t="s">
        <v>71</v>
      </c>
      <c r="AY2137" s="259" t="s">
        <v>169</v>
      </c>
    </row>
    <row r="2138" s="13" customFormat="1">
      <c r="B2138" s="260"/>
      <c r="C2138" s="261"/>
      <c r="D2138" s="250" t="s">
        <v>177</v>
      </c>
      <c r="E2138" s="262" t="s">
        <v>21</v>
      </c>
      <c r="F2138" s="263" t="s">
        <v>1125</v>
      </c>
      <c r="G2138" s="261"/>
      <c r="H2138" s="262" t="s">
        <v>21</v>
      </c>
      <c r="I2138" s="264"/>
      <c r="J2138" s="261"/>
      <c r="K2138" s="261"/>
      <c r="L2138" s="265"/>
      <c r="M2138" s="266"/>
      <c r="N2138" s="267"/>
      <c r="O2138" s="267"/>
      <c r="P2138" s="267"/>
      <c r="Q2138" s="267"/>
      <c r="R2138" s="267"/>
      <c r="S2138" s="267"/>
      <c r="T2138" s="268"/>
      <c r="AT2138" s="269" t="s">
        <v>177</v>
      </c>
      <c r="AU2138" s="269" t="s">
        <v>79</v>
      </c>
      <c r="AV2138" s="13" t="s">
        <v>75</v>
      </c>
      <c r="AW2138" s="13" t="s">
        <v>35</v>
      </c>
      <c r="AX2138" s="13" t="s">
        <v>71</v>
      </c>
      <c r="AY2138" s="269" t="s">
        <v>169</v>
      </c>
    </row>
    <row r="2139" s="12" customFormat="1">
      <c r="B2139" s="248"/>
      <c r="C2139" s="249"/>
      <c r="D2139" s="250" t="s">
        <v>177</v>
      </c>
      <c r="E2139" s="251" t="s">
        <v>21</v>
      </c>
      <c r="F2139" s="252" t="s">
        <v>79</v>
      </c>
      <c r="G2139" s="249"/>
      <c r="H2139" s="253">
        <v>2</v>
      </c>
      <c r="I2139" s="254"/>
      <c r="J2139" s="249"/>
      <c r="K2139" s="249"/>
      <c r="L2139" s="255"/>
      <c r="M2139" s="256"/>
      <c r="N2139" s="257"/>
      <c r="O2139" s="257"/>
      <c r="P2139" s="257"/>
      <c r="Q2139" s="257"/>
      <c r="R2139" s="257"/>
      <c r="S2139" s="257"/>
      <c r="T2139" s="258"/>
      <c r="AT2139" s="259" t="s">
        <v>177</v>
      </c>
      <c r="AU2139" s="259" t="s">
        <v>79</v>
      </c>
      <c r="AV2139" s="12" t="s">
        <v>79</v>
      </c>
      <c r="AW2139" s="12" t="s">
        <v>35</v>
      </c>
      <c r="AX2139" s="12" t="s">
        <v>71</v>
      </c>
      <c r="AY2139" s="259" t="s">
        <v>169</v>
      </c>
    </row>
    <row r="2140" s="13" customFormat="1">
      <c r="B2140" s="260"/>
      <c r="C2140" s="261"/>
      <c r="D2140" s="250" t="s">
        <v>177</v>
      </c>
      <c r="E2140" s="262" t="s">
        <v>21</v>
      </c>
      <c r="F2140" s="263" t="s">
        <v>1123</v>
      </c>
      <c r="G2140" s="261"/>
      <c r="H2140" s="262" t="s">
        <v>21</v>
      </c>
      <c r="I2140" s="264"/>
      <c r="J2140" s="261"/>
      <c r="K2140" s="261"/>
      <c r="L2140" s="265"/>
      <c r="M2140" s="266"/>
      <c r="N2140" s="267"/>
      <c r="O2140" s="267"/>
      <c r="P2140" s="267"/>
      <c r="Q2140" s="267"/>
      <c r="R2140" s="267"/>
      <c r="S2140" s="267"/>
      <c r="T2140" s="268"/>
      <c r="AT2140" s="269" t="s">
        <v>177</v>
      </c>
      <c r="AU2140" s="269" t="s">
        <v>79</v>
      </c>
      <c r="AV2140" s="13" t="s">
        <v>75</v>
      </c>
      <c r="AW2140" s="13" t="s">
        <v>35</v>
      </c>
      <c r="AX2140" s="13" t="s">
        <v>71</v>
      </c>
      <c r="AY2140" s="269" t="s">
        <v>169</v>
      </c>
    </row>
    <row r="2141" s="14" customFormat="1">
      <c r="B2141" s="270"/>
      <c r="C2141" s="271"/>
      <c r="D2141" s="250" t="s">
        <v>177</v>
      </c>
      <c r="E2141" s="272" t="s">
        <v>21</v>
      </c>
      <c r="F2141" s="273" t="s">
        <v>182</v>
      </c>
      <c r="G2141" s="271"/>
      <c r="H2141" s="274">
        <v>16</v>
      </c>
      <c r="I2141" s="275"/>
      <c r="J2141" s="271"/>
      <c r="K2141" s="271"/>
      <c r="L2141" s="276"/>
      <c r="M2141" s="277"/>
      <c r="N2141" s="278"/>
      <c r="O2141" s="278"/>
      <c r="P2141" s="278"/>
      <c r="Q2141" s="278"/>
      <c r="R2141" s="278"/>
      <c r="S2141" s="278"/>
      <c r="T2141" s="279"/>
      <c r="AT2141" s="280" t="s">
        <v>177</v>
      </c>
      <c r="AU2141" s="280" t="s">
        <v>79</v>
      </c>
      <c r="AV2141" s="14" t="s">
        <v>89</v>
      </c>
      <c r="AW2141" s="14" t="s">
        <v>35</v>
      </c>
      <c r="AX2141" s="14" t="s">
        <v>75</v>
      </c>
      <c r="AY2141" s="280" t="s">
        <v>169</v>
      </c>
    </row>
    <row r="2142" s="1" customFormat="1" ht="16.5" customHeight="1">
      <c r="B2142" s="47"/>
      <c r="C2142" s="236" t="s">
        <v>1956</v>
      </c>
      <c r="D2142" s="236" t="s">
        <v>172</v>
      </c>
      <c r="E2142" s="237" t="s">
        <v>1957</v>
      </c>
      <c r="F2142" s="238" t="s">
        <v>1958</v>
      </c>
      <c r="G2142" s="239" t="s">
        <v>1474</v>
      </c>
      <c r="H2142" s="293"/>
      <c r="I2142" s="241"/>
      <c r="J2142" s="242">
        <f>ROUND(I2142*H2142,2)</f>
        <v>0</v>
      </c>
      <c r="K2142" s="238" t="s">
        <v>21</v>
      </c>
      <c r="L2142" s="73"/>
      <c r="M2142" s="243" t="s">
        <v>21</v>
      </c>
      <c r="N2142" s="244" t="s">
        <v>42</v>
      </c>
      <c r="O2142" s="48"/>
      <c r="P2142" s="245">
        <f>O2142*H2142</f>
        <v>0</v>
      </c>
      <c r="Q2142" s="245">
        <v>0</v>
      </c>
      <c r="R2142" s="245">
        <f>Q2142*H2142</f>
        <v>0</v>
      </c>
      <c r="S2142" s="245">
        <v>0</v>
      </c>
      <c r="T2142" s="246">
        <f>S2142*H2142</f>
        <v>0</v>
      </c>
      <c r="AR2142" s="25" t="s">
        <v>89</v>
      </c>
      <c r="AT2142" s="25" t="s">
        <v>172</v>
      </c>
      <c r="AU2142" s="25" t="s">
        <v>79</v>
      </c>
      <c r="AY2142" s="25" t="s">
        <v>169</v>
      </c>
      <c r="BE2142" s="247">
        <f>IF(N2142="základní",J2142,0)</f>
        <v>0</v>
      </c>
      <c r="BF2142" s="247">
        <f>IF(N2142="snížená",J2142,0)</f>
        <v>0</v>
      </c>
      <c r="BG2142" s="247">
        <f>IF(N2142="zákl. přenesená",J2142,0)</f>
        <v>0</v>
      </c>
      <c r="BH2142" s="247">
        <f>IF(N2142="sníž. přenesená",J2142,0)</f>
        <v>0</v>
      </c>
      <c r="BI2142" s="247">
        <f>IF(N2142="nulová",J2142,0)</f>
        <v>0</v>
      </c>
      <c r="BJ2142" s="25" t="s">
        <v>75</v>
      </c>
      <c r="BK2142" s="247">
        <f>ROUND(I2142*H2142,2)</f>
        <v>0</v>
      </c>
      <c r="BL2142" s="25" t="s">
        <v>89</v>
      </c>
      <c r="BM2142" s="25" t="s">
        <v>1959</v>
      </c>
    </row>
    <row r="2143" s="11" customFormat="1" ht="29.88" customHeight="1">
      <c r="B2143" s="220"/>
      <c r="C2143" s="221"/>
      <c r="D2143" s="222" t="s">
        <v>70</v>
      </c>
      <c r="E2143" s="234" t="s">
        <v>1960</v>
      </c>
      <c r="F2143" s="234" t="s">
        <v>1961</v>
      </c>
      <c r="G2143" s="221"/>
      <c r="H2143" s="221"/>
      <c r="I2143" s="224"/>
      <c r="J2143" s="235">
        <f>BK2143</f>
        <v>0</v>
      </c>
      <c r="K2143" s="221"/>
      <c r="L2143" s="226"/>
      <c r="M2143" s="227"/>
      <c r="N2143" s="228"/>
      <c r="O2143" s="228"/>
      <c r="P2143" s="229">
        <f>SUM(P2144:P2319)</f>
        <v>0</v>
      </c>
      <c r="Q2143" s="228"/>
      <c r="R2143" s="229">
        <f>SUM(R2144:R2319)</f>
        <v>0.19890536800000003</v>
      </c>
      <c r="S2143" s="228"/>
      <c r="T2143" s="230">
        <f>SUM(T2144:T2319)</f>
        <v>3.240723</v>
      </c>
      <c r="AR2143" s="231" t="s">
        <v>75</v>
      </c>
      <c r="AT2143" s="232" t="s">
        <v>70</v>
      </c>
      <c r="AU2143" s="232" t="s">
        <v>75</v>
      </c>
      <c r="AY2143" s="231" t="s">
        <v>169</v>
      </c>
      <c r="BK2143" s="233">
        <f>SUM(BK2144:BK2319)</f>
        <v>0</v>
      </c>
    </row>
    <row r="2144" s="1" customFormat="1" ht="25.5" customHeight="1">
      <c r="B2144" s="47"/>
      <c r="C2144" s="236" t="s">
        <v>1962</v>
      </c>
      <c r="D2144" s="236" t="s">
        <v>172</v>
      </c>
      <c r="E2144" s="237" t="s">
        <v>1963</v>
      </c>
      <c r="F2144" s="238" t="s">
        <v>1964</v>
      </c>
      <c r="G2144" s="239" t="s">
        <v>354</v>
      </c>
      <c r="H2144" s="240">
        <v>1</v>
      </c>
      <c r="I2144" s="241"/>
      <c r="J2144" s="242">
        <f>ROUND(I2144*H2144,2)</f>
        <v>0</v>
      </c>
      <c r="K2144" s="238" t="s">
        <v>21</v>
      </c>
      <c r="L2144" s="73"/>
      <c r="M2144" s="243" t="s">
        <v>21</v>
      </c>
      <c r="N2144" s="244" t="s">
        <v>42</v>
      </c>
      <c r="O2144" s="48"/>
      <c r="P2144" s="245">
        <f>O2144*H2144</f>
        <v>0</v>
      </c>
      <c r="Q2144" s="245">
        <v>0</v>
      </c>
      <c r="R2144" s="245">
        <f>Q2144*H2144</f>
        <v>0</v>
      </c>
      <c r="S2144" s="245">
        <v>0</v>
      </c>
      <c r="T2144" s="246">
        <f>S2144*H2144</f>
        <v>0</v>
      </c>
      <c r="AR2144" s="25" t="s">
        <v>89</v>
      </c>
      <c r="AT2144" s="25" t="s">
        <v>172</v>
      </c>
      <c r="AU2144" s="25" t="s">
        <v>79</v>
      </c>
      <c r="AY2144" s="25" t="s">
        <v>169</v>
      </c>
      <c r="BE2144" s="247">
        <f>IF(N2144="základní",J2144,0)</f>
        <v>0</v>
      </c>
      <c r="BF2144" s="247">
        <f>IF(N2144="snížená",J2144,0)</f>
        <v>0</v>
      </c>
      <c r="BG2144" s="247">
        <f>IF(N2144="zákl. přenesená",J2144,0)</f>
        <v>0</v>
      </c>
      <c r="BH2144" s="247">
        <f>IF(N2144="sníž. přenesená",J2144,0)</f>
        <v>0</v>
      </c>
      <c r="BI2144" s="247">
        <f>IF(N2144="nulová",J2144,0)</f>
        <v>0</v>
      </c>
      <c r="BJ2144" s="25" t="s">
        <v>75</v>
      </c>
      <c r="BK2144" s="247">
        <f>ROUND(I2144*H2144,2)</f>
        <v>0</v>
      </c>
      <c r="BL2144" s="25" t="s">
        <v>89</v>
      </c>
      <c r="BM2144" s="25" t="s">
        <v>1965</v>
      </c>
    </row>
    <row r="2145" s="12" customFormat="1">
      <c r="B2145" s="248"/>
      <c r="C2145" s="249"/>
      <c r="D2145" s="250" t="s">
        <v>177</v>
      </c>
      <c r="E2145" s="251" t="s">
        <v>21</v>
      </c>
      <c r="F2145" s="252" t="s">
        <v>75</v>
      </c>
      <c r="G2145" s="249"/>
      <c r="H2145" s="253">
        <v>1</v>
      </c>
      <c r="I2145" s="254"/>
      <c r="J2145" s="249"/>
      <c r="K2145" s="249"/>
      <c r="L2145" s="255"/>
      <c r="M2145" s="256"/>
      <c r="N2145" s="257"/>
      <c r="O2145" s="257"/>
      <c r="P2145" s="257"/>
      <c r="Q2145" s="257"/>
      <c r="R2145" s="257"/>
      <c r="S2145" s="257"/>
      <c r="T2145" s="258"/>
      <c r="AT2145" s="259" t="s">
        <v>177</v>
      </c>
      <c r="AU2145" s="259" t="s">
        <v>79</v>
      </c>
      <c r="AV2145" s="12" t="s">
        <v>79</v>
      </c>
      <c r="AW2145" s="12" t="s">
        <v>35</v>
      </c>
      <c r="AX2145" s="12" t="s">
        <v>71</v>
      </c>
      <c r="AY2145" s="259" t="s">
        <v>169</v>
      </c>
    </row>
    <row r="2146" s="14" customFormat="1">
      <c r="B2146" s="270"/>
      <c r="C2146" s="271"/>
      <c r="D2146" s="250" t="s">
        <v>177</v>
      </c>
      <c r="E2146" s="272" t="s">
        <v>21</v>
      </c>
      <c r="F2146" s="273" t="s">
        <v>182</v>
      </c>
      <c r="G2146" s="271"/>
      <c r="H2146" s="274">
        <v>1</v>
      </c>
      <c r="I2146" s="275"/>
      <c r="J2146" s="271"/>
      <c r="K2146" s="271"/>
      <c r="L2146" s="276"/>
      <c r="M2146" s="277"/>
      <c r="N2146" s="278"/>
      <c r="O2146" s="278"/>
      <c r="P2146" s="278"/>
      <c r="Q2146" s="278"/>
      <c r="R2146" s="278"/>
      <c r="S2146" s="278"/>
      <c r="T2146" s="279"/>
      <c r="AT2146" s="280" t="s">
        <v>177</v>
      </c>
      <c r="AU2146" s="280" t="s">
        <v>79</v>
      </c>
      <c r="AV2146" s="14" t="s">
        <v>89</v>
      </c>
      <c r="AW2146" s="14" t="s">
        <v>35</v>
      </c>
      <c r="AX2146" s="14" t="s">
        <v>75</v>
      </c>
      <c r="AY2146" s="280" t="s">
        <v>169</v>
      </c>
    </row>
    <row r="2147" s="1" customFormat="1" ht="16.5" customHeight="1">
      <c r="B2147" s="47"/>
      <c r="C2147" s="236" t="s">
        <v>1966</v>
      </c>
      <c r="D2147" s="236" t="s">
        <v>172</v>
      </c>
      <c r="E2147" s="237" t="s">
        <v>1967</v>
      </c>
      <c r="F2147" s="238" t="s">
        <v>1968</v>
      </c>
      <c r="G2147" s="239" t="s">
        <v>354</v>
      </c>
      <c r="H2147" s="240">
        <v>1</v>
      </c>
      <c r="I2147" s="241"/>
      <c r="J2147" s="242">
        <f>ROUND(I2147*H2147,2)</f>
        <v>0</v>
      </c>
      <c r="K2147" s="238" t="s">
        <v>21</v>
      </c>
      <c r="L2147" s="73"/>
      <c r="M2147" s="243" t="s">
        <v>21</v>
      </c>
      <c r="N2147" s="244" t="s">
        <v>42</v>
      </c>
      <c r="O2147" s="48"/>
      <c r="P2147" s="245">
        <f>O2147*H2147</f>
        <v>0</v>
      </c>
      <c r="Q2147" s="245">
        <v>0</v>
      </c>
      <c r="R2147" s="245">
        <f>Q2147*H2147</f>
        <v>0</v>
      </c>
      <c r="S2147" s="245">
        <v>0</v>
      </c>
      <c r="T2147" s="246">
        <f>S2147*H2147</f>
        <v>0</v>
      </c>
      <c r="AR2147" s="25" t="s">
        <v>89</v>
      </c>
      <c r="AT2147" s="25" t="s">
        <v>172</v>
      </c>
      <c r="AU2147" s="25" t="s">
        <v>79</v>
      </c>
      <c r="AY2147" s="25" t="s">
        <v>169</v>
      </c>
      <c r="BE2147" s="247">
        <f>IF(N2147="základní",J2147,0)</f>
        <v>0</v>
      </c>
      <c r="BF2147" s="247">
        <f>IF(N2147="snížená",J2147,0)</f>
        <v>0</v>
      </c>
      <c r="BG2147" s="247">
        <f>IF(N2147="zákl. přenesená",J2147,0)</f>
        <v>0</v>
      </c>
      <c r="BH2147" s="247">
        <f>IF(N2147="sníž. přenesená",J2147,0)</f>
        <v>0</v>
      </c>
      <c r="BI2147" s="247">
        <f>IF(N2147="nulová",J2147,0)</f>
        <v>0</v>
      </c>
      <c r="BJ2147" s="25" t="s">
        <v>75</v>
      </c>
      <c r="BK2147" s="247">
        <f>ROUND(I2147*H2147,2)</f>
        <v>0</v>
      </c>
      <c r="BL2147" s="25" t="s">
        <v>89</v>
      </c>
      <c r="BM2147" s="25" t="s">
        <v>1969</v>
      </c>
    </row>
    <row r="2148" s="12" customFormat="1">
      <c r="B2148" s="248"/>
      <c r="C2148" s="249"/>
      <c r="D2148" s="250" t="s">
        <v>177</v>
      </c>
      <c r="E2148" s="251" t="s">
        <v>21</v>
      </c>
      <c r="F2148" s="252" t="s">
        <v>75</v>
      </c>
      <c r="G2148" s="249"/>
      <c r="H2148" s="253">
        <v>1</v>
      </c>
      <c r="I2148" s="254"/>
      <c r="J2148" s="249"/>
      <c r="K2148" s="249"/>
      <c r="L2148" s="255"/>
      <c r="M2148" s="256"/>
      <c r="N2148" s="257"/>
      <c r="O2148" s="257"/>
      <c r="P2148" s="257"/>
      <c r="Q2148" s="257"/>
      <c r="R2148" s="257"/>
      <c r="S2148" s="257"/>
      <c r="T2148" s="258"/>
      <c r="AT2148" s="259" t="s">
        <v>177</v>
      </c>
      <c r="AU2148" s="259" t="s">
        <v>79</v>
      </c>
      <c r="AV2148" s="12" t="s">
        <v>79</v>
      </c>
      <c r="AW2148" s="12" t="s">
        <v>35</v>
      </c>
      <c r="AX2148" s="12" t="s">
        <v>71</v>
      </c>
      <c r="AY2148" s="259" t="s">
        <v>169</v>
      </c>
    </row>
    <row r="2149" s="14" customFormat="1">
      <c r="B2149" s="270"/>
      <c r="C2149" s="271"/>
      <c r="D2149" s="250" t="s">
        <v>177</v>
      </c>
      <c r="E2149" s="272" t="s">
        <v>21</v>
      </c>
      <c r="F2149" s="273" t="s">
        <v>182</v>
      </c>
      <c r="G2149" s="271"/>
      <c r="H2149" s="274">
        <v>1</v>
      </c>
      <c r="I2149" s="275"/>
      <c r="J2149" s="271"/>
      <c r="K2149" s="271"/>
      <c r="L2149" s="276"/>
      <c r="M2149" s="277"/>
      <c r="N2149" s="278"/>
      <c r="O2149" s="278"/>
      <c r="P2149" s="278"/>
      <c r="Q2149" s="278"/>
      <c r="R2149" s="278"/>
      <c r="S2149" s="278"/>
      <c r="T2149" s="279"/>
      <c r="AT2149" s="280" t="s">
        <v>177</v>
      </c>
      <c r="AU2149" s="280" t="s">
        <v>79</v>
      </c>
      <c r="AV2149" s="14" t="s">
        <v>89</v>
      </c>
      <c r="AW2149" s="14" t="s">
        <v>35</v>
      </c>
      <c r="AX2149" s="14" t="s">
        <v>75</v>
      </c>
      <c r="AY2149" s="280" t="s">
        <v>169</v>
      </c>
    </row>
    <row r="2150" s="1" customFormat="1" ht="25.5" customHeight="1">
      <c r="B2150" s="47"/>
      <c r="C2150" s="236" t="s">
        <v>1970</v>
      </c>
      <c r="D2150" s="236" t="s">
        <v>172</v>
      </c>
      <c r="E2150" s="237" t="s">
        <v>1971</v>
      </c>
      <c r="F2150" s="238" t="s">
        <v>1972</v>
      </c>
      <c r="G2150" s="239" t="s">
        <v>354</v>
      </c>
      <c r="H2150" s="240">
        <v>1</v>
      </c>
      <c r="I2150" s="241"/>
      <c r="J2150" s="242">
        <f>ROUND(I2150*H2150,2)</f>
        <v>0</v>
      </c>
      <c r="K2150" s="238" t="s">
        <v>21</v>
      </c>
      <c r="L2150" s="73"/>
      <c r="M2150" s="243" t="s">
        <v>21</v>
      </c>
      <c r="N2150" s="244" t="s">
        <v>42</v>
      </c>
      <c r="O2150" s="48"/>
      <c r="P2150" s="245">
        <f>O2150*H2150</f>
        <v>0</v>
      </c>
      <c r="Q2150" s="245">
        <v>0</v>
      </c>
      <c r="R2150" s="245">
        <f>Q2150*H2150</f>
        <v>0</v>
      </c>
      <c r="S2150" s="245">
        <v>0</v>
      </c>
      <c r="T2150" s="246">
        <f>S2150*H2150</f>
        <v>0</v>
      </c>
      <c r="AR2150" s="25" t="s">
        <v>89</v>
      </c>
      <c r="AT2150" s="25" t="s">
        <v>172</v>
      </c>
      <c r="AU2150" s="25" t="s">
        <v>79</v>
      </c>
      <c r="AY2150" s="25" t="s">
        <v>169</v>
      </c>
      <c r="BE2150" s="247">
        <f>IF(N2150="základní",J2150,0)</f>
        <v>0</v>
      </c>
      <c r="BF2150" s="247">
        <f>IF(N2150="snížená",J2150,0)</f>
        <v>0</v>
      </c>
      <c r="BG2150" s="247">
        <f>IF(N2150="zákl. přenesená",J2150,0)</f>
        <v>0</v>
      </c>
      <c r="BH2150" s="247">
        <f>IF(N2150="sníž. přenesená",J2150,0)</f>
        <v>0</v>
      </c>
      <c r="BI2150" s="247">
        <f>IF(N2150="nulová",J2150,0)</f>
        <v>0</v>
      </c>
      <c r="BJ2150" s="25" t="s">
        <v>75</v>
      </c>
      <c r="BK2150" s="247">
        <f>ROUND(I2150*H2150,2)</f>
        <v>0</v>
      </c>
      <c r="BL2150" s="25" t="s">
        <v>89</v>
      </c>
      <c r="BM2150" s="25" t="s">
        <v>1973</v>
      </c>
    </row>
    <row r="2151" s="12" customFormat="1">
      <c r="B2151" s="248"/>
      <c r="C2151" s="249"/>
      <c r="D2151" s="250" t="s">
        <v>177</v>
      </c>
      <c r="E2151" s="251" t="s">
        <v>21</v>
      </c>
      <c r="F2151" s="252" t="s">
        <v>75</v>
      </c>
      <c r="G2151" s="249"/>
      <c r="H2151" s="253">
        <v>1</v>
      </c>
      <c r="I2151" s="254"/>
      <c r="J2151" s="249"/>
      <c r="K2151" s="249"/>
      <c r="L2151" s="255"/>
      <c r="M2151" s="256"/>
      <c r="N2151" s="257"/>
      <c r="O2151" s="257"/>
      <c r="P2151" s="257"/>
      <c r="Q2151" s="257"/>
      <c r="R2151" s="257"/>
      <c r="S2151" s="257"/>
      <c r="T2151" s="258"/>
      <c r="AT2151" s="259" t="s">
        <v>177</v>
      </c>
      <c r="AU2151" s="259" t="s">
        <v>79</v>
      </c>
      <c r="AV2151" s="12" t="s">
        <v>79</v>
      </c>
      <c r="AW2151" s="12" t="s">
        <v>35</v>
      </c>
      <c r="AX2151" s="12" t="s">
        <v>71</v>
      </c>
      <c r="AY2151" s="259" t="s">
        <v>169</v>
      </c>
    </row>
    <row r="2152" s="14" customFormat="1">
      <c r="B2152" s="270"/>
      <c r="C2152" s="271"/>
      <c r="D2152" s="250" t="s">
        <v>177</v>
      </c>
      <c r="E2152" s="272" t="s">
        <v>21</v>
      </c>
      <c r="F2152" s="273" t="s">
        <v>182</v>
      </c>
      <c r="G2152" s="271"/>
      <c r="H2152" s="274">
        <v>1</v>
      </c>
      <c r="I2152" s="275"/>
      <c r="J2152" s="271"/>
      <c r="K2152" s="271"/>
      <c r="L2152" s="276"/>
      <c r="M2152" s="277"/>
      <c r="N2152" s="278"/>
      <c r="O2152" s="278"/>
      <c r="P2152" s="278"/>
      <c r="Q2152" s="278"/>
      <c r="R2152" s="278"/>
      <c r="S2152" s="278"/>
      <c r="T2152" s="279"/>
      <c r="AT2152" s="280" t="s">
        <v>177</v>
      </c>
      <c r="AU2152" s="280" t="s">
        <v>79</v>
      </c>
      <c r="AV2152" s="14" t="s">
        <v>89</v>
      </c>
      <c r="AW2152" s="14" t="s">
        <v>35</v>
      </c>
      <c r="AX2152" s="14" t="s">
        <v>75</v>
      </c>
      <c r="AY2152" s="280" t="s">
        <v>169</v>
      </c>
    </row>
    <row r="2153" s="1" customFormat="1" ht="25.5" customHeight="1">
      <c r="B2153" s="47"/>
      <c r="C2153" s="236" t="s">
        <v>1974</v>
      </c>
      <c r="D2153" s="236" t="s">
        <v>172</v>
      </c>
      <c r="E2153" s="237" t="s">
        <v>1975</v>
      </c>
      <c r="F2153" s="238" t="s">
        <v>1976</v>
      </c>
      <c r="G2153" s="239" t="s">
        <v>354</v>
      </c>
      <c r="H2153" s="240">
        <v>1</v>
      </c>
      <c r="I2153" s="241"/>
      <c r="J2153" s="242">
        <f>ROUND(I2153*H2153,2)</f>
        <v>0</v>
      </c>
      <c r="K2153" s="238" t="s">
        <v>21</v>
      </c>
      <c r="L2153" s="73"/>
      <c r="M2153" s="243" t="s">
        <v>21</v>
      </c>
      <c r="N2153" s="244" t="s">
        <v>42</v>
      </c>
      <c r="O2153" s="48"/>
      <c r="P2153" s="245">
        <f>O2153*H2153</f>
        <v>0</v>
      </c>
      <c r="Q2153" s="245">
        <v>0</v>
      </c>
      <c r="R2153" s="245">
        <f>Q2153*H2153</f>
        <v>0</v>
      </c>
      <c r="S2153" s="245">
        <v>0</v>
      </c>
      <c r="T2153" s="246">
        <f>S2153*H2153</f>
        <v>0</v>
      </c>
      <c r="AR2153" s="25" t="s">
        <v>89</v>
      </c>
      <c r="AT2153" s="25" t="s">
        <v>172</v>
      </c>
      <c r="AU2153" s="25" t="s">
        <v>79</v>
      </c>
      <c r="AY2153" s="25" t="s">
        <v>169</v>
      </c>
      <c r="BE2153" s="247">
        <f>IF(N2153="základní",J2153,0)</f>
        <v>0</v>
      </c>
      <c r="BF2153" s="247">
        <f>IF(N2153="snížená",J2153,0)</f>
        <v>0</v>
      </c>
      <c r="BG2153" s="247">
        <f>IF(N2153="zákl. přenesená",J2153,0)</f>
        <v>0</v>
      </c>
      <c r="BH2153" s="247">
        <f>IF(N2153="sníž. přenesená",J2153,0)</f>
        <v>0</v>
      </c>
      <c r="BI2153" s="247">
        <f>IF(N2153="nulová",J2153,0)</f>
        <v>0</v>
      </c>
      <c r="BJ2153" s="25" t="s">
        <v>75</v>
      </c>
      <c r="BK2153" s="247">
        <f>ROUND(I2153*H2153,2)</f>
        <v>0</v>
      </c>
      <c r="BL2153" s="25" t="s">
        <v>89</v>
      </c>
      <c r="BM2153" s="25" t="s">
        <v>1977</v>
      </c>
    </row>
    <row r="2154" s="12" customFormat="1">
      <c r="B2154" s="248"/>
      <c r="C2154" s="249"/>
      <c r="D2154" s="250" t="s">
        <v>177</v>
      </c>
      <c r="E2154" s="251" t="s">
        <v>21</v>
      </c>
      <c r="F2154" s="252" t="s">
        <v>75</v>
      </c>
      <c r="G2154" s="249"/>
      <c r="H2154" s="253">
        <v>1</v>
      </c>
      <c r="I2154" s="254"/>
      <c r="J2154" s="249"/>
      <c r="K2154" s="249"/>
      <c r="L2154" s="255"/>
      <c r="M2154" s="256"/>
      <c r="N2154" s="257"/>
      <c r="O2154" s="257"/>
      <c r="P2154" s="257"/>
      <c r="Q2154" s="257"/>
      <c r="R2154" s="257"/>
      <c r="S2154" s="257"/>
      <c r="T2154" s="258"/>
      <c r="AT2154" s="259" t="s">
        <v>177</v>
      </c>
      <c r="AU2154" s="259" t="s">
        <v>79</v>
      </c>
      <c r="AV2154" s="12" t="s">
        <v>79</v>
      </c>
      <c r="AW2154" s="12" t="s">
        <v>35</v>
      </c>
      <c r="AX2154" s="12" t="s">
        <v>71</v>
      </c>
      <c r="AY2154" s="259" t="s">
        <v>169</v>
      </c>
    </row>
    <row r="2155" s="14" customFormat="1">
      <c r="B2155" s="270"/>
      <c r="C2155" s="271"/>
      <c r="D2155" s="250" t="s">
        <v>177</v>
      </c>
      <c r="E2155" s="272" t="s">
        <v>21</v>
      </c>
      <c r="F2155" s="273" t="s">
        <v>182</v>
      </c>
      <c r="G2155" s="271"/>
      <c r="H2155" s="274">
        <v>1</v>
      </c>
      <c r="I2155" s="275"/>
      <c r="J2155" s="271"/>
      <c r="K2155" s="271"/>
      <c r="L2155" s="276"/>
      <c r="M2155" s="277"/>
      <c r="N2155" s="278"/>
      <c r="O2155" s="278"/>
      <c r="P2155" s="278"/>
      <c r="Q2155" s="278"/>
      <c r="R2155" s="278"/>
      <c r="S2155" s="278"/>
      <c r="T2155" s="279"/>
      <c r="AT2155" s="280" t="s">
        <v>177</v>
      </c>
      <c r="AU2155" s="280" t="s">
        <v>79</v>
      </c>
      <c r="AV2155" s="14" t="s">
        <v>89</v>
      </c>
      <c r="AW2155" s="14" t="s">
        <v>35</v>
      </c>
      <c r="AX2155" s="14" t="s">
        <v>75</v>
      </c>
      <c r="AY2155" s="280" t="s">
        <v>169</v>
      </c>
    </row>
    <row r="2156" s="1" customFormat="1" ht="25.5" customHeight="1">
      <c r="B2156" s="47"/>
      <c r="C2156" s="236" t="s">
        <v>1978</v>
      </c>
      <c r="D2156" s="236" t="s">
        <v>172</v>
      </c>
      <c r="E2156" s="237" t="s">
        <v>1979</v>
      </c>
      <c r="F2156" s="238" t="s">
        <v>1980</v>
      </c>
      <c r="G2156" s="239" t="s">
        <v>354</v>
      </c>
      <c r="H2156" s="240">
        <v>1</v>
      </c>
      <c r="I2156" s="241"/>
      <c r="J2156" s="242">
        <f>ROUND(I2156*H2156,2)</f>
        <v>0</v>
      </c>
      <c r="K2156" s="238" t="s">
        <v>21</v>
      </c>
      <c r="L2156" s="73"/>
      <c r="M2156" s="243" t="s">
        <v>21</v>
      </c>
      <c r="N2156" s="244" t="s">
        <v>42</v>
      </c>
      <c r="O2156" s="48"/>
      <c r="P2156" s="245">
        <f>O2156*H2156</f>
        <v>0</v>
      </c>
      <c r="Q2156" s="245">
        <v>0</v>
      </c>
      <c r="R2156" s="245">
        <f>Q2156*H2156</f>
        <v>0</v>
      </c>
      <c r="S2156" s="245">
        <v>0</v>
      </c>
      <c r="T2156" s="246">
        <f>S2156*H2156</f>
        <v>0</v>
      </c>
      <c r="AR2156" s="25" t="s">
        <v>89</v>
      </c>
      <c r="AT2156" s="25" t="s">
        <v>172</v>
      </c>
      <c r="AU2156" s="25" t="s">
        <v>79</v>
      </c>
      <c r="AY2156" s="25" t="s">
        <v>169</v>
      </c>
      <c r="BE2156" s="247">
        <f>IF(N2156="základní",J2156,0)</f>
        <v>0</v>
      </c>
      <c r="BF2156" s="247">
        <f>IF(N2156="snížená",J2156,0)</f>
        <v>0</v>
      </c>
      <c r="BG2156" s="247">
        <f>IF(N2156="zákl. přenesená",J2156,0)</f>
        <v>0</v>
      </c>
      <c r="BH2156" s="247">
        <f>IF(N2156="sníž. přenesená",J2156,0)</f>
        <v>0</v>
      </c>
      <c r="BI2156" s="247">
        <f>IF(N2156="nulová",J2156,0)</f>
        <v>0</v>
      </c>
      <c r="BJ2156" s="25" t="s">
        <v>75</v>
      </c>
      <c r="BK2156" s="247">
        <f>ROUND(I2156*H2156,2)</f>
        <v>0</v>
      </c>
      <c r="BL2156" s="25" t="s">
        <v>89</v>
      </c>
      <c r="BM2156" s="25" t="s">
        <v>1981</v>
      </c>
    </row>
    <row r="2157" s="12" customFormat="1">
      <c r="B2157" s="248"/>
      <c r="C2157" s="249"/>
      <c r="D2157" s="250" t="s">
        <v>177</v>
      </c>
      <c r="E2157" s="251" t="s">
        <v>21</v>
      </c>
      <c r="F2157" s="252" t="s">
        <v>75</v>
      </c>
      <c r="G2157" s="249"/>
      <c r="H2157" s="253">
        <v>1</v>
      </c>
      <c r="I2157" s="254"/>
      <c r="J2157" s="249"/>
      <c r="K2157" s="249"/>
      <c r="L2157" s="255"/>
      <c r="M2157" s="256"/>
      <c r="N2157" s="257"/>
      <c r="O2157" s="257"/>
      <c r="P2157" s="257"/>
      <c r="Q2157" s="257"/>
      <c r="R2157" s="257"/>
      <c r="S2157" s="257"/>
      <c r="T2157" s="258"/>
      <c r="AT2157" s="259" t="s">
        <v>177</v>
      </c>
      <c r="AU2157" s="259" t="s">
        <v>79</v>
      </c>
      <c r="AV2157" s="12" t="s">
        <v>79</v>
      </c>
      <c r="AW2157" s="12" t="s">
        <v>35</v>
      </c>
      <c r="AX2157" s="12" t="s">
        <v>71</v>
      </c>
      <c r="AY2157" s="259" t="s">
        <v>169</v>
      </c>
    </row>
    <row r="2158" s="14" customFormat="1">
      <c r="B2158" s="270"/>
      <c r="C2158" s="271"/>
      <c r="D2158" s="250" t="s">
        <v>177</v>
      </c>
      <c r="E2158" s="272" t="s">
        <v>21</v>
      </c>
      <c r="F2158" s="273" t="s">
        <v>182</v>
      </c>
      <c r="G2158" s="271"/>
      <c r="H2158" s="274">
        <v>1</v>
      </c>
      <c r="I2158" s="275"/>
      <c r="J2158" s="271"/>
      <c r="K2158" s="271"/>
      <c r="L2158" s="276"/>
      <c r="M2158" s="277"/>
      <c r="N2158" s="278"/>
      <c r="O2158" s="278"/>
      <c r="P2158" s="278"/>
      <c r="Q2158" s="278"/>
      <c r="R2158" s="278"/>
      <c r="S2158" s="278"/>
      <c r="T2158" s="279"/>
      <c r="AT2158" s="280" t="s">
        <v>177</v>
      </c>
      <c r="AU2158" s="280" t="s">
        <v>79</v>
      </c>
      <c r="AV2158" s="14" t="s">
        <v>89</v>
      </c>
      <c r="AW2158" s="14" t="s">
        <v>35</v>
      </c>
      <c r="AX2158" s="14" t="s">
        <v>75</v>
      </c>
      <c r="AY2158" s="280" t="s">
        <v>169</v>
      </c>
    </row>
    <row r="2159" s="1" customFormat="1" ht="25.5" customHeight="1">
      <c r="B2159" s="47"/>
      <c r="C2159" s="236" t="s">
        <v>1982</v>
      </c>
      <c r="D2159" s="236" t="s">
        <v>172</v>
      </c>
      <c r="E2159" s="237" t="s">
        <v>1983</v>
      </c>
      <c r="F2159" s="238" t="s">
        <v>1984</v>
      </c>
      <c r="G2159" s="239" t="s">
        <v>354</v>
      </c>
      <c r="H2159" s="240">
        <v>1</v>
      </c>
      <c r="I2159" s="241"/>
      <c r="J2159" s="242">
        <f>ROUND(I2159*H2159,2)</f>
        <v>0</v>
      </c>
      <c r="K2159" s="238" t="s">
        <v>21</v>
      </c>
      <c r="L2159" s="73"/>
      <c r="M2159" s="243" t="s">
        <v>21</v>
      </c>
      <c r="N2159" s="244" t="s">
        <v>42</v>
      </c>
      <c r="O2159" s="48"/>
      <c r="P2159" s="245">
        <f>O2159*H2159</f>
        <v>0</v>
      </c>
      <c r="Q2159" s="245">
        <v>0</v>
      </c>
      <c r="R2159" s="245">
        <f>Q2159*H2159</f>
        <v>0</v>
      </c>
      <c r="S2159" s="245">
        <v>0</v>
      </c>
      <c r="T2159" s="246">
        <f>S2159*H2159</f>
        <v>0</v>
      </c>
      <c r="AR2159" s="25" t="s">
        <v>89</v>
      </c>
      <c r="AT2159" s="25" t="s">
        <v>172</v>
      </c>
      <c r="AU2159" s="25" t="s">
        <v>79</v>
      </c>
      <c r="AY2159" s="25" t="s">
        <v>169</v>
      </c>
      <c r="BE2159" s="247">
        <f>IF(N2159="základní",J2159,0)</f>
        <v>0</v>
      </c>
      <c r="BF2159" s="247">
        <f>IF(N2159="snížená",J2159,0)</f>
        <v>0</v>
      </c>
      <c r="BG2159" s="247">
        <f>IF(N2159="zákl. přenesená",J2159,0)</f>
        <v>0</v>
      </c>
      <c r="BH2159" s="247">
        <f>IF(N2159="sníž. přenesená",J2159,0)</f>
        <v>0</v>
      </c>
      <c r="BI2159" s="247">
        <f>IF(N2159="nulová",J2159,0)</f>
        <v>0</v>
      </c>
      <c r="BJ2159" s="25" t="s">
        <v>75</v>
      </c>
      <c r="BK2159" s="247">
        <f>ROUND(I2159*H2159,2)</f>
        <v>0</v>
      </c>
      <c r="BL2159" s="25" t="s">
        <v>89</v>
      </c>
      <c r="BM2159" s="25" t="s">
        <v>1985</v>
      </c>
    </row>
    <row r="2160" s="12" customFormat="1">
      <c r="B2160" s="248"/>
      <c r="C2160" s="249"/>
      <c r="D2160" s="250" t="s">
        <v>177</v>
      </c>
      <c r="E2160" s="251" t="s">
        <v>21</v>
      </c>
      <c r="F2160" s="252" t="s">
        <v>75</v>
      </c>
      <c r="G2160" s="249"/>
      <c r="H2160" s="253">
        <v>1</v>
      </c>
      <c r="I2160" s="254"/>
      <c r="J2160" s="249"/>
      <c r="K2160" s="249"/>
      <c r="L2160" s="255"/>
      <c r="M2160" s="256"/>
      <c r="N2160" s="257"/>
      <c r="O2160" s="257"/>
      <c r="P2160" s="257"/>
      <c r="Q2160" s="257"/>
      <c r="R2160" s="257"/>
      <c r="S2160" s="257"/>
      <c r="T2160" s="258"/>
      <c r="AT2160" s="259" t="s">
        <v>177</v>
      </c>
      <c r="AU2160" s="259" t="s">
        <v>79</v>
      </c>
      <c r="AV2160" s="12" t="s">
        <v>79</v>
      </c>
      <c r="AW2160" s="12" t="s">
        <v>35</v>
      </c>
      <c r="AX2160" s="12" t="s">
        <v>71</v>
      </c>
      <c r="AY2160" s="259" t="s">
        <v>169</v>
      </c>
    </row>
    <row r="2161" s="14" customFormat="1">
      <c r="B2161" s="270"/>
      <c r="C2161" s="271"/>
      <c r="D2161" s="250" t="s">
        <v>177</v>
      </c>
      <c r="E2161" s="272" t="s">
        <v>21</v>
      </c>
      <c r="F2161" s="273" t="s">
        <v>182</v>
      </c>
      <c r="G2161" s="271"/>
      <c r="H2161" s="274">
        <v>1</v>
      </c>
      <c r="I2161" s="275"/>
      <c r="J2161" s="271"/>
      <c r="K2161" s="271"/>
      <c r="L2161" s="276"/>
      <c r="M2161" s="277"/>
      <c r="N2161" s="278"/>
      <c r="O2161" s="278"/>
      <c r="P2161" s="278"/>
      <c r="Q2161" s="278"/>
      <c r="R2161" s="278"/>
      <c r="S2161" s="278"/>
      <c r="T2161" s="279"/>
      <c r="AT2161" s="280" t="s">
        <v>177</v>
      </c>
      <c r="AU2161" s="280" t="s">
        <v>79</v>
      </c>
      <c r="AV2161" s="14" t="s">
        <v>89</v>
      </c>
      <c r="AW2161" s="14" t="s">
        <v>35</v>
      </c>
      <c r="AX2161" s="14" t="s">
        <v>75</v>
      </c>
      <c r="AY2161" s="280" t="s">
        <v>169</v>
      </c>
    </row>
    <row r="2162" s="1" customFormat="1" ht="16.5" customHeight="1">
      <c r="B2162" s="47"/>
      <c r="C2162" s="236" t="s">
        <v>1986</v>
      </c>
      <c r="D2162" s="236" t="s">
        <v>172</v>
      </c>
      <c r="E2162" s="237" t="s">
        <v>1987</v>
      </c>
      <c r="F2162" s="238" t="s">
        <v>1988</v>
      </c>
      <c r="G2162" s="239" t="s">
        <v>354</v>
      </c>
      <c r="H2162" s="240">
        <v>1</v>
      </c>
      <c r="I2162" s="241"/>
      <c r="J2162" s="242">
        <f>ROUND(I2162*H2162,2)</f>
        <v>0</v>
      </c>
      <c r="K2162" s="238" t="s">
        <v>21</v>
      </c>
      <c r="L2162" s="73"/>
      <c r="M2162" s="243" t="s">
        <v>21</v>
      </c>
      <c r="N2162" s="244" t="s">
        <v>42</v>
      </c>
      <c r="O2162" s="48"/>
      <c r="P2162" s="245">
        <f>O2162*H2162</f>
        <v>0</v>
      </c>
      <c r="Q2162" s="245">
        <v>0</v>
      </c>
      <c r="R2162" s="245">
        <f>Q2162*H2162</f>
        <v>0</v>
      </c>
      <c r="S2162" s="245">
        <v>0</v>
      </c>
      <c r="T2162" s="246">
        <f>S2162*H2162</f>
        <v>0</v>
      </c>
      <c r="AR2162" s="25" t="s">
        <v>89</v>
      </c>
      <c r="AT2162" s="25" t="s">
        <v>172</v>
      </c>
      <c r="AU2162" s="25" t="s">
        <v>79</v>
      </c>
      <c r="AY2162" s="25" t="s">
        <v>169</v>
      </c>
      <c r="BE2162" s="247">
        <f>IF(N2162="základní",J2162,0)</f>
        <v>0</v>
      </c>
      <c r="BF2162" s="247">
        <f>IF(N2162="snížená",J2162,0)</f>
        <v>0</v>
      </c>
      <c r="BG2162" s="247">
        <f>IF(N2162="zákl. přenesená",J2162,0)</f>
        <v>0</v>
      </c>
      <c r="BH2162" s="247">
        <f>IF(N2162="sníž. přenesená",J2162,0)</f>
        <v>0</v>
      </c>
      <c r="BI2162" s="247">
        <f>IF(N2162="nulová",J2162,0)</f>
        <v>0</v>
      </c>
      <c r="BJ2162" s="25" t="s">
        <v>75</v>
      </c>
      <c r="BK2162" s="247">
        <f>ROUND(I2162*H2162,2)</f>
        <v>0</v>
      </c>
      <c r="BL2162" s="25" t="s">
        <v>89</v>
      </c>
      <c r="BM2162" s="25" t="s">
        <v>1989</v>
      </c>
    </row>
    <row r="2163" s="12" customFormat="1">
      <c r="B2163" s="248"/>
      <c r="C2163" s="249"/>
      <c r="D2163" s="250" t="s">
        <v>177</v>
      </c>
      <c r="E2163" s="251" t="s">
        <v>21</v>
      </c>
      <c r="F2163" s="252" t="s">
        <v>75</v>
      </c>
      <c r="G2163" s="249"/>
      <c r="H2163" s="253">
        <v>1</v>
      </c>
      <c r="I2163" s="254"/>
      <c r="J2163" s="249"/>
      <c r="K2163" s="249"/>
      <c r="L2163" s="255"/>
      <c r="M2163" s="256"/>
      <c r="N2163" s="257"/>
      <c r="O2163" s="257"/>
      <c r="P2163" s="257"/>
      <c r="Q2163" s="257"/>
      <c r="R2163" s="257"/>
      <c r="S2163" s="257"/>
      <c r="T2163" s="258"/>
      <c r="AT2163" s="259" t="s">
        <v>177</v>
      </c>
      <c r="AU2163" s="259" t="s">
        <v>79</v>
      </c>
      <c r="AV2163" s="12" t="s">
        <v>79</v>
      </c>
      <c r="AW2163" s="12" t="s">
        <v>35</v>
      </c>
      <c r="AX2163" s="12" t="s">
        <v>71</v>
      </c>
      <c r="AY2163" s="259" t="s">
        <v>169</v>
      </c>
    </row>
    <row r="2164" s="14" customFormat="1">
      <c r="B2164" s="270"/>
      <c r="C2164" s="271"/>
      <c r="D2164" s="250" t="s">
        <v>177</v>
      </c>
      <c r="E2164" s="272" t="s">
        <v>21</v>
      </c>
      <c r="F2164" s="273" t="s">
        <v>182</v>
      </c>
      <c r="G2164" s="271"/>
      <c r="H2164" s="274">
        <v>1</v>
      </c>
      <c r="I2164" s="275"/>
      <c r="J2164" s="271"/>
      <c r="K2164" s="271"/>
      <c r="L2164" s="276"/>
      <c r="M2164" s="277"/>
      <c r="N2164" s="278"/>
      <c r="O2164" s="278"/>
      <c r="P2164" s="278"/>
      <c r="Q2164" s="278"/>
      <c r="R2164" s="278"/>
      <c r="S2164" s="278"/>
      <c r="T2164" s="279"/>
      <c r="AT2164" s="280" t="s">
        <v>177</v>
      </c>
      <c r="AU2164" s="280" t="s">
        <v>79</v>
      </c>
      <c r="AV2164" s="14" t="s">
        <v>89</v>
      </c>
      <c r="AW2164" s="14" t="s">
        <v>35</v>
      </c>
      <c r="AX2164" s="14" t="s">
        <v>75</v>
      </c>
      <c r="AY2164" s="280" t="s">
        <v>169</v>
      </c>
    </row>
    <row r="2165" s="1" customFormat="1" ht="16.5" customHeight="1">
      <c r="B2165" s="47"/>
      <c r="C2165" s="236" t="s">
        <v>1990</v>
      </c>
      <c r="D2165" s="236" t="s">
        <v>172</v>
      </c>
      <c r="E2165" s="237" t="s">
        <v>1991</v>
      </c>
      <c r="F2165" s="238" t="s">
        <v>1992</v>
      </c>
      <c r="G2165" s="239" t="s">
        <v>354</v>
      </c>
      <c r="H2165" s="240">
        <v>1</v>
      </c>
      <c r="I2165" s="241"/>
      <c r="J2165" s="242">
        <f>ROUND(I2165*H2165,2)</f>
        <v>0</v>
      </c>
      <c r="K2165" s="238" t="s">
        <v>21</v>
      </c>
      <c r="L2165" s="73"/>
      <c r="M2165" s="243" t="s">
        <v>21</v>
      </c>
      <c r="N2165" s="244" t="s">
        <v>42</v>
      </c>
      <c r="O2165" s="48"/>
      <c r="P2165" s="245">
        <f>O2165*H2165</f>
        <v>0</v>
      </c>
      <c r="Q2165" s="245">
        <v>0</v>
      </c>
      <c r="R2165" s="245">
        <f>Q2165*H2165</f>
        <v>0</v>
      </c>
      <c r="S2165" s="245">
        <v>0</v>
      </c>
      <c r="T2165" s="246">
        <f>S2165*H2165</f>
        <v>0</v>
      </c>
      <c r="AR2165" s="25" t="s">
        <v>89</v>
      </c>
      <c r="AT2165" s="25" t="s">
        <v>172</v>
      </c>
      <c r="AU2165" s="25" t="s">
        <v>79</v>
      </c>
      <c r="AY2165" s="25" t="s">
        <v>169</v>
      </c>
      <c r="BE2165" s="247">
        <f>IF(N2165="základní",J2165,0)</f>
        <v>0</v>
      </c>
      <c r="BF2165" s="247">
        <f>IF(N2165="snížená",J2165,0)</f>
        <v>0</v>
      </c>
      <c r="BG2165" s="247">
        <f>IF(N2165="zákl. přenesená",J2165,0)</f>
        <v>0</v>
      </c>
      <c r="BH2165" s="247">
        <f>IF(N2165="sníž. přenesená",J2165,0)</f>
        <v>0</v>
      </c>
      <c r="BI2165" s="247">
        <f>IF(N2165="nulová",J2165,0)</f>
        <v>0</v>
      </c>
      <c r="BJ2165" s="25" t="s">
        <v>75</v>
      </c>
      <c r="BK2165" s="247">
        <f>ROUND(I2165*H2165,2)</f>
        <v>0</v>
      </c>
      <c r="BL2165" s="25" t="s">
        <v>89</v>
      </c>
      <c r="BM2165" s="25" t="s">
        <v>1993</v>
      </c>
    </row>
    <row r="2166" s="12" customFormat="1">
      <c r="B2166" s="248"/>
      <c r="C2166" s="249"/>
      <c r="D2166" s="250" t="s">
        <v>177</v>
      </c>
      <c r="E2166" s="251" t="s">
        <v>21</v>
      </c>
      <c r="F2166" s="252" t="s">
        <v>75</v>
      </c>
      <c r="G2166" s="249"/>
      <c r="H2166" s="253">
        <v>1</v>
      </c>
      <c r="I2166" s="254"/>
      <c r="J2166" s="249"/>
      <c r="K2166" s="249"/>
      <c r="L2166" s="255"/>
      <c r="M2166" s="256"/>
      <c r="N2166" s="257"/>
      <c r="O2166" s="257"/>
      <c r="P2166" s="257"/>
      <c r="Q2166" s="257"/>
      <c r="R2166" s="257"/>
      <c r="S2166" s="257"/>
      <c r="T2166" s="258"/>
      <c r="AT2166" s="259" t="s">
        <v>177</v>
      </c>
      <c r="AU2166" s="259" t="s">
        <v>79</v>
      </c>
      <c r="AV2166" s="12" t="s">
        <v>79</v>
      </c>
      <c r="AW2166" s="12" t="s">
        <v>35</v>
      </c>
      <c r="AX2166" s="12" t="s">
        <v>71</v>
      </c>
      <c r="AY2166" s="259" t="s">
        <v>169</v>
      </c>
    </row>
    <row r="2167" s="14" customFormat="1">
      <c r="B2167" s="270"/>
      <c r="C2167" s="271"/>
      <c r="D2167" s="250" t="s">
        <v>177</v>
      </c>
      <c r="E2167" s="272" t="s">
        <v>21</v>
      </c>
      <c r="F2167" s="273" t="s">
        <v>182</v>
      </c>
      <c r="G2167" s="271"/>
      <c r="H2167" s="274">
        <v>1</v>
      </c>
      <c r="I2167" s="275"/>
      <c r="J2167" s="271"/>
      <c r="K2167" s="271"/>
      <c r="L2167" s="276"/>
      <c r="M2167" s="277"/>
      <c r="N2167" s="278"/>
      <c r="O2167" s="278"/>
      <c r="P2167" s="278"/>
      <c r="Q2167" s="278"/>
      <c r="R2167" s="278"/>
      <c r="S2167" s="278"/>
      <c r="T2167" s="279"/>
      <c r="AT2167" s="280" t="s">
        <v>177</v>
      </c>
      <c r="AU2167" s="280" t="s">
        <v>79</v>
      </c>
      <c r="AV2167" s="14" t="s">
        <v>89</v>
      </c>
      <c r="AW2167" s="14" t="s">
        <v>35</v>
      </c>
      <c r="AX2167" s="14" t="s">
        <v>75</v>
      </c>
      <c r="AY2167" s="280" t="s">
        <v>169</v>
      </c>
    </row>
    <row r="2168" s="1" customFormat="1" ht="25.5" customHeight="1">
      <c r="B2168" s="47"/>
      <c r="C2168" s="236" t="s">
        <v>1994</v>
      </c>
      <c r="D2168" s="236" t="s">
        <v>172</v>
      </c>
      <c r="E2168" s="237" t="s">
        <v>1995</v>
      </c>
      <c r="F2168" s="238" t="s">
        <v>1996</v>
      </c>
      <c r="G2168" s="239" t="s">
        <v>354</v>
      </c>
      <c r="H2168" s="240">
        <v>2</v>
      </c>
      <c r="I2168" s="241"/>
      <c r="J2168" s="242">
        <f>ROUND(I2168*H2168,2)</f>
        <v>0</v>
      </c>
      <c r="K2168" s="238" t="s">
        <v>21</v>
      </c>
      <c r="L2168" s="73"/>
      <c r="M2168" s="243" t="s">
        <v>21</v>
      </c>
      <c r="N2168" s="244" t="s">
        <v>42</v>
      </c>
      <c r="O2168" s="48"/>
      <c r="P2168" s="245">
        <f>O2168*H2168</f>
        <v>0</v>
      </c>
      <c r="Q2168" s="245">
        <v>0</v>
      </c>
      <c r="R2168" s="245">
        <f>Q2168*H2168</f>
        <v>0</v>
      </c>
      <c r="S2168" s="245">
        <v>0</v>
      </c>
      <c r="T2168" s="246">
        <f>S2168*H2168</f>
        <v>0</v>
      </c>
      <c r="AR2168" s="25" t="s">
        <v>89</v>
      </c>
      <c r="AT2168" s="25" t="s">
        <v>172</v>
      </c>
      <c r="AU2168" s="25" t="s">
        <v>79</v>
      </c>
      <c r="AY2168" s="25" t="s">
        <v>169</v>
      </c>
      <c r="BE2168" s="247">
        <f>IF(N2168="základní",J2168,0)</f>
        <v>0</v>
      </c>
      <c r="BF2168" s="247">
        <f>IF(N2168="snížená",J2168,0)</f>
        <v>0</v>
      </c>
      <c r="BG2168" s="247">
        <f>IF(N2168="zákl. přenesená",J2168,0)</f>
        <v>0</v>
      </c>
      <c r="BH2168" s="247">
        <f>IF(N2168="sníž. přenesená",J2168,0)</f>
        <v>0</v>
      </c>
      <c r="BI2168" s="247">
        <f>IF(N2168="nulová",J2168,0)</f>
        <v>0</v>
      </c>
      <c r="BJ2168" s="25" t="s">
        <v>75</v>
      </c>
      <c r="BK2168" s="247">
        <f>ROUND(I2168*H2168,2)</f>
        <v>0</v>
      </c>
      <c r="BL2168" s="25" t="s">
        <v>89</v>
      </c>
      <c r="BM2168" s="25" t="s">
        <v>1997</v>
      </c>
    </row>
    <row r="2169" s="12" customFormat="1">
      <c r="B2169" s="248"/>
      <c r="C2169" s="249"/>
      <c r="D2169" s="250" t="s">
        <v>177</v>
      </c>
      <c r="E2169" s="251" t="s">
        <v>21</v>
      </c>
      <c r="F2169" s="252" t="s">
        <v>79</v>
      </c>
      <c r="G2169" s="249"/>
      <c r="H2169" s="253">
        <v>2</v>
      </c>
      <c r="I2169" s="254"/>
      <c r="J2169" s="249"/>
      <c r="K2169" s="249"/>
      <c r="L2169" s="255"/>
      <c r="M2169" s="256"/>
      <c r="N2169" s="257"/>
      <c r="O2169" s="257"/>
      <c r="P2169" s="257"/>
      <c r="Q2169" s="257"/>
      <c r="R2169" s="257"/>
      <c r="S2169" s="257"/>
      <c r="T2169" s="258"/>
      <c r="AT2169" s="259" t="s">
        <v>177</v>
      </c>
      <c r="AU2169" s="259" t="s">
        <v>79</v>
      </c>
      <c r="AV2169" s="12" t="s">
        <v>79</v>
      </c>
      <c r="AW2169" s="12" t="s">
        <v>35</v>
      </c>
      <c r="AX2169" s="12" t="s">
        <v>71</v>
      </c>
      <c r="AY2169" s="259" t="s">
        <v>169</v>
      </c>
    </row>
    <row r="2170" s="14" customFormat="1">
      <c r="B2170" s="270"/>
      <c r="C2170" s="271"/>
      <c r="D2170" s="250" t="s">
        <v>177</v>
      </c>
      <c r="E2170" s="272" t="s">
        <v>21</v>
      </c>
      <c r="F2170" s="273" t="s">
        <v>182</v>
      </c>
      <c r="G2170" s="271"/>
      <c r="H2170" s="274">
        <v>2</v>
      </c>
      <c r="I2170" s="275"/>
      <c r="J2170" s="271"/>
      <c r="K2170" s="271"/>
      <c r="L2170" s="276"/>
      <c r="M2170" s="277"/>
      <c r="N2170" s="278"/>
      <c r="O2170" s="278"/>
      <c r="P2170" s="278"/>
      <c r="Q2170" s="278"/>
      <c r="R2170" s="278"/>
      <c r="S2170" s="278"/>
      <c r="T2170" s="279"/>
      <c r="AT2170" s="280" t="s">
        <v>177</v>
      </c>
      <c r="AU2170" s="280" t="s">
        <v>79</v>
      </c>
      <c r="AV2170" s="14" t="s">
        <v>89</v>
      </c>
      <c r="AW2170" s="14" t="s">
        <v>35</v>
      </c>
      <c r="AX2170" s="14" t="s">
        <v>75</v>
      </c>
      <c r="AY2170" s="280" t="s">
        <v>169</v>
      </c>
    </row>
    <row r="2171" s="1" customFormat="1" ht="16.5" customHeight="1">
      <c r="B2171" s="47"/>
      <c r="C2171" s="236" t="s">
        <v>1998</v>
      </c>
      <c r="D2171" s="236" t="s">
        <v>172</v>
      </c>
      <c r="E2171" s="237" t="s">
        <v>1999</v>
      </c>
      <c r="F2171" s="238" t="s">
        <v>2000</v>
      </c>
      <c r="G2171" s="239" t="s">
        <v>354</v>
      </c>
      <c r="H2171" s="240">
        <v>1</v>
      </c>
      <c r="I2171" s="241"/>
      <c r="J2171" s="242">
        <f>ROUND(I2171*H2171,2)</f>
        <v>0</v>
      </c>
      <c r="K2171" s="238" t="s">
        <v>21</v>
      </c>
      <c r="L2171" s="73"/>
      <c r="M2171" s="243" t="s">
        <v>21</v>
      </c>
      <c r="N2171" s="244" t="s">
        <v>42</v>
      </c>
      <c r="O2171" s="48"/>
      <c r="P2171" s="245">
        <f>O2171*H2171</f>
        <v>0</v>
      </c>
      <c r="Q2171" s="245">
        <v>0</v>
      </c>
      <c r="R2171" s="245">
        <f>Q2171*H2171</f>
        <v>0</v>
      </c>
      <c r="S2171" s="245">
        <v>0</v>
      </c>
      <c r="T2171" s="246">
        <f>S2171*H2171</f>
        <v>0</v>
      </c>
      <c r="AR2171" s="25" t="s">
        <v>89</v>
      </c>
      <c r="AT2171" s="25" t="s">
        <v>172</v>
      </c>
      <c r="AU2171" s="25" t="s">
        <v>79</v>
      </c>
      <c r="AY2171" s="25" t="s">
        <v>169</v>
      </c>
      <c r="BE2171" s="247">
        <f>IF(N2171="základní",J2171,0)</f>
        <v>0</v>
      </c>
      <c r="BF2171" s="247">
        <f>IF(N2171="snížená",J2171,0)</f>
        <v>0</v>
      </c>
      <c r="BG2171" s="247">
        <f>IF(N2171="zákl. přenesená",J2171,0)</f>
        <v>0</v>
      </c>
      <c r="BH2171" s="247">
        <f>IF(N2171="sníž. přenesená",J2171,0)</f>
        <v>0</v>
      </c>
      <c r="BI2171" s="247">
        <f>IF(N2171="nulová",J2171,0)</f>
        <v>0</v>
      </c>
      <c r="BJ2171" s="25" t="s">
        <v>75</v>
      </c>
      <c r="BK2171" s="247">
        <f>ROUND(I2171*H2171,2)</f>
        <v>0</v>
      </c>
      <c r="BL2171" s="25" t="s">
        <v>89</v>
      </c>
      <c r="BM2171" s="25" t="s">
        <v>2001</v>
      </c>
    </row>
    <row r="2172" s="12" customFormat="1">
      <c r="B2172" s="248"/>
      <c r="C2172" s="249"/>
      <c r="D2172" s="250" t="s">
        <v>177</v>
      </c>
      <c r="E2172" s="251" t="s">
        <v>21</v>
      </c>
      <c r="F2172" s="252" t="s">
        <v>75</v>
      </c>
      <c r="G2172" s="249"/>
      <c r="H2172" s="253">
        <v>1</v>
      </c>
      <c r="I2172" s="254"/>
      <c r="J2172" s="249"/>
      <c r="K2172" s="249"/>
      <c r="L2172" s="255"/>
      <c r="M2172" s="256"/>
      <c r="N2172" s="257"/>
      <c r="O2172" s="257"/>
      <c r="P2172" s="257"/>
      <c r="Q2172" s="257"/>
      <c r="R2172" s="257"/>
      <c r="S2172" s="257"/>
      <c r="T2172" s="258"/>
      <c r="AT2172" s="259" t="s">
        <v>177</v>
      </c>
      <c r="AU2172" s="259" t="s">
        <v>79</v>
      </c>
      <c r="AV2172" s="12" t="s">
        <v>79</v>
      </c>
      <c r="AW2172" s="12" t="s">
        <v>35</v>
      </c>
      <c r="AX2172" s="12" t="s">
        <v>71</v>
      </c>
      <c r="AY2172" s="259" t="s">
        <v>169</v>
      </c>
    </row>
    <row r="2173" s="14" customFormat="1">
      <c r="B2173" s="270"/>
      <c r="C2173" s="271"/>
      <c r="D2173" s="250" t="s">
        <v>177</v>
      </c>
      <c r="E2173" s="272" t="s">
        <v>21</v>
      </c>
      <c r="F2173" s="273" t="s">
        <v>182</v>
      </c>
      <c r="G2173" s="271"/>
      <c r="H2173" s="274">
        <v>1</v>
      </c>
      <c r="I2173" s="275"/>
      <c r="J2173" s="271"/>
      <c r="K2173" s="271"/>
      <c r="L2173" s="276"/>
      <c r="M2173" s="277"/>
      <c r="N2173" s="278"/>
      <c r="O2173" s="278"/>
      <c r="P2173" s="278"/>
      <c r="Q2173" s="278"/>
      <c r="R2173" s="278"/>
      <c r="S2173" s="278"/>
      <c r="T2173" s="279"/>
      <c r="AT2173" s="280" t="s">
        <v>177</v>
      </c>
      <c r="AU2173" s="280" t="s">
        <v>79</v>
      </c>
      <c r="AV2173" s="14" t="s">
        <v>89</v>
      </c>
      <c r="AW2173" s="14" t="s">
        <v>35</v>
      </c>
      <c r="AX2173" s="14" t="s">
        <v>75</v>
      </c>
      <c r="AY2173" s="280" t="s">
        <v>169</v>
      </c>
    </row>
    <row r="2174" s="1" customFormat="1" ht="16.5" customHeight="1">
      <c r="B2174" s="47"/>
      <c r="C2174" s="236" t="s">
        <v>2002</v>
      </c>
      <c r="D2174" s="236" t="s">
        <v>172</v>
      </c>
      <c r="E2174" s="237" t="s">
        <v>2003</v>
      </c>
      <c r="F2174" s="238" t="s">
        <v>2004</v>
      </c>
      <c r="G2174" s="239" t="s">
        <v>175</v>
      </c>
      <c r="H2174" s="240">
        <v>36.872999999999998</v>
      </c>
      <c r="I2174" s="241"/>
      <c r="J2174" s="242">
        <f>ROUND(I2174*H2174,2)</f>
        <v>0</v>
      </c>
      <c r="K2174" s="238" t="s">
        <v>21</v>
      </c>
      <c r="L2174" s="73"/>
      <c r="M2174" s="243" t="s">
        <v>21</v>
      </c>
      <c r="N2174" s="244" t="s">
        <v>42</v>
      </c>
      <c r="O2174" s="48"/>
      <c r="P2174" s="245">
        <f>O2174*H2174</f>
        <v>0</v>
      </c>
      <c r="Q2174" s="245">
        <v>0</v>
      </c>
      <c r="R2174" s="245">
        <f>Q2174*H2174</f>
        <v>0</v>
      </c>
      <c r="S2174" s="245">
        <v>0.033000000000000002</v>
      </c>
      <c r="T2174" s="246">
        <f>S2174*H2174</f>
        <v>1.216809</v>
      </c>
      <c r="AR2174" s="25" t="s">
        <v>89</v>
      </c>
      <c r="AT2174" s="25" t="s">
        <v>172</v>
      </c>
      <c r="AU2174" s="25" t="s">
        <v>79</v>
      </c>
      <c r="AY2174" s="25" t="s">
        <v>169</v>
      </c>
      <c r="BE2174" s="247">
        <f>IF(N2174="základní",J2174,0)</f>
        <v>0</v>
      </c>
      <c r="BF2174" s="247">
        <f>IF(N2174="snížená",J2174,0)</f>
        <v>0</v>
      </c>
      <c r="BG2174" s="247">
        <f>IF(N2174="zákl. přenesená",J2174,0)</f>
        <v>0</v>
      </c>
      <c r="BH2174" s="247">
        <f>IF(N2174="sníž. přenesená",J2174,0)</f>
        <v>0</v>
      </c>
      <c r="BI2174" s="247">
        <f>IF(N2174="nulová",J2174,0)</f>
        <v>0</v>
      </c>
      <c r="BJ2174" s="25" t="s">
        <v>75</v>
      </c>
      <c r="BK2174" s="247">
        <f>ROUND(I2174*H2174,2)</f>
        <v>0</v>
      </c>
      <c r="BL2174" s="25" t="s">
        <v>89</v>
      </c>
      <c r="BM2174" s="25" t="s">
        <v>2005</v>
      </c>
    </row>
    <row r="2175" s="13" customFormat="1">
      <c r="B2175" s="260"/>
      <c r="C2175" s="261"/>
      <c r="D2175" s="250" t="s">
        <v>177</v>
      </c>
      <c r="E2175" s="262" t="s">
        <v>21</v>
      </c>
      <c r="F2175" s="263" t="s">
        <v>602</v>
      </c>
      <c r="G2175" s="261"/>
      <c r="H2175" s="262" t="s">
        <v>21</v>
      </c>
      <c r="I2175" s="264"/>
      <c r="J2175" s="261"/>
      <c r="K2175" s="261"/>
      <c r="L2175" s="265"/>
      <c r="M2175" s="266"/>
      <c r="N2175" s="267"/>
      <c r="O2175" s="267"/>
      <c r="P2175" s="267"/>
      <c r="Q2175" s="267"/>
      <c r="R2175" s="267"/>
      <c r="S2175" s="267"/>
      <c r="T2175" s="268"/>
      <c r="AT2175" s="269" t="s">
        <v>177</v>
      </c>
      <c r="AU2175" s="269" t="s">
        <v>79</v>
      </c>
      <c r="AV2175" s="13" t="s">
        <v>75</v>
      </c>
      <c r="AW2175" s="13" t="s">
        <v>35</v>
      </c>
      <c r="AX2175" s="13" t="s">
        <v>71</v>
      </c>
      <c r="AY2175" s="269" t="s">
        <v>169</v>
      </c>
    </row>
    <row r="2176" s="12" customFormat="1">
      <c r="B2176" s="248"/>
      <c r="C2176" s="249"/>
      <c r="D2176" s="250" t="s">
        <v>177</v>
      </c>
      <c r="E2176" s="251" t="s">
        <v>21</v>
      </c>
      <c r="F2176" s="252" t="s">
        <v>2006</v>
      </c>
      <c r="G2176" s="249"/>
      <c r="H2176" s="253">
        <v>36.872999999999998</v>
      </c>
      <c r="I2176" s="254"/>
      <c r="J2176" s="249"/>
      <c r="K2176" s="249"/>
      <c r="L2176" s="255"/>
      <c r="M2176" s="256"/>
      <c r="N2176" s="257"/>
      <c r="O2176" s="257"/>
      <c r="P2176" s="257"/>
      <c r="Q2176" s="257"/>
      <c r="R2176" s="257"/>
      <c r="S2176" s="257"/>
      <c r="T2176" s="258"/>
      <c r="AT2176" s="259" t="s">
        <v>177</v>
      </c>
      <c r="AU2176" s="259" t="s">
        <v>79</v>
      </c>
      <c r="AV2176" s="12" t="s">
        <v>79</v>
      </c>
      <c r="AW2176" s="12" t="s">
        <v>35</v>
      </c>
      <c r="AX2176" s="12" t="s">
        <v>71</v>
      </c>
      <c r="AY2176" s="259" t="s">
        <v>169</v>
      </c>
    </row>
    <row r="2177" s="13" customFormat="1">
      <c r="B2177" s="260"/>
      <c r="C2177" s="261"/>
      <c r="D2177" s="250" t="s">
        <v>177</v>
      </c>
      <c r="E2177" s="262" t="s">
        <v>21</v>
      </c>
      <c r="F2177" s="263" t="s">
        <v>350</v>
      </c>
      <c r="G2177" s="261"/>
      <c r="H2177" s="262" t="s">
        <v>21</v>
      </c>
      <c r="I2177" s="264"/>
      <c r="J2177" s="261"/>
      <c r="K2177" s="261"/>
      <c r="L2177" s="265"/>
      <c r="M2177" s="266"/>
      <c r="N2177" s="267"/>
      <c r="O2177" s="267"/>
      <c r="P2177" s="267"/>
      <c r="Q2177" s="267"/>
      <c r="R2177" s="267"/>
      <c r="S2177" s="267"/>
      <c r="T2177" s="268"/>
      <c r="AT2177" s="269" t="s">
        <v>177</v>
      </c>
      <c r="AU2177" s="269" t="s">
        <v>79</v>
      </c>
      <c r="AV2177" s="13" t="s">
        <v>75</v>
      </c>
      <c r="AW2177" s="13" t="s">
        <v>35</v>
      </c>
      <c r="AX2177" s="13" t="s">
        <v>71</v>
      </c>
      <c r="AY2177" s="269" t="s">
        <v>169</v>
      </c>
    </row>
    <row r="2178" s="14" customFormat="1">
      <c r="B2178" s="270"/>
      <c r="C2178" s="271"/>
      <c r="D2178" s="250" t="s">
        <v>177</v>
      </c>
      <c r="E2178" s="272" t="s">
        <v>21</v>
      </c>
      <c r="F2178" s="273" t="s">
        <v>182</v>
      </c>
      <c r="G2178" s="271"/>
      <c r="H2178" s="274">
        <v>36.872999999999998</v>
      </c>
      <c r="I2178" s="275"/>
      <c r="J2178" s="271"/>
      <c r="K2178" s="271"/>
      <c r="L2178" s="276"/>
      <c r="M2178" s="277"/>
      <c r="N2178" s="278"/>
      <c r="O2178" s="278"/>
      <c r="P2178" s="278"/>
      <c r="Q2178" s="278"/>
      <c r="R2178" s="278"/>
      <c r="S2178" s="278"/>
      <c r="T2178" s="279"/>
      <c r="AT2178" s="280" t="s">
        <v>177</v>
      </c>
      <c r="AU2178" s="280" t="s">
        <v>79</v>
      </c>
      <c r="AV2178" s="14" t="s">
        <v>89</v>
      </c>
      <c r="AW2178" s="14" t="s">
        <v>35</v>
      </c>
      <c r="AX2178" s="14" t="s">
        <v>75</v>
      </c>
      <c r="AY2178" s="280" t="s">
        <v>169</v>
      </c>
    </row>
    <row r="2179" s="1" customFormat="1" ht="16.5" customHeight="1">
      <c r="B2179" s="47"/>
      <c r="C2179" s="236" t="s">
        <v>2007</v>
      </c>
      <c r="D2179" s="236" t="s">
        <v>172</v>
      </c>
      <c r="E2179" s="237" t="s">
        <v>2008</v>
      </c>
      <c r="F2179" s="238" t="s">
        <v>2009</v>
      </c>
      <c r="G2179" s="239" t="s">
        <v>354</v>
      </c>
      <c r="H2179" s="240">
        <v>2</v>
      </c>
      <c r="I2179" s="241"/>
      <c r="J2179" s="242">
        <f>ROUND(I2179*H2179,2)</f>
        <v>0</v>
      </c>
      <c r="K2179" s="238" t="s">
        <v>21</v>
      </c>
      <c r="L2179" s="73"/>
      <c r="M2179" s="243" t="s">
        <v>21</v>
      </c>
      <c r="N2179" s="244" t="s">
        <v>42</v>
      </c>
      <c r="O2179" s="48"/>
      <c r="P2179" s="245">
        <f>O2179*H2179</f>
        <v>0</v>
      </c>
      <c r="Q2179" s="245">
        <v>0</v>
      </c>
      <c r="R2179" s="245">
        <f>Q2179*H2179</f>
        <v>0</v>
      </c>
      <c r="S2179" s="245">
        <v>0</v>
      </c>
      <c r="T2179" s="246">
        <f>S2179*H2179</f>
        <v>0</v>
      </c>
      <c r="AR2179" s="25" t="s">
        <v>89</v>
      </c>
      <c r="AT2179" s="25" t="s">
        <v>172</v>
      </c>
      <c r="AU2179" s="25" t="s">
        <v>79</v>
      </c>
      <c r="AY2179" s="25" t="s">
        <v>169</v>
      </c>
      <c r="BE2179" s="247">
        <f>IF(N2179="základní",J2179,0)</f>
        <v>0</v>
      </c>
      <c r="BF2179" s="247">
        <f>IF(N2179="snížená",J2179,0)</f>
        <v>0</v>
      </c>
      <c r="BG2179" s="247">
        <f>IF(N2179="zákl. přenesená",J2179,0)</f>
        <v>0</v>
      </c>
      <c r="BH2179" s="247">
        <f>IF(N2179="sníž. přenesená",J2179,0)</f>
        <v>0</v>
      </c>
      <c r="BI2179" s="247">
        <f>IF(N2179="nulová",J2179,0)</f>
        <v>0</v>
      </c>
      <c r="BJ2179" s="25" t="s">
        <v>75</v>
      </c>
      <c r="BK2179" s="247">
        <f>ROUND(I2179*H2179,2)</f>
        <v>0</v>
      </c>
      <c r="BL2179" s="25" t="s">
        <v>89</v>
      </c>
      <c r="BM2179" s="25" t="s">
        <v>2010</v>
      </c>
    </row>
    <row r="2180" s="12" customFormat="1">
      <c r="B2180" s="248"/>
      <c r="C2180" s="249"/>
      <c r="D2180" s="250" t="s">
        <v>177</v>
      </c>
      <c r="E2180" s="251" t="s">
        <v>21</v>
      </c>
      <c r="F2180" s="252" t="s">
        <v>79</v>
      </c>
      <c r="G2180" s="249"/>
      <c r="H2180" s="253">
        <v>2</v>
      </c>
      <c r="I2180" s="254"/>
      <c r="J2180" s="249"/>
      <c r="K2180" s="249"/>
      <c r="L2180" s="255"/>
      <c r="M2180" s="256"/>
      <c r="N2180" s="257"/>
      <c r="O2180" s="257"/>
      <c r="P2180" s="257"/>
      <c r="Q2180" s="257"/>
      <c r="R2180" s="257"/>
      <c r="S2180" s="257"/>
      <c r="T2180" s="258"/>
      <c r="AT2180" s="259" t="s">
        <v>177</v>
      </c>
      <c r="AU2180" s="259" t="s">
        <v>79</v>
      </c>
      <c r="AV2180" s="12" t="s">
        <v>79</v>
      </c>
      <c r="AW2180" s="12" t="s">
        <v>35</v>
      </c>
      <c r="AX2180" s="12" t="s">
        <v>71</v>
      </c>
      <c r="AY2180" s="259" t="s">
        <v>169</v>
      </c>
    </row>
    <row r="2181" s="13" customFormat="1">
      <c r="B2181" s="260"/>
      <c r="C2181" s="261"/>
      <c r="D2181" s="250" t="s">
        <v>177</v>
      </c>
      <c r="E2181" s="262" t="s">
        <v>21</v>
      </c>
      <c r="F2181" s="263" t="s">
        <v>799</v>
      </c>
      <c r="G2181" s="261"/>
      <c r="H2181" s="262" t="s">
        <v>21</v>
      </c>
      <c r="I2181" s="264"/>
      <c r="J2181" s="261"/>
      <c r="K2181" s="261"/>
      <c r="L2181" s="265"/>
      <c r="M2181" s="266"/>
      <c r="N2181" s="267"/>
      <c r="O2181" s="267"/>
      <c r="P2181" s="267"/>
      <c r="Q2181" s="267"/>
      <c r="R2181" s="267"/>
      <c r="S2181" s="267"/>
      <c r="T2181" s="268"/>
      <c r="AT2181" s="269" t="s">
        <v>177</v>
      </c>
      <c r="AU2181" s="269" t="s">
        <v>79</v>
      </c>
      <c r="AV2181" s="13" t="s">
        <v>75</v>
      </c>
      <c r="AW2181" s="13" t="s">
        <v>35</v>
      </c>
      <c r="AX2181" s="13" t="s">
        <v>71</v>
      </c>
      <c r="AY2181" s="269" t="s">
        <v>169</v>
      </c>
    </row>
    <row r="2182" s="14" customFormat="1">
      <c r="B2182" s="270"/>
      <c r="C2182" s="271"/>
      <c r="D2182" s="250" t="s">
        <v>177</v>
      </c>
      <c r="E2182" s="272" t="s">
        <v>21</v>
      </c>
      <c r="F2182" s="273" t="s">
        <v>182</v>
      </c>
      <c r="G2182" s="271"/>
      <c r="H2182" s="274">
        <v>2</v>
      </c>
      <c r="I2182" s="275"/>
      <c r="J2182" s="271"/>
      <c r="K2182" s="271"/>
      <c r="L2182" s="276"/>
      <c r="M2182" s="277"/>
      <c r="N2182" s="278"/>
      <c r="O2182" s="278"/>
      <c r="P2182" s="278"/>
      <c r="Q2182" s="278"/>
      <c r="R2182" s="278"/>
      <c r="S2182" s="278"/>
      <c r="T2182" s="279"/>
      <c r="AT2182" s="280" t="s">
        <v>177</v>
      </c>
      <c r="AU2182" s="280" t="s">
        <v>79</v>
      </c>
      <c r="AV2182" s="14" t="s">
        <v>89</v>
      </c>
      <c r="AW2182" s="14" t="s">
        <v>35</v>
      </c>
      <c r="AX2182" s="14" t="s">
        <v>75</v>
      </c>
      <c r="AY2182" s="280" t="s">
        <v>169</v>
      </c>
    </row>
    <row r="2183" s="1" customFormat="1" ht="16.5" customHeight="1">
      <c r="B2183" s="47"/>
      <c r="C2183" s="236" t="s">
        <v>2011</v>
      </c>
      <c r="D2183" s="236" t="s">
        <v>172</v>
      </c>
      <c r="E2183" s="237" t="s">
        <v>2012</v>
      </c>
      <c r="F2183" s="238" t="s">
        <v>2013</v>
      </c>
      <c r="G2183" s="239" t="s">
        <v>354</v>
      </c>
      <c r="H2183" s="240">
        <v>2</v>
      </c>
      <c r="I2183" s="241"/>
      <c r="J2183" s="242">
        <f>ROUND(I2183*H2183,2)</f>
        <v>0</v>
      </c>
      <c r="K2183" s="238" t="s">
        <v>21</v>
      </c>
      <c r="L2183" s="73"/>
      <c r="M2183" s="243" t="s">
        <v>21</v>
      </c>
      <c r="N2183" s="244" t="s">
        <v>42</v>
      </c>
      <c r="O2183" s="48"/>
      <c r="P2183" s="245">
        <f>O2183*H2183</f>
        <v>0</v>
      </c>
      <c r="Q2183" s="245">
        <v>0</v>
      </c>
      <c r="R2183" s="245">
        <f>Q2183*H2183</f>
        <v>0</v>
      </c>
      <c r="S2183" s="245">
        <v>0</v>
      </c>
      <c r="T2183" s="246">
        <f>S2183*H2183</f>
        <v>0</v>
      </c>
      <c r="AR2183" s="25" t="s">
        <v>89</v>
      </c>
      <c r="AT2183" s="25" t="s">
        <v>172</v>
      </c>
      <c r="AU2183" s="25" t="s">
        <v>79</v>
      </c>
      <c r="AY2183" s="25" t="s">
        <v>169</v>
      </c>
      <c r="BE2183" s="247">
        <f>IF(N2183="základní",J2183,0)</f>
        <v>0</v>
      </c>
      <c r="BF2183" s="247">
        <f>IF(N2183="snížená",J2183,0)</f>
        <v>0</v>
      </c>
      <c r="BG2183" s="247">
        <f>IF(N2183="zákl. přenesená",J2183,0)</f>
        <v>0</v>
      </c>
      <c r="BH2183" s="247">
        <f>IF(N2183="sníž. přenesená",J2183,0)</f>
        <v>0</v>
      </c>
      <c r="BI2183" s="247">
        <f>IF(N2183="nulová",J2183,0)</f>
        <v>0</v>
      </c>
      <c r="BJ2183" s="25" t="s">
        <v>75</v>
      </c>
      <c r="BK2183" s="247">
        <f>ROUND(I2183*H2183,2)</f>
        <v>0</v>
      </c>
      <c r="BL2183" s="25" t="s">
        <v>89</v>
      </c>
      <c r="BM2183" s="25" t="s">
        <v>2014</v>
      </c>
    </row>
    <row r="2184" s="12" customFormat="1">
      <c r="B2184" s="248"/>
      <c r="C2184" s="249"/>
      <c r="D2184" s="250" t="s">
        <v>177</v>
      </c>
      <c r="E2184" s="251" t="s">
        <v>21</v>
      </c>
      <c r="F2184" s="252" t="s">
        <v>79</v>
      </c>
      <c r="G2184" s="249"/>
      <c r="H2184" s="253">
        <v>2</v>
      </c>
      <c r="I2184" s="254"/>
      <c r="J2184" s="249"/>
      <c r="K2184" s="249"/>
      <c r="L2184" s="255"/>
      <c r="M2184" s="256"/>
      <c r="N2184" s="257"/>
      <c r="O2184" s="257"/>
      <c r="P2184" s="257"/>
      <c r="Q2184" s="257"/>
      <c r="R2184" s="257"/>
      <c r="S2184" s="257"/>
      <c r="T2184" s="258"/>
      <c r="AT2184" s="259" t="s">
        <v>177</v>
      </c>
      <c r="AU2184" s="259" t="s">
        <v>79</v>
      </c>
      <c r="AV2184" s="12" t="s">
        <v>79</v>
      </c>
      <c r="AW2184" s="12" t="s">
        <v>35</v>
      </c>
      <c r="AX2184" s="12" t="s">
        <v>71</v>
      </c>
      <c r="AY2184" s="259" t="s">
        <v>169</v>
      </c>
    </row>
    <row r="2185" s="13" customFormat="1">
      <c r="B2185" s="260"/>
      <c r="C2185" s="261"/>
      <c r="D2185" s="250" t="s">
        <v>177</v>
      </c>
      <c r="E2185" s="262" t="s">
        <v>21</v>
      </c>
      <c r="F2185" s="263" t="s">
        <v>799</v>
      </c>
      <c r="G2185" s="261"/>
      <c r="H2185" s="262" t="s">
        <v>21</v>
      </c>
      <c r="I2185" s="264"/>
      <c r="J2185" s="261"/>
      <c r="K2185" s="261"/>
      <c r="L2185" s="265"/>
      <c r="M2185" s="266"/>
      <c r="N2185" s="267"/>
      <c r="O2185" s="267"/>
      <c r="P2185" s="267"/>
      <c r="Q2185" s="267"/>
      <c r="R2185" s="267"/>
      <c r="S2185" s="267"/>
      <c r="T2185" s="268"/>
      <c r="AT2185" s="269" t="s">
        <v>177</v>
      </c>
      <c r="AU2185" s="269" t="s">
        <v>79</v>
      </c>
      <c r="AV2185" s="13" t="s">
        <v>75</v>
      </c>
      <c r="AW2185" s="13" t="s">
        <v>35</v>
      </c>
      <c r="AX2185" s="13" t="s">
        <v>71</v>
      </c>
      <c r="AY2185" s="269" t="s">
        <v>169</v>
      </c>
    </row>
    <row r="2186" s="14" customFormat="1">
      <c r="B2186" s="270"/>
      <c r="C2186" s="271"/>
      <c r="D2186" s="250" t="s">
        <v>177</v>
      </c>
      <c r="E2186" s="272" t="s">
        <v>21</v>
      </c>
      <c r="F2186" s="273" t="s">
        <v>182</v>
      </c>
      <c r="G2186" s="271"/>
      <c r="H2186" s="274">
        <v>2</v>
      </c>
      <c r="I2186" s="275"/>
      <c r="J2186" s="271"/>
      <c r="K2186" s="271"/>
      <c r="L2186" s="276"/>
      <c r="M2186" s="277"/>
      <c r="N2186" s="278"/>
      <c r="O2186" s="278"/>
      <c r="P2186" s="278"/>
      <c r="Q2186" s="278"/>
      <c r="R2186" s="278"/>
      <c r="S2186" s="278"/>
      <c r="T2186" s="279"/>
      <c r="AT2186" s="280" t="s">
        <v>177</v>
      </c>
      <c r="AU2186" s="280" t="s">
        <v>79</v>
      </c>
      <c r="AV2186" s="14" t="s">
        <v>89</v>
      </c>
      <c r="AW2186" s="14" t="s">
        <v>35</v>
      </c>
      <c r="AX2186" s="14" t="s">
        <v>75</v>
      </c>
      <c r="AY2186" s="280" t="s">
        <v>169</v>
      </c>
    </row>
    <row r="2187" s="1" customFormat="1" ht="16.5" customHeight="1">
      <c r="B2187" s="47"/>
      <c r="C2187" s="236" t="s">
        <v>2015</v>
      </c>
      <c r="D2187" s="236" t="s">
        <v>172</v>
      </c>
      <c r="E2187" s="237" t="s">
        <v>2016</v>
      </c>
      <c r="F2187" s="238" t="s">
        <v>2017</v>
      </c>
      <c r="G2187" s="239" t="s">
        <v>175</v>
      </c>
      <c r="H2187" s="240">
        <v>98.584000000000003</v>
      </c>
      <c r="I2187" s="241"/>
      <c r="J2187" s="242">
        <f>ROUND(I2187*H2187,2)</f>
        <v>0</v>
      </c>
      <c r="K2187" s="238" t="s">
        <v>21</v>
      </c>
      <c r="L2187" s="73"/>
      <c r="M2187" s="243" t="s">
        <v>21</v>
      </c>
      <c r="N2187" s="244" t="s">
        <v>42</v>
      </c>
      <c r="O2187" s="48"/>
      <c r="P2187" s="245">
        <f>O2187*H2187</f>
        <v>0</v>
      </c>
      <c r="Q2187" s="245">
        <v>0</v>
      </c>
      <c r="R2187" s="245">
        <f>Q2187*H2187</f>
        <v>0</v>
      </c>
      <c r="S2187" s="245">
        <v>0</v>
      </c>
      <c r="T2187" s="246">
        <f>S2187*H2187</f>
        <v>0</v>
      </c>
      <c r="AR2187" s="25" t="s">
        <v>89</v>
      </c>
      <c r="AT2187" s="25" t="s">
        <v>172</v>
      </c>
      <c r="AU2187" s="25" t="s">
        <v>79</v>
      </c>
      <c r="AY2187" s="25" t="s">
        <v>169</v>
      </c>
      <c r="BE2187" s="247">
        <f>IF(N2187="základní",J2187,0)</f>
        <v>0</v>
      </c>
      <c r="BF2187" s="247">
        <f>IF(N2187="snížená",J2187,0)</f>
        <v>0</v>
      </c>
      <c r="BG2187" s="247">
        <f>IF(N2187="zákl. přenesená",J2187,0)</f>
        <v>0</v>
      </c>
      <c r="BH2187" s="247">
        <f>IF(N2187="sníž. přenesená",J2187,0)</f>
        <v>0</v>
      </c>
      <c r="BI2187" s="247">
        <f>IF(N2187="nulová",J2187,0)</f>
        <v>0</v>
      </c>
      <c r="BJ2187" s="25" t="s">
        <v>75</v>
      </c>
      <c r="BK2187" s="247">
        <f>ROUND(I2187*H2187,2)</f>
        <v>0</v>
      </c>
      <c r="BL2187" s="25" t="s">
        <v>89</v>
      </c>
      <c r="BM2187" s="25" t="s">
        <v>2018</v>
      </c>
    </row>
    <row r="2188" s="1" customFormat="1">
      <c r="B2188" s="47"/>
      <c r="C2188" s="75"/>
      <c r="D2188" s="250" t="s">
        <v>973</v>
      </c>
      <c r="E2188" s="75"/>
      <c r="F2188" s="291" t="s">
        <v>2019</v>
      </c>
      <c r="G2188" s="75"/>
      <c r="H2188" s="75"/>
      <c r="I2188" s="204"/>
      <c r="J2188" s="75"/>
      <c r="K2188" s="75"/>
      <c r="L2188" s="73"/>
      <c r="M2188" s="292"/>
      <c r="N2188" s="48"/>
      <c r="O2188" s="48"/>
      <c r="P2188" s="48"/>
      <c r="Q2188" s="48"/>
      <c r="R2188" s="48"/>
      <c r="S2188" s="48"/>
      <c r="T2188" s="96"/>
      <c r="AT2188" s="25" t="s">
        <v>973</v>
      </c>
      <c r="AU2188" s="25" t="s">
        <v>79</v>
      </c>
    </row>
    <row r="2189" s="12" customFormat="1">
      <c r="B2189" s="248"/>
      <c r="C2189" s="249"/>
      <c r="D2189" s="250" t="s">
        <v>177</v>
      </c>
      <c r="E2189" s="251" t="s">
        <v>21</v>
      </c>
      <c r="F2189" s="252" t="s">
        <v>2020</v>
      </c>
      <c r="G2189" s="249"/>
      <c r="H2189" s="253">
        <v>25.536000000000001</v>
      </c>
      <c r="I2189" s="254"/>
      <c r="J2189" s="249"/>
      <c r="K2189" s="249"/>
      <c r="L2189" s="255"/>
      <c r="M2189" s="256"/>
      <c r="N2189" s="257"/>
      <c r="O2189" s="257"/>
      <c r="P2189" s="257"/>
      <c r="Q2189" s="257"/>
      <c r="R2189" s="257"/>
      <c r="S2189" s="257"/>
      <c r="T2189" s="258"/>
      <c r="AT2189" s="259" t="s">
        <v>177</v>
      </c>
      <c r="AU2189" s="259" t="s">
        <v>79</v>
      </c>
      <c r="AV2189" s="12" t="s">
        <v>79</v>
      </c>
      <c r="AW2189" s="12" t="s">
        <v>35</v>
      </c>
      <c r="AX2189" s="12" t="s">
        <v>71</v>
      </c>
      <c r="AY2189" s="259" t="s">
        <v>169</v>
      </c>
    </row>
    <row r="2190" s="13" customFormat="1">
      <c r="B2190" s="260"/>
      <c r="C2190" s="261"/>
      <c r="D2190" s="250" t="s">
        <v>177</v>
      </c>
      <c r="E2190" s="262" t="s">
        <v>21</v>
      </c>
      <c r="F2190" s="263" t="s">
        <v>436</v>
      </c>
      <c r="G2190" s="261"/>
      <c r="H2190" s="262" t="s">
        <v>21</v>
      </c>
      <c r="I2190" s="264"/>
      <c r="J2190" s="261"/>
      <c r="K2190" s="261"/>
      <c r="L2190" s="265"/>
      <c r="M2190" s="266"/>
      <c r="N2190" s="267"/>
      <c r="O2190" s="267"/>
      <c r="P2190" s="267"/>
      <c r="Q2190" s="267"/>
      <c r="R2190" s="267"/>
      <c r="S2190" s="267"/>
      <c r="T2190" s="268"/>
      <c r="AT2190" s="269" t="s">
        <v>177</v>
      </c>
      <c r="AU2190" s="269" t="s">
        <v>79</v>
      </c>
      <c r="AV2190" s="13" t="s">
        <v>75</v>
      </c>
      <c r="AW2190" s="13" t="s">
        <v>35</v>
      </c>
      <c r="AX2190" s="13" t="s">
        <v>71</v>
      </c>
      <c r="AY2190" s="269" t="s">
        <v>169</v>
      </c>
    </row>
    <row r="2191" s="12" customFormat="1">
      <c r="B2191" s="248"/>
      <c r="C2191" s="249"/>
      <c r="D2191" s="250" t="s">
        <v>177</v>
      </c>
      <c r="E2191" s="251" t="s">
        <v>21</v>
      </c>
      <c r="F2191" s="252" t="s">
        <v>2021</v>
      </c>
      <c r="G2191" s="249"/>
      <c r="H2191" s="253">
        <v>14.039999999999999</v>
      </c>
      <c r="I2191" s="254"/>
      <c r="J2191" s="249"/>
      <c r="K2191" s="249"/>
      <c r="L2191" s="255"/>
      <c r="M2191" s="256"/>
      <c r="N2191" s="257"/>
      <c r="O2191" s="257"/>
      <c r="P2191" s="257"/>
      <c r="Q2191" s="257"/>
      <c r="R2191" s="257"/>
      <c r="S2191" s="257"/>
      <c r="T2191" s="258"/>
      <c r="AT2191" s="259" t="s">
        <v>177</v>
      </c>
      <c r="AU2191" s="259" t="s">
        <v>79</v>
      </c>
      <c r="AV2191" s="12" t="s">
        <v>79</v>
      </c>
      <c r="AW2191" s="12" t="s">
        <v>35</v>
      </c>
      <c r="AX2191" s="12" t="s">
        <v>71</v>
      </c>
      <c r="AY2191" s="259" t="s">
        <v>169</v>
      </c>
    </row>
    <row r="2192" s="13" customFormat="1">
      <c r="B2192" s="260"/>
      <c r="C2192" s="261"/>
      <c r="D2192" s="250" t="s">
        <v>177</v>
      </c>
      <c r="E2192" s="262" t="s">
        <v>21</v>
      </c>
      <c r="F2192" s="263" t="s">
        <v>361</v>
      </c>
      <c r="G2192" s="261"/>
      <c r="H2192" s="262" t="s">
        <v>21</v>
      </c>
      <c r="I2192" s="264"/>
      <c r="J2192" s="261"/>
      <c r="K2192" s="261"/>
      <c r="L2192" s="265"/>
      <c r="M2192" s="266"/>
      <c r="N2192" s="267"/>
      <c r="O2192" s="267"/>
      <c r="P2192" s="267"/>
      <c r="Q2192" s="267"/>
      <c r="R2192" s="267"/>
      <c r="S2192" s="267"/>
      <c r="T2192" s="268"/>
      <c r="AT2192" s="269" t="s">
        <v>177</v>
      </c>
      <c r="AU2192" s="269" t="s">
        <v>79</v>
      </c>
      <c r="AV2192" s="13" t="s">
        <v>75</v>
      </c>
      <c r="AW2192" s="13" t="s">
        <v>35</v>
      </c>
      <c r="AX2192" s="13" t="s">
        <v>71</v>
      </c>
      <c r="AY2192" s="269" t="s">
        <v>169</v>
      </c>
    </row>
    <row r="2193" s="12" customFormat="1">
      <c r="B2193" s="248"/>
      <c r="C2193" s="249"/>
      <c r="D2193" s="250" t="s">
        <v>177</v>
      </c>
      <c r="E2193" s="251" t="s">
        <v>21</v>
      </c>
      <c r="F2193" s="252" t="s">
        <v>2022</v>
      </c>
      <c r="G2193" s="249"/>
      <c r="H2193" s="253">
        <v>59.008000000000003</v>
      </c>
      <c r="I2193" s="254"/>
      <c r="J2193" s="249"/>
      <c r="K2193" s="249"/>
      <c r="L2193" s="255"/>
      <c r="M2193" s="256"/>
      <c r="N2193" s="257"/>
      <c r="O2193" s="257"/>
      <c r="P2193" s="257"/>
      <c r="Q2193" s="257"/>
      <c r="R2193" s="257"/>
      <c r="S2193" s="257"/>
      <c r="T2193" s="258"/>
      <c r="AT2193" s="259" t="s">
        <v>177</v>
      </c>
      <c r="AU2193" s="259" t="s">
        <v>79</v>
      </c>
      <c r="AV2193" s="12" t="s">
        <v>79</v>
      </c>
      <c r="AW2193" s="12" t="s">
        <v>35</v>
      </c>
      <c r="AX2193" s="12" t="s">
        <v>71</v>
      </c>
      <c r="AY2193" s="259" t="s">
        <v>169</v>
      </c>
    </row>
    <row r="2194" s="13" customFormat="1">
      <c r="B2194" s="260"/>
      <c r="C2194" s="261"/>
      <c r="D2194" s="250" t="s">
        <v>177</v>
      </c>
      <c r="E2194" s="262" t="s">
        <v>21</v>
      </c>
      <c r="F2194" s="263" t="s">
        <v>444</v>
      </c>
      <c r="G2194" s="261"/>
      <c r="H2194" s="262" t="s">
        <v>21</v>
      </c>
      <c r="I2194" s="264"/>
      <c r="J2194" s="261"/>
      <c r="K2194" s="261"/>
      <c r="L2194" s="265"/>
      <c r="M2194" s="266"/>
      <c r="N2194" s="267"/>
      <c r="O2194" s="267"/>
      <c r="P2194" s="267"/>
      <c r="Q2194" s="267"/>
      <c r="R2194" s="267"/>
      <c r="S2194" s="267"/>
      <c r="T2194" s="268"/>
      <c r="AT2194" s="269" t="s">
        <v>177</v>
      </c>
      <c r="AU2194" s="269" t="s">
        <v>79</v>
      </c>
      <c r="AV2194" s="13" t="s">
        <v>75</v>
      </c>
      <c r="AW2194" s="13" t="s">
        <v>35</v>
      </c>
      <c r="AX2194" s="13" t="s">
        <v>71</v>
      </c>
      <c r="AY2194" s="269" t="s">
        <v>169</v>
      </c>
    </row>
    <row r="2195" s="14" customFormat="1">
      <c r="B2195" s="270"/>
      <c r="C2195" s="271"/>
      <c r="D2195" s="250" t="s">
        <v>177</v>
      </c>
      <c r="E2195" s="272" t="s">
        <v>21</v>
      </c>
      <c r="F2195" s="273" t="s">
        <v>182</v>
      </c>
      <c r="G2195" s="271"/>
      <c r="H2195" s="274">
        <v>98.584000000000003</v>
      </c>
      <c r="I2195" s="275"/>
      <c r="J2195" s="271"/>
      <c r="K2195" s="271"/>
      <c r="L2195" s="276"/>
      <c r="M2195" s="277"/>
      <c r="N2195" s="278"/>
      <c r="O2195" s="278"/>
      <c r="P2195" s="278"/>
      <c r="Q2195" s="278"/>
      <c r="R2195" s="278"/>
      <c r="S2195" s="278"/>
      <c r="T2195" s="279"/>
      <c r="AT2195" s="280" t="s">
        <v>177</v>
      </c>
      <c r="AU2195" s="280" t="s">
        <v>79</v>
      </c>
      <c r="AV2195" s="14" t="s">
        <v>89</v>
      </c>
      <c r="AW2195" s="14" t="s">
        <v>35</v>
      </c>
      <c r="AX2195" s="14" t="s">
        <v>75</v>
      </c>
      <c r="AY2195" s="280" t="s">
        <v>169</v>
      </c>
    </row>
    <row r="2196" s="1" customFormat="1" ht="16.5" customHeight="1">
      <c r="B2196" s="47"/>
      <c r="C2196" s="236" t="s">
        <v>2023</v>
      </c>
      <c r="D2196" s="236" t="s">
        <v>172</v>
      </c>
      <c r="E2196" s="237" t="s">
        <v>2024</v>
      </c>
      <c r="F2196" s="238" t="s">
        <v>2025</v>
      </c>
      <c r="G2196" s="239" t="s">
        <v>354</v>
      </c>
      <c r="H2196" s="240">
        <v>16</v>
      </c>
      <c r="I2196" s="241"/>
      <c r="J2196" s="242">
        <f>ROUND(I2196*H2196,2)</f>
        <v>0</v>
      </c>
      <c r="K2196" s="238" t="s">
        <v>21</v>
      </c>
      <c r="L2196" s="73"/>
      <c r="M2196" s="243" t="s">
        <v>21</v>
      </c>
      <c r="N2196" s="244" t="s">
        <v>42</v>
      </c>
      <c r="O2196" s="48"/>
      <c r="P2196" s="245">
        <f>O2196*H2196</f>
        <v>0</v>
      </c>
      <c r="Q2196" s="245">
        <v>0</v>
      </c>
      <c r="R2196" s="245">
        <f>Q2196*H2196</f>
        <v>0</v>
      </c>
      <c r="S2196" s="245">
        <v>0.012999999999999999</v>
      </c>
      <c r="T2196" s="246">
        <f>S2196*H2196</f>
        <v>0.20799999999999999</v>
      </c>
      <c r="AR2196" s="25" t="s">
        <v>89</v>
      </c>
      <c r="AT2196" s="25" t="s">
        <v>172</v>
      </c>
      <c r="AU2196" s="25" t="s">
        <v>79</v>
      </c>
      <c r="AY2196" s="25" t="s">
        <v>169</v>
      </c>
      <c r="BE2196" s="247">
        <f>IF(N2196="základní",J2196,0)</f>
        <v>0</v>
      </c>
      <c r="BF2196" s="247">
        <f>IF(N2196="snížená",J2196,0)</f>
        <v>0</v>
      </c>
      <c r="BG2196" s="247">
        <f>IF(N2196="zákl. přenesená",J2196,0)</f>
        <v>0</v>
      </c>
      <c r="BH2196" s="247">
        <f>IF(N2196="sníž. přenesená",J2196,0)</f>
        <v>0</v>
      </c>
      <c r="BI2196" s="247">
        <f>IF(N2196="nulová",J2196,0)</f>
        <v>0</v>
      </c>
      <c r="BJ2196" s="25" t="s">
        <v>75</v>
      </c>
      <c r="BK2196" s="247">
        <f>ROUND(I2196*H2196,2)</f>
        <v>0</v>
      </c>
      <c r="BL2196" s="25" t="s">
        <v>89</v>
      </c>
      <c r="BM2196" s="25" t="s">
        <v>2026</v>
      </c>
    </row>
    <row r="2197" s="13" customFormat="1">
      <c r="B2197" s="260"/>
      <c r="C2197" s="261"/>
      <c r="D2197" s="250" t="s">
        <v>177</v>
      </c>
      <c r="E2197" s="262" t="s">
        <v>21</v>
      </c>
      <c r="F2197" s="263" t="s">
        <v>602</v>
      </c>
      <c r="G2197" s="261"/>
      <c r="H2197" s="262" t="s">
        <v>21</v>
      </c>
      <c r="I2197" s="264"/>
      <c r="J2197" s="261"/>
      <c r="K2197" s="261"/>
      <c r="L2197" s="265"/>
      <c r="M2197" s="266"/>
      <c r="N2197" s="267"/>
      <c r="O2197" s="267"/>
      <c r="P2197" s="267"/>
      <c r="Q2197" s="267"/>
      <c r="R2197" s="267"/>
      <c r="S2197" s="267"/>
      <c r="T2197" s="268"/>
      <c r="AT2197" s="269" t="s">
        <v>177</v>
      </c>
      <c r="AU2197" s="269" t="s">
        <v>79</v>
      </c>
      <c r="AV2197" s="13" t="s">
        <v>75</v>
      </c>
      <c r="AW2197" s="13" t="s">
        <v>35</v>
      </c>
      <c r="AX2197" s="13" t="s">
        <v>71</v>
      </c>
      <c r="AY2197" s="269" t="s">
        <v>169</v>
      </c>
    </row>
    <row r="2198" s="12" customFormat="1">
      <c r="B2198" s="248"/>
      <c r="C2198" s="249"/>
      <c r="D2198" s="250" t="s">
        <v>177</v>
      </c>
      <c r="E2198" s="251" t="s">
        <v>21</v>
      </c>
      <c r="F2198" s="252" t="s">
        <v>75</v>
      </c>
      <c r="G2198" s="249"/>
      <c r="H2198" s="253">
        <v>1</v>
      </c>
      <c r="I2198" s="254"/>
      <c r="J2198" s="249"/>
      <c r="K2198" s="249"/>
      <c r="L2198" s="255"/>
      <c r="M2198" s="256"/>
      <c r="N2198" s="257"/>
      <c r="O2198" s="257"/>
      <c r="P2198" s="257"/>
      <c r="Q2198" s="257"/>
      <c r="R2198" s="257"/>
      <c r="S2198" s="257"/>
      <c r="T2198" s="258"/>
      <c r="AT2198" s="259" t="s">
        <v>177</v>
      </c>
      <c r="AU2198" s="259" t="s">
        <v>79</v>
      </c>
      <c r="AV2198" s="12" t="s">
        <v>79</v>
      </c>
      <c r="AW2198" s="12" t="s">
        <v>35</v>
      </c>
      <c r="AX2198" s="12" t="s">
        <v>71</v>
      </c>
      <c r="AY2198" s="259" t="s">
        <v>169</v>
      </c>
    </row>
    <row r="2199" s="13" customFormat="1">
      <c r="B2199" s="260"/>
      <c r="C2199" s="261"/>
      <c r="D2199" s="250" t="s">
        <v>177</v>
      </c>
      <c r="E2199" s="262" t="s">
        <v>21</v>
      </c>
      <c r="F2199" s="263" t="s">
        <v>1105</v>
      </c>
      <c r="G2199" s="261"/>
      <c r="H2199" s="262" t="s">
        <v>21</v>
      </c>
      <c r="I2199" s="264"/>
      <c r="J2199" s="261"/>
      <c r="K2199" s="261"/>
      <c r="L2199" s="265"/>
      <c r="M2199" s="266"/>
      <c r="N2199" s="267"/>
      <c r="O2199" s="267"/>
      <c r="P2199" s="267"/>
      <c r="Q2199" s="267"/>
      <c r="R2199" s="267"/>
      <c r="S2199" s="267"/>
      <c r="T2199" s="268"/>
      <c r="AT2199" s="269" t="s">
        <v>177</v>
      </c>
      <c r="AU2199" s="269" t="s">
        <v>79</v>
      </c>
      <c r="AV2199" s="13" t="s">
        <v>75</v>
      </c>
      <c r="AW2199" s="13" t="s">
        <v>35</v>
      </c>
      <c r="AX2199" s="13" t="s">
        <v>71</v>
      </c>
      <c r="AY2199" s="269" t="s">
        <v>169</v>
      </c>
    </row>
    <row r="2200" s="12" customFormat="1">
      <c r="B2200" s="248"/>
      <c r="C2200" s="249"/>
      <c r="D2200" s="250" t="s">
        <v>177</v>
      </c>
      <c r="E2200" s="251" t="s">
        <v>21</v>
      </c>
      <c r="F2200" s="252" t="s">
        <v>79</v>
      </c>
      <c r="G2200" s="249"/>
      <c r="H2200" s="253">
        <v>2</v>
      </c>
      <c r="I2200" s="254"/>
      <c r="J2200" s="249"/>
      <c r="K2200" s="249"/>
      <c r="L2200" s="255"/>
      <c r="M2200" s="256"/>
      <c r="N2200" s="257"/>
      <c r="O2200" s="257"/>
      <c r="P2200" s="257"/>
      <c r="Q2200" s="257"/>
      <c r="R2200" s="257"/>
      <c r="S2200" s="257"/>
      <c r="T2200" s="258"/>
      <c r="AT2200" s="259" t="s">
        <v>177</v>
      </c>
      <c r="AU2200" s="259" t="s">
        <v>79</v>
      </c>
      <c r="AV2200" s="12" t="s">
        <v>79</v>
      </c>
      <c r="AW2200" s="12" t="s">
        <v>35</v>
      </c>
      <c r="AX2200" s="12" t="s">
        <v>71</v>
      </c>
      <c r="AY2200" s="259" t="s">
        <v>169</v>
      </c>
    </row>
    <row r="2201" s="13" customFormat="1">
      <c r="B2201" s="260"/>
      <c r="C2201" s="261"/>
      <c r="D2201" s="250" t="s">
        <v>177</v>
      </c>
      <c r="E2201" s="262" t="s">
        <v>21</v>
      </c>
      <c r="F2201" s="263" t="s">
        <v>439</v>
      </c>
      <c r="G2201" s="261"/>
      <c r="H2201" s="262" t="s">
        <v>21</v>
      </c>
      <c r="I2201" s="264"/>
      <c r="J2201" s="261"/>
      <c r="K2201" s="261"/>
      <c r="L2201" s="265"/>
      <c r="M2201" s="266"/>
      <c r="N2201" s="267"/>
      <c r="O2201" s="267"/>
      <c r="P2201" s="267"/>
      <c r="Q2201" s="267"/>
      <c r="R2201" s="267"/>
      <c r="S2201" s="267"/>
      <c r="T2201" s="268"/>
      <c r="AT2201" s="269" t="s">
        <v>177</v>
      </c>
      <c r="AU2201" s="269" t="s">
        <v>79</v>
      </c>
      <c r="AV2201" s="13" t="s">
        <v>75</v>
      </c>
      <c r="AW2201" s="13" t="s">
        <v>35</v>
      </c>
      <c r="AX2201" s="13" t="s">
        <v>71</v>
      </c>
      <c r="AY2201" s="269" t="s">
        <v>169</v>
      </c>
    </row>
    <row r="2202" s="12" customFormat="1">
      <c r="B2202" s="248"/>
      <c r="C2202" s="249"/>
      <c r="D2202" s="250" t="s">
        <v>177</v>
      </c>
      <c r="E2202" s="251" t="s">
        <v>21</v>
      </c>
      <c r="F2202" s="252" t="s">
        <v>75</v>
      </c>
      <c r="G2202" s="249"/>
      <c r="H2202" s="253">
        <v>1</v>
      </c>
      <c r="I2202" s="254"/>
      <c r="J2202" s="249"/>
      <c r="K2202" s="249"/>
      <c r="L2202" s="255"/>
      <c r="M2202" s="256"/>
      <c r="N2202" s="257"/>
      <c r="O2202" s="257"/>
      <c r="P2202" s="257"/>
      <c r="Q2202" s="257"/>
      <c r="R2202" s="257"/>
      <c r="S2202" s="257"/>
      <c r="T2202" s="258"/>
      <c r="AT2202" s="259" t="s">
        <v>177</v>
      </c>
      <c r="AU2202" s="259" t="s">
        <v>79</v>
      </c>
      <c r="AV2202" s="12" t="s">
        <v>79</v>
      </c>
      <c r="AW2202" s="12" t="s">
        <v>35</v>
      </c>
      <c r="AX2202" s="12" t="s">
        <v>71</v>
      </c>
      <c r="AY2202" s="259" t="s">
        <v>169</v>
      </c>
    </row>
    <row r="2203" s="13" customFormat="1">
      <c r="B2203" s="260"/>
      <c r="C2203" s="261"/>
      <c r="D2203" s="250" t="s">
        <v>177</v>
      </c>
      <c r="E2203" s="262" t="s">
        <v>21</v>
      </c>
      <c r="F2203" s="263" t="s">
        <v>441</v>
      </c>
      <c r="G2203" s="261"/>
      <c r="H2203" s="262" t="s">
        <v>21</v>
      </c>
      <c r="I2203" s="264"/>
      <c r="J2203" s="261"/>
      <c r="K2203" s="261"/>
      <c r="L2203" s="265"/>
      <c r="M2203" s="266"/>
      <c r="N2203" s="267"/>
      <c r="O2203" s="267"/>
      <c r="P2203" s="267"/>
      <c r="Q2203" s="267"/>
      <c r="R2203" s="267"/>
      <c r="S2203" s="267"/>
      <c r="T2203" s="268"/>
      <c r="AT2203" s="269" t="s">
        <v>177</v>
      </c>
      <c r="AU2203" s="269" t="s">
        <v>79</v>
      </c>
      <c r="AV2203" s="13" t="s">
        <v>75</v>
      </c>
      <c r="AW2203" s="13" t="s">
        <v>35</v>
      </c>
      <c r="AX2203" s="13" t="s">
        <v>71</v>
      </c>
      <c r="AY2203" s="269" t="s">
        <v>169</v>
      </c>
    </row>
    <row r="2204" s="12" customFormat="1">
      <c r="B2204" s="248"/>
      <c r="C2204" s="249"/>
      <c r="D2204" s="250" t="s">
        <v>177</v>
      </c>
      <c r="E2204" s="251" t="s">
        <v>21</v>
      </c>
      <c r="F2204" s="252" t="s">
        <v>75</v>
      </c>
      <c r="G2204" s="249"/>
      <c r="H2204" s="253">
        <v>1</v>
      </c>
      <c r="I2204" s="254"/>
      <c r="J2204" s="249"/>
      <c r="K2204" s="249"/>
      <c r="L2204" s="255"/>
      <c r="M2204" s="256"/>
      <c r="N2204" s="257"/>
      <c r="O2204" s="257"/>
      <c r="P2204" s="257"/>
      <c r="Q2204" s="257"/>
      <c r="R2204" s="257"/>
      <c r="S2204" s="257"/>
      <c r="T2204" s="258"/>
      <c r="AT2204" s="259" t="s">
        <v>177</v>
      </c>
      <c r="AU2204" s="259" t="s">
        <v>79</v>
      </c>
      <c r="AV2204" s="12" t="s">
        <v>79</v>
      </c>
      <c r="AW2204" s="12" t="s">
        <v>35</v>
      </c>
      <c r="AX2204" s="12" t="s">
        <v>71</v>
      </c>
      <c r="AY2204" s="259" t="s">
        <v>169</v>
      </c>
    </row>
    <row r="2205" s="13" customFormat="1">
      <c r="B2205" s="260"/>
      <c r="C2205" s="261"/>
      <c r="D2205" s="250" t="s">
        <v>177</v>
      </c>
      <c r="E2205" s="262" t="s">
        <v>21</v>
      </c>
      <c r="F2205" s="263" t="s">
        <v>1132</v>
      </c>
      <c r="G2205" s="261"/>
      <c r="H2205" s="262" t="s">
        <v>21</v>
      </c>
      <c r="I2205" s="264"/>
      <c r="J2205" s="261"/>
      <c r="K2205" s="261"/>
      <c r="L2205" s="265"/>
      <c r="M2205" s="266"/>
      <c r="N2205" s="267"/>
      <c r="O2205" s="267"/>
      <c r="P2205" s="267"/>
      <c r="Q2205" s="267"/>
      <c r="R2205" s="267"/>
      <c r="S2205" s="267"/>
      <c r="T2205" s="268"/>
      <c r="AT2205" s="269" t="s">
        <v>177</v>
      </c>
      <c r="AU2205" s="269" t="s">
        <v>79</v>
      </c>
      <c r="AV2205" s="13" t="s">
        <v>75</v>
      </c>
      <c r="AW2205" s="13" t="s">
        <v>35</v>
      </c>
      <c r="AX2205" s="13" t="s">
        <v>71</v>
      </c>
      <c r="AY2205" s="269" t="s">
        <v>169</v>
      </c>
    </row>
    <row r="2206" s="12" customFormat="1">
      <c r="B2206" s="248"/>
      <c r="C2206" s="249"/>
      <c r="D2206" s="250" t="s">
        <v>177</v>
      </c>
      <c r="E2206" s="251" t="s">
        <v>21</v>
      </c>
      <c r="F2206" s="252" t="s">
        <v>79</v>
      </c>
      <c r="G2206" s="249"/>
      <c r="H2206" s="253">
        <v>2</v>
      </c>
      <c r="I2206" s="254"/>
      <c r="J2206" s="249"/>
      <c r="K2206" s="249"/>
      <c r="L2206" s="255"/>
      <c r="M2206" s="256"/>
      <c r="N2206" s="257"/>
      <c r="O2206" s="257"/>
      <c r="P2206" s="257"/>
      <c r="Q2206" s="257"/>
      <c r="R2206" s="257"/>
      <c r="S2206" s="257"/>
      <c r="T2206" s="258"/>
      <c r="AT2206" s="259" t="s">
        <v>177</v>
      </c>
      <c r="AU2206" s="259" t="s">
        <v>79</v>
      </c>
      <c r="AV2206" s="12" t="s">
        <v>79</v>
      </c>
      <c r="AW2206" s="12" t="s">
        <v>35</v>
      </c>
      <c r="AX2206" s="12" t="s">
        <v>71</v>
      </c>
      <c r="AY2206" s="259" t="s">
        <v>169</v>
      </c>
    </row>
    <row r="2207" s="13" customFormat="1">
      <c r="B2207" s="260"/>
      <c r="C2207" s="261"/>
      <c r="D2207" s="250" t="s">
        <v>177</v>
      </c>
      <c r="E2207" s="262" t="s">
        <v>21</v>
      </c>
      <c r="F2207" s="263" t="s">
        <v>874</v>
      </c>
      <c r="G2207" s="261"/>
      <c r="H2207" s="262" t="s">
        <v>21</v>
      </c>
      <c r="I2207" s="264"/>
      <c r="J2207" s="261"/>
      <c r="K2207" s="261"/>
      <c r="L2207" s="265"/>
      <c r="M2207" s="266"/>
      <c r="N2207" s="267"/>
      <c r="O2207" s="267"/>
      <c r="P2207" s="267"/>
      <c r="Q2207" s="267"/>
      <c r="R2207" s="267"/>
      <c r="S2207" s="267"/>
      <c r="T2207" s="268"/>
      <c r="AT2207" s="269" t="s">
        <v>177</v>
      </c>
      <c r="AU2207" s="269" t="s">
        <v>79</v>
      </c>
      <c r="AV2207" s="13" t="s">
        <v>75</v>
      </c>
      <c r="AW2207" s="13" t="s">
        <v>35</v>
      </c>
      <c r="AX2207" s="13" t="s">
        <v>71</v>
      </c>
      <c r="AY2207" s="269" t="s">
        <v>169</v>
      </c>
    </row>
    <row r="2208" s="12" customFormat="1">
      <c r="B2208" s="248"/>
      <c r="C2208" s="249"/>
      <c r="D2208" s="250" t="s">
        <v>177</v>
      </c>
      <c r="E2208" s="251" t="s">
        <v>21</v>
      </c>
      <c r="F2208" s="252" t="s">
        <v>79</v>
      </c>
      <c r="G2208" s="249"/>
      <c r="H2208" s="253">
        <v>2</v>
      </c>
      <c r="I2208" s="254"/>
      <c r="J2208" s="249"/>
      <c r="K2208" s="249"/>
      <c r="L2208" s="255"/>
      <c r="M2208" s="256"/>
      <c r="N2208" s="257"/>
      <c r="O2208" s="257"/>
      <c r="P2208" s="257"/>
      <c r="Q2208" s="257"/>
      <c r="R2208" s="257"/>
      <c r="S2208" s="257"/>
      <c r="T2208" s="258"/>
      <c r="AT2208" s="259" t="s">
        <v>177</v>
      </c>
      <c r="AU2208" s="259" t="s">
        <v>79</v>
      </c>
      <c r="AV2208" s="12" t="s">
        <v>79</v>
      </c>
      <c r="AW2208" s="12" t="s">
        <v>35</v>
      </c>
      <c r="AX2208" s="12" t="s">
        <v>71</v>
      </c>
      <c r="AY2208" s="259" t="s">
        <v>169</v>
      </c>
    </row>
    <row r="2209" s="13" customFormat="1">
      <c r="B2209" s="260"/>
      <c r="C2209" s="261"/>
      <c r="D2209" s="250" t="s">
        <v>177</v>
      </c>
      <c r="E2209" s="262" t="s">
        <v>21</v>
      </c>
      <c r="F2209" s="263" t="s">
        <v>363</v>
      </c>
      <c r="G2209" s="261"/>
      <c r="H2209" s="262" t="s">
        <v>21</v>
      </c>
      <c r="I2209" s="264"/>
      <c r="J2209" s="261"/>
      <c r="K2209" s="261"/>
      <c r="L2209" s="265"/>
      <c r="M2209" s="266"/>
      <c r="N2209" s="267"/>
      <c r="O2209" s="267"/>
      <c r="P2209" s="267"/>
      <c r="Q2209" s="267"/>
      <c r="R2209" s="267"/>
      <c r="S2209" s="267"/>
      <c r="T2209" s="268"/>
      <c r="AT2209" s="269" t="s">
        <v>177</v>
      </c>
      <c r="AU2209" s="269" t="s">
        <v>79</v>
      </c>
      <c r="AV2209" s="13" t="s">
        <v>75</v>
      </c>
      <c r="AW2209" s="13" t="s">
        <v>35</v>
      </c>
      <c r="AX2209" s="13" t="s">
        <v>71</v>
      </c>
      <c r="AY2209" s="269" t="s">
        <v>169</v>
      </c>
    </row>
    <row r="2210" s="12" customFormat="1">
      <c r="B2210" s="248"/>
      <c r="C2210" s="249"/>
      <c r="D2210" s="250" t="s">
        <v>177</v>
      </c>
      <c r="E2210" s="251" t="s">
        <v>21</v>
      </c>
      <c r="F2210" s="252" t="s">
        <v>79</v>
      </c>
      <c r="G2210" s="249"/>
      <c r="H2210" s="253">
        <v>2</v>
      </c>
      <c r="I2210" s="254"/>
      <c r="J2210" s="249"/>
      <c r="K2210" s="249"/>
      <c r="L2210" s="255"/>
      <c r="M2210" s="256"/>
      <c r="N2210" s="257"/>
      <c r="O2210" s="257"/>
      <c r="P2210" s="257"/>
      <c r="Q2210" s="257"/>
      <c r="R2210" s="257"/>
      <c r="S2210" s="257"/>
      <c r="T2210" s="258"/>
      <c r="AT2210" s="259" t="s">
        <v>177</v>
      </c>
      <c r="AU2210" s="259" t="s">
        <v>79</v>
      </c>
      <c r="AV2210" s="12" t="s">
        <v>79</v>
      </c>
      <c r="AW2210" s="12" t="s">
        <v>35</v>
      </c>
      <c r="AX2210" s="12" t="s">
        <v>71</v>
      </c>
      <c r="AY2210" s="259" t="s">
        <v>169</v>
      </c>
    </row>
    <row r="2211" s="13" customFormat="1">
      <c r="B2211" s="260"/>
      <c r="C2211" s="261"/>
      <c r="D2211" s="250" t="s">
        <v>177</v>
      </c>
      <c r="E2211" s="262" t="s">
        <v>21</v>
      </c>
      <c r="F2211" s="263" t="s">
        <v>1109</v>
      </c>
      <c r="G2211" s="261"/>
      <c r="H2211" s="262" t="s">
        <v>21</v>
      </c>
      <c r="I2211" s="264"/>
      <c r="J2211" s="261"/>
      <c r="K2211" s="261"/>
      <c r="L2211" s="265"/>
      <c r="M2211" s="266"/>
      <c r="N2211" s="267"/>
      <c r="O2211" s="267"/>
      <c r="P2211" s="267"/>
      <c r="Q2211" s="267"/>
      <c r="R2211" s="267"/>
      <c r="S2211" s="267"/>
      <c r="T2211" s="268"/>
      <c r="AT2211" s="269" t="s">
        <v>177</v>
      </c>
      <c r="AU2211" s="269" t="s">
        <v>79</v>
      </c>
      <c r="AV2211" s="13" t="s">
        <v>75</v>
      </c>
      <c r="AW2211" s="13" t="s">
        <v>35</v>
      </c>
      <c r="AX2211" s="13" t="s">
        <v>71</v>
      </c>
      <c r="AY2211" s="269" t="s">
        <v>169</v>
      </c>
    </row>
    <row r="2212" s="12" customFormat="1">
      <c r="B2212" s="248"/>
      <c r="C2212" s="249"/>
      <c r="D2212" s="250" t="s">
        <v>177</v>
      </c>
      <c r="E2212" s="251" t="s">
        <v>21</v>
      </c>
      <c r="F2212" s="252" t="s">
        <v>79</v>
      </c>
      <c r="G2212" s="249"/>
      <c r="H2212" s="253">
        <v>2</v>
      </c>
      <c r="I2212" s="254"/>
      <c r="J2212" s="249"/>
      <c r="K2212" s="249"/>
      <c r="L2212" s="255"/>
      <c r="M2212" s="256"/>
      <c r="N2212" s="257"/>
      <c r="O2212" s="257"/>
      <c r="P2212" s="257"/>
      <c r="Q2212" s="257"/>
      <c r="R2212" s="257"/>
      <c r="S2212" s="257"/>
      <c r="T2212" s="258"/>
      <c r="AT2212" s="259" t="s">
        <v>177</v>
      </c>
      <c r="AU2212" s="259" t="s">
        <v>79</v>
      </c>
      <c r="AV2212" s="12" t="s">
        <v>79</v>
      </c>
      <c r="AW2212" s="12" t="s">
        <v>35</v>
      </c>
      <c r="AX2212" s="12" t="s">
        <v>71</v>
      </c>
      <c r="AY2212" s="259" t="s">
        <v>169</v>
      </c>
    </row>
    <row r="2213" s="13" customFormat="1">
      <c r="B2213" s="260"/>
      <c r="C2213" s="261"/>
      <c r="D2213" s="250" t="s">
        <v>177</v>
      </c>
      <c r="E2213" s="262" t="s">
        <v>21</v>
      </c>
      <c r="F2213" s="263" t="s">
        <v>1111</v>
      </c>
      <c r="G2213" s="261"/>
      <c r="H2213" s="262" t="s">
        <v>21</v>
      </c>
      <c r="I2213" s="264"/>
      <c r="J2213" s="261"/>
      <c r="K2213" s="261"/>
      <c r="L2213" s="265"/>
      <c r="M2213" s="266"/>
      <c r="N2213" s="267"/>
      <c r="O2213" s="267"/>
      <c r="P2213" s="267"/>
      <c r="Q2213" s="267"/>
      <c r="R2213" s="267"/>
      <c r="S2213" s="267"/>
      <c r="T2213" s="268"/>
      <c r="AT2213" s="269" t="s">
        <v>177</v>
      </c>
      <c r="AU2213" s="269" t="s">
        <v>79</v>
      </c>
      <c r="AV2213" s="13" t="s">
        <v>75</v>
      </c>
      <c r="AW2213" s="13" t="s">
        <v>35</v>
      </c>
      <c r="AX2213" s="13" t="s">
        <v>71</v>
      </c>
      <c r="AY2213" s="269" t="s">
        <v>169</v>
      </c>
    </row>
    <row r="2214" s="12" customFormat="1">
      <c r="B2214" s="248"/>
      <c r="C2214" s="249"/>
      <c r="D2214" s="250" t="s">
        <v>177</v>
      </c>
      <c r="E2214" s="251" t="s">
        <v>21</v>
      </c>
      <c r="F2214" s="252" t="s">
        <v>75</v>
      </c>
      <c r="G2214" s="249"/>
      <c r="H2214" s="253">
        <v>1</v>
      </c>
      <c r="I2214" s="254"/>
      <c r="J2214" s="249"/>
      <c r="K2214" s="249"/>
      <c r="L2214" s="255"/>
      <c r="M2214" s="256"/>
      <c r="N2214" s="257"/>
      <c r="O2214" s="257"/>
      <c r="P2214" s="257"/>
      <c r="Q2214" s="257"/>
      <c r="R2214" s="257"/>
      <c r="S2214" s="257"/>
      <c r="T2214" s="258"/>
      <c r="AT2214" s="259" t="s">
        <v>177</v>
      </c>
      <c r="AU2214" s="259" t="s">
        <v>79</v>
      </c>
      <c r="AV2214" s="12" t="s">
        <v>79</v>
      </c>
      <c r="AW2214" s="12" t="s">
        <v>35</v>
      </c>
      <c r="AX2214" s="12" t="s">
        <v>71</v>
      </c>
      <c r="AY2214" s="259" t="s">
        <v>169</v>
      </c>
    </row>
    <row r="2215" s="13" customFormat="1">
      <c r="B2215" s="260"/>
      <c r="C2215" s="261"/>
      <c r="D2215" s="250" t="s">
        <v>177</v>
      </c>
      <c r="E2215" s="262" t="s">
        <v>21</v>
      </c>
      <c r="F2215" s="263" t="s">
        <v>1125</v>
      </c>
      <c r="G2215" s="261"/>
      <c r="H2215" s="262" t="s">
        <v>21</v>
      </c>
      <c r="I2215" s="264"/>
      <c r="J2215" s="261"/>
      <c r="K2215" s="261"/>
      <c r="L2215" s="265"/>
      <c r="M2215" s="266"/>
      <c r="N2215" s="267"/>
      <c r="O2215" s="267"/>
      <c r="P2215" s="267"/>
      <c r="Q2215" s="267"/>
      <c r="R2215" s="267"/>
      <c r="S2215" s="267"/>
      <c r="T2215" s="268"/>
      <c r="AT2215" s="269" t="s">
        <v>177</v>
      </c>
      <c r="AU2215" s="269" t="s">
        <v>79</v>
      </c>
      <c r="AV2215" s="13" t="s">
        <v>75</v>
      </c>
      <c r="AW2215" s="13" t="s">
        <v>35</v>
      </c>
      <c r="AX2215" s="13" t="s">
        <v>71</v>
      </c>
      <c r="AY2215" s="269" t="s">
        <v>169</v>
      </c>
    </row>
    <row r="2216" s="12" customFormat="1">
      <c r="B2216" s="248"/>
      <c r="C2216" s="249"/>
      <c r="D2216" s="250" t="s">
        <v>177</v>
      </c>
      <c r="E2216" s="251" t="s">
        <v>21</v>
      </c>
      <c r="F2216" s="252" t="s">
        <v>79</v>
      </c>
      <c r="G2216" s="249"/>
      <c r="H2216" s="253">
        <v>2</v>
      </c>
      <c r="I2216" s="254"/>
      <c r="J2216" s="249"/>
      <c r="K2216" s="249"/>
      <c r="L2216" s="255"/>
      <c r="M2216" s="256"/>
      <c r="N2216" s="257"/>
      <c r="O2216" s="257"/>
      <c r="P2216" s="257"/>
      <c r="Q2216" s="257"/>
      <c r="R2216" s="257"/>
      <c r="S2216" s="257"/>
      <c r="T2216" s="258"/>
      <c r="AT2216" s="259" t="s">
        <v>177</v>
      </c>
      <c r="AU2216" s="259" t="s">
        <v>79</v>
      </c>
      <c r="AV2216" s="12" t="s">
        <v>79</v>
      </c>
      <c r="AW2216" s="12" t="s">
        <v>35</v>
      </c>
      <c r="AX2216" s="12" t="s">
        <v>71</v>
      </c>
      <c r="AY2216" s="259" t="s">
        <v>169</v>
      </c>
    </row>
    <row r="2217" s="13" customFormat="1">
      <c r="B2217" s="260"/>
      <c r="C2217" s="261"/>
      <c r="D2217" s="250" t="s">
        <v>177</v>
      </c>
      <c r="E2217" s="262" t="s">
        <v>21</v>
      </c>
      <c r="F2217" s="263" t="s">
        <v>1123</v>
      </c>
      <c r="G2217" s="261"/>
      <c r="H2217" s="262" t="s">
        <v>21</v>
      </c>
      <c r="I2217" s="264"/>
      <c r="J2217" s="261"/>
      <c r="K2217" s="261"/>
      <c r="L2217" s="265"/>
      <c r="M2217" s="266"/>
      <c r="N2217" s="267"/>
      <c r="O2217" s="267"/>
      <c r="P2217" s="267"/>
      <c r="Q2217" s="267"/>
      <c r="R2217" s="267"/>
      <c r="S2217" s="267"/>
      <c r="T2217" s="268"/>
      <c r="AT2217" s="269" t="s">
        <v>177</v>
      </c>
      <c r="AU2217" s="269" t="s">
        <v>79</v>
      </c>
      <c r="AV2217" s="13" t="s">
        <v>75</v>
      </c>
      <c r="AW2217" s="13" t="s">
        <v>35</v>
      </c>
      <c r="AX2217" s="13" t="s">
        <v>71</v>
      </c>
      <c r="AY2217" s="269" t="s">
        <v>169</v>
      </c>
    </row>
    <row r="2218" s="14" customFormat="1">
      <c r="B2218" s="270"/>
      <c r="C2218" s="271"/>
      <c r="D2218" s="250" t="s">
        <v>177</v>
      </c>
      <c r="E2218" s="272" t="s">
        <v>21</v>
      </c>
      <c r="F2218" s="273" t="s">
        <v>182</v>
      </c>
      <c r="G2218" s="271"/>
      <c r="H2218" s="274">
        <v>16</v>
      </c>
      <c r="I2218" s="275"/>
      <c r="J2218" s="271"/>
      <c r="K2218" s="271"/>
      <c r="L2218" s="276"/>
      <c r="M2218" s="277"/>
      <c r="N2218" s="278"/>
      <c r="O2218" s="278"/>
      <c r="P2218" s="278"/>
      <c r="Q2218" s="278"/>
      <c r="R2218" s="278"/>
      <c r="S2218" s="278"/>
      <c r="T2218" s="279"/>
      <c r="AT2218" s="280" t="s">
        <v>177</v>
      </c>
      <c r="AU2218" s="280" t="s">
        <v>79</v>
      </c>
      <c r="AV2218" s="14" t="s">
        <v>89</v>
      </c>
      <c r="AW2218" s="14" t="s">
        <v>35</v>
      </c>
      <c r="AX2218" s="14" t="s">
        <v>75</v>
      </c>
      <c r="AY2218" s="280" t="s">
        <v>169</v>
      </c>
    </row>
    <row r="2219" s="1" customFormat="1" ht="16.5" customHeight="1">
      <c r="B2219" s="47"/>
      <c r="C2219" s="236" t="s">
        <v>2027</v>
      </c>
      <c r="D2219" s="236" t="s">
        <v>172</v>
      </c>
      <c r="E2219" s="237" t="s">
        <v>2028</v>
      </c>
      <c r="F2219" s="238" t="s">
        <v>2029</v>
      </c>
      <c r="G2219" s="239" t="s">
        <v>354</v>
      </c>
      <c r="H2219" s="240">
        <v>4</v>
      </c>
      <c r="I2219" s="241"/>
      <c r="J2219" s="242">
        <f>ROUND(I2219*H2219,2)</f>
        <v>0</v>
      </c>
      <c r="K2219" s="238" t="s">
        <v>21</v>
      </c>
      <c r="L2219" s="73"/>
      <c r="M2219" s="243" t="s">
        <v>21</v>
      </c>
      <c r="N2219" s="244" t="s">
        <v>42</v>
      </c>
      <c r="O2219" s="48"/>
      <c r="P2219" s="245">
        <f>O2219*H2219</f>
        <v>0</v>
      </c>
      <c r="Q2219" s="245">
        <v>0</v>
      </c>
      <c r="R2219" s="245">
        <f>Q2219*H2219</f>
        <v>0</v>
      </c>
      <c r="S2219" s="245">
        <v>0.014999999999999999</v>
      </c>
      <c r="T2219" s="246">
        <f>S2219*H2219</f>
        <v>0.059999999999999998</v>
      </c>
      <c r="AR2219" s="25" t="s">
        <v>89</v>
      </c>
      <c r="AT2219" s="25" t="s">
        <v>172</v>
      </c>
      <c r="AU2219" s="25" t="s">
        <v>79</v>
      </c>
      <c r="AY2219" s="25" t="s">
        <v>169</v>
      </c>
      <c r="BE2219" s="247">
        <f>IF(N2219="základní",J2219,0)</f>
        <v>0</v>
      </c>
      <c r="BF2219" s="247">
        <f>IF(N2219="snížená",J2219,0)</f>
        <v>0</v>
      </c>
      <c r="BG2219" s="247">
        <f>IF(N2219="zákl. přenesená",J2219,0)</f>
        <v>0</v>
      </c>
      <c r="BH2219" s="247">
        <f>IF(N2219="sníž. přenesená",J2219,0)</f>
        <v>0</v>
      </c>
      <c r="BI2219" s="247">
        <f>IF(N2219="nulová",J2219,0)</f>
        <v>0</v>
      </c>
      <c r="BJ2219" s="25" t="s">
        <v>75</v>
      </c>
      <c r="BK2219" s="247">
        <f>ROUND(I2219*H2219,2)</f>
        <v>0</v>
      </c>
      <c r="BL2219" s="25" t="s">
        <v>89</v>
      </c>
      <c r="BM2219" s="25" t="s">
        <v>2030</v>
      </c>
    </row>
    <row r="2220" s="13" customFormat="1">
      <c r="B2220" s="260"/>
      <c r="C2220" s="261"/>
      <c r="D2220" s="250" t="s">
        <v>177</v>
      </c>
      <c r="E2220" s="262" t="s">
        <v>21</v>
      </c>
      <c r="F2220" s="263" t="s">
        <v>602</v>
      </c>
      <c r="G2220" s="261"/>
      <c r="H2220" s="262" t="s">
        <v>21</v>
      </c>
      <c r="I2220" s="264"/>
      <c r="J2220" s="261"/>
      <c r="K2220" s="261"/>
      <c r="L2220" s="265"/>
      <c r="M2220" s="266"/>
      <c r="N2220" s="267"/>
      <c r="O2220" s="267"/>
      <c r="P2220" s="267"/>
      <c r="Q2220" s="267"/>
      <c r="R2220" s="267"/>
      <c r="S2220" s="267"/>
      <c r="T2220" s="268"/>
      <c r="AT2220" s="269" t="s">
        <v>177</v>
      </c>
      <c r="AU2220" s="269" t="s">
        <v>79</v>
      </c>
      <c r="AV2220" s="13" t="s">
        <v>75</v>
      </c>
      <c r="AW2220" s="13" t="s">
        <v>35</v>
      </c>
      <c r="AX2220" s="13" t="s">
        <v>71</v>
      </c>
      <c r="AY2220" s="269" t="s">
        <v>169</v>
      </c>
    </row>
    <row r="2221" s="12" customFormat="1">
      <c r="B2221" s="248"/>
      <c r="C2221" s="249"/>
      <c r="D2221" s="250" t="s">
        <v>177</v>
      </c>
      <c r="E2221" s="251" t="s">
        <v>21</v>
      </c>
      <c r="F2221" s="252" t="s">
        <v>75</v>
      </c>
      <c r="G2221" s="249"/>
      <c r="H2221" s="253">
        <v>1</v>
      </c>
      <c r="I2221" s="254"/>
      <c r="J2221" s="249"/>
      <c r="K2221" s="249"/>
      <c r="L2221" s="255"/>
      <c r="M2221" s="256"/>
      <c r="N2221" s="257"/>
      <c r="O2221" s="257"/>
      <c r="P2221" s="257"/>
      <c r="Q2221" s="257"/>
      <c r="R2221" s="257"/>
      <c r="S2221" s="257"/>
      <c r="T2221" s="258"/>
      <c r="AT2221" s="259" t="s">
        <v>177</v>
      </c>
      <c r="AU2221" s="259" t="s">
        <v>79</v>
      </c>
      <c r="AV2221" s="12" t="s">
        <v>79</v>
      </c>
      <c r="AW2221" s="12" t="s">
        <v>35</v>
      </c>
      <c r="AX2221" s="12" t="s">
        <v>71</v>
      </c>
      <c r="AY2221" s="259" t="s">
        <v>169</v>
      </c>
    </row>
    <row r="2222" s="13" customFormat="1">
      <c r="B2222" s="260"/>
      <c r="C2222" s="261"/>
      <c r="D2222" s="250" t="s">
        <v>177</v>
      </c>
      <c r="E2222" s="262" t="s">
        <v>21</v>
      </c>
      <c r="F2222" s="263" t="s">
        <v>362</v>
      </c>
      <c r="G2222" s="261"/>
      <c r="H2222" s="262" t="s">
        <v>21</v>
      </c>
      <c r="I2222" s="264"/>
      <c r="J2222" s="261"/>
      <c r="K2222" s="261"/>
      <c r="L2222" s="265"/>
      <c r="M2222" s="266"/>
      <c r="N2222" s="267"/>
      <c r="O2222" s="267"/>
      <c r="P2222" s="267"/>
      <c r="Q2222" s="267"/>
      <c r="R2222" s="267"/>
      <c r="S2222" s="267"/>
      <c r="T2222" s="268"/>
      <c r="AT2222" s="269" t="s">
        <v>177</v>
      </c>
      <c r="AU2222" s="269" t="s">
        <v>79</v>
      </c>
      <c r="AV2222" s="13" t="s">
        <v>75</v>
      </c>
      <c r="AW2222" s="13" t="s">
        <v>35</v>
      </c>
      <c r="AX2222" s="13" t="s">
        <v>71</v>
      </c>
      <c r="AY2222" s="269" t="s">
        <v>169</v>
      </c>
    </row>
    <row r="2223" s="12" customFormat="1">
      <c r="B2223" s="248"/>
      <c r="C2223" s="249"/>
      <c r="D2223" s="250" t="s">
        <v>177</v>
      </c>
      <c r="E2223" s="251" t="s">
        <v>21</v>
      </c>
      <c r="F2223" s="252" t="s">
        <v>79</v>
      </c>
      <c r="G2223" s="249"/>
      <c r="H2223" s="253">
        <v>2</v>
      </c>
      <c r="I2223" s="254"/>
      <c r="J2223" s="249"/>
      <c r="K2223" s="249"/>
      <c r="L2223" s="255"/>
      <c r="M2223" s="256"/>
      <c r="N2223" s="257"/>
      <c r="O2223" s="257"/>
      <c r="P2223" s="257"/>
      <c r="Q2223" s="257"/>
      <c r="R2223" s="257"/>
      <c r="S2223" s="257"/>
      <c r="T2223" s="258"/>
      <c r="AT2223" s="259" t="s">
        <v>177</v>
      </c>
      <c r="AU2223" s="259" t="s">
        <v>79</v>
      </c>
      <c r="AV2223" s="12" t="s">
        <v>79</v>
      </c>
      <c r="AW2223" s="12" t="s">
        <v>35</v>
      </c>
      <c r="AX2223" s="12" t="s">
        <v>71</v>
      </c>
      <c r="AY2223" s="259" t="s">
        <v>169</v>
      </c>
    </row>
    <row r="2224" s="13" customFormat="1">
      <c r="B2224" s="260"/>
      <c r="C2224" s="261"/>
      <c r="D2224" s="250" t="s">
        <v>177</v>
      </c>
      <c r="E2224" s="262" t="s">
        <v>21</v>
      </c>
      <c r="F2224" s="263" t="s">
        <v>436</v>
      </c>
      <c r="G2224" s="261"/>
      <c r="H2224" s="262" t="s">
        <v>21</v>
      </c>
      <c r="I2224" s="264"/>
      <c r="J2224" s="261"/>
      <c r="K2224" s="261"/>
      <c r="L2224" s="265"/>
      <c r="M2224" s="266"/>
      <c r="N2224" s="267"/>
      <c r="O2224" s="267"/>
      <c r="P2224" s="267"/>
      <c r="Q2224" s="267"/>
      <c r="R2224" s="267"/>
      <c r="S2224" s="267"/>
      <c r="T2224" s="268"/>
      <c r="AT2224" s="269" t="s">
        <v>177</v>
      </c>
      <c r="AU2224" s="269" t="s">
        <v>79</v>
      </c>
      <c r="AV2224" s="13" t="s">
        <v>75</v>
      </c>
      <c r="AW2224" s="13" t="s">
        <v>35</v>
      </c>
      <c r="AX2224" s="13" t="s">
        <v>71</v>
      </c>
      <c r="AY2224" s="269" t="s">
        <v>169</v>
      </c>
    </row>
    <row r="2225" s="12" customFormat="1">
      <c r="B2225" s="248"/>
      <c r="C2225" s="249"/>
      <c r="D2225" s="250" t="s">
        <v>177</v>
      </c>
      <c r="E2225" s="251" t="s">
        <v>21</v>
      </c>
      <c r="F2225" s="252" t="s">
        <v>75</v>
      </c>
      <c r="G2225" s="249"/>
      <c r="H2225" s="253">
        <v>1</v>
      </c>
      <c r="I2225" s="254"/>
      <c r="J2225" s="249"/>
      <c r="K2225" s="249"/>
      <c r="L2225" s="255"/>
      <c r="M2225" s="256"/>
      <c r="N2225" s="257"/>
      <c r="O2225" s="257"/>
      <c r="P2225" s="257"/>
      <c r="Q2225" s="257"/>
      <c r="R2225" s="257"/>
      <c r="S2225" s="257"/>
      <c r="T2225" s="258"/>
      <c r="AT2225" s="259" t="s">
        <v>177</v>
      </c>
      <c r="AU2225" s="259" t="s">
        <v>79</v>
      </c>
      <c r="AV2225" s="12" t="s">
        <v>79</v>
      </c>
      <c r="AW2225" s="12" t="s">
        <v>35</v>
      </c>
      <c r="AX2225" s="12" t="s">
        <v>71</v>
      </c>
      <c r="AY2225" s="259" t="s">
        <v>169</v>
      </c>
    </row>
    <row r="2226" s="13" customFormat="1">
      <c r="B2226" s="260"/>
      <c r="C2226" s="261"/>
      <c r="D2226" s="250" t="s">
        <v>177</v>
      </c>
      <c r="E2226" s="262" t="s">
        <v>21</v>
      </c>
      <c r="F2226" s="263" t="s">
        <v>1123</v>
      </c>
      <c r="G2226" s="261"/>
      <c r="H2226" s="262" t="s">
        <v>21</v>
      </c>
      <c r="I2226" s="264"/>
      <c r="J2226" s="261"/>
      <c r="K2226" s="261"/>
      <c r="L2226" s="265"/>
      <c r="M2226" s="266"/>
      <c r="N2226" s="267"/>
      <c r="O2226" s="267"/>
      <c r="P2226" s="267"/>
      <c r="Q2226" s="267"/>
      <c r="R2226" s="267"/>
      <c r="S2226" s="267"/>
      <c r="T2226" s="268"/>
      <c r="AT2226" s="269" t="s">
        <v>177</v>
      </c>
      <c r="AU2226" s="269" t="s">
        <v>79</v>
      </c>
      <c r="AV2226" s="13" t="s">
        <v>75</v>
      </c>
      <c r="AW2226" s="13" t="s">
        <v>35</v>
      </c>
      <c r="AX2226" s="13" t="s">
        <v>71</v>
      </c>
      <c r="AY2226" s="269" t="s">
        <v>169</v>
      </c>
    </row>
    <row r="2227" s="14" customFormat="1">
      <c r="B2227" s="270"/>
      <c r="C2227" s="271"/>
      <c r="D2227" s="250" t="s">
        <v>177</v>
      </c>
      <c r="E2227" s="272" t="s">
        <v>21</v>
      </c>
      <c r="F2227" s="273" t="s">
        <v>182</v>
      </c>
      <c r="G2227" s="271"/>
      <c r="H2227" s="274">
        <v>4</v>
      </c>
      <c r="I2227" s="275"/>
      <c r="J2227" s="271"/>
      <c r="K2227" s="271"/>
      <c r="L2227" s="276"/>
      <c r="M2227" s="277"/>
      <c r="N2227" s="278"/>
      <c r="O2227" s="278"/>
      <c r="P2227" s="278"/>
      <c r="Q2227" s="278"/>
      <c r="R2227" s="278"/>
      <c r="S2227" s="278"/>
      <c r="T2227" s="279"/>
      <c r="AT2227" s="280" t="s">
        <v>177</v>
      </c>
      <c r="AU2227" s="280" t="s">
        <v>79</v>
      </c>
      <c r="AV2227" s="14" t="s">
        <v>89</v>
      </c>
      <c r="AW2227" s="14" t="s">
        <v>35</v>
      </c>
      <c r="AX2227" s="14" t="s">
        <v>75</v>
      </c>
      <c r="AY2227" s="280" t="s">
        <v>169</v>
      </c>
    </row>
    <row r="2228" s="1" customFormat="1" ht="16.5" customHeight="1">
      <c r="B2228" s="47"/>
      <c r="C2228" s="236" t="s">
        <v>2031</v>
      </c>
      <c r="D2228" s="236" t="s">
        <v>172</v>
      </c>
      <c r="E2228" s="237" t="s">
        <v>2032</v>
      </c>
      <c r="F2228" s="238" t="s">
        <v>2033</v>
      </c>
      <c r="G2228" s="239" t="s">
        <v>354</v>
      </c>
      <c r="H2228" s="240">
        <v>4</v>
      </c>
      <c r="I2228" s="241"/>
      <c r="J2228" s="242">
        <f>ROUND(I2228*H2228,2)</f>
        <v>0</v>
      </c>
      <c r="K2228" s="238" t="s">
        <v>185</v>
      </c>
      <c r="L2228" s="73"/>
      <c r="M2228" s="243" t="s">
        <v>21</v>
      </c>
      <c r="N2228" s="244" t="s">
        <v>42</v>
      </c>
      <c r="O2228" s="48"/>
      <c r="P2228" s="245">
        <f>O2228*H2228</f>
        <v>0</v>
      </c>
      <c r="Q2228" s="245">
        <v>0</v>
      </c>
      <c r="R2228" s="245">
        <f>Q2228*H2228</f>
        <v>0</v>
      </c>
      <c r="S2228" s="245">
        <v>0.035000000000000003</v>
      </c>
      <c r="T2228" s="246">
        <f>S2228*H2228</f>
        <v>0.14000000000000001</v>
      </c>
      <c r="AR2228" s="25" t="s">
        <v>89</v>
      </c>
      <c r="AT2228" s="25" t="s">
        <v>172</v>
      </c>
      <c r="AU2228" s="25" t="s">
        <v>79</v>
      </c>
      <c r="AY2228" s="25" t="s">
        <v>169</v>
      </c>
      <c r="BE2228" s="247">
        <f>IF(N2228="základní",J2228,0)</f>
        <v>0</v>
      </c>
      <c r="BF2228" s="247">
        <f>IF(N2228="snížená",J2228,0)</f>
        <v>0</v>
      </c>
      <c r="BG2228" s="247">
        <f>IF(N2228="zákl. přenesená",J2228,0)</f>
        <v>0</v>
      </c>
      <c r="BH2228" s="247">
        <f>IF(N2228="sníž. přenesená",J2228,0)</f>
        <v>0</v>
      </c>
      <c r="BI2228" s="247">
        <f>IF(N2228="nulová",J2228,0)</f>
        <v>0</v>
      </c>
      <c r="BJ2228" s="25" t="s">
        <v>75</v>
      </c>
      <c r="BK2228" s="247">
        <f>ROUND(I2228*H2228,2)</f>
        <v>0</v>
      </c>
      <c r="BL2228" s="25" t="s">
        <v>89</v>
      </c>
      <c r="BM2228" s="25" t="s">
        <v>2034</v>
      </c>
    </row>
    <row r="2229" s="12" customFormat="1">
      <c r="B2229" s="248"/>
      <c r="C2229" s="249"/>
      <c r="D2229" s="250" t="s">
        <v>177</v>
      </c>
      <c r="E2229" s="251" t="s">
        <v>21</v>
      </c>
      <c r="F2229" s="252" t="s">
        <v>89</v>
      </c>
      <c r="G2229" s="249"/>
      <c r="H2229" s="253">
        <v>4</v>
      </c>
      <c r="I2229" s="254"/>
      <c r="J2229" s="249"/>
      <c r="K2229" s="249"/>
      <c r="L2229" s="255"/>
      <c r="M2229" s="256"/>
      <c r="N2229" s="257"/>
      <c r="O2229" s="257"/>
      <c r="P2229" s="257"/>
      <c r="Q2229" s="257"/>
      <c r="R2229" s="257"/>
      <c r="S2229" s="257"/>
      <c r="T2229" s="258"/>
      <c r="AT2229" s="259" t="s">
        <v>177</v>
      </c>
      <c r="AU2229" s="259" t="s">
        <v>79</v>
      </c>
      <c r="AV2229" s="12" t="s">
        <v>79</v>
      </c>
      <c r="AW2229" s="12" t="s">
        <v>35</v>
      </c>
      <c r="AX2229" s="12" t="s">
        <v>71</v>
      </c>
      <c r="AY2229" s="259" t="s">
        <v>169</v>
      </c>
    </row>
    <row r="2230" s="13" customFormat="1">
      <c r="B2230" s="260"/>
      <c r="C2230" s="261"/>
      <c r="D2230" s="250" t="s">
        <v>177</v>
      </c>
      <c r="E2230" s="262" t="s">
        <v>21</v>
      </c>
      <c r="F2230" s="263" t="s">
        <v>1220</v>
      </c>
      <c r="G2230" s="261"/>
      <c r="H2230" s="262" t="s">
        <v>21</v>
      </c>
      <c r="I2230" s="264"/>
      <c r="J2230" s="261"/>
      <c r="K2230" s="261"/>
      <c r="L2230" s="265"/>
      <c r="M2230" s="266"/>
      <c r="N2230" s="267"/>
      <c r="O2230" s="267"/>
      <c r="P2230" s="267"/>
      <c r="Q2230" s="267"/>
      <c r="R2230" s="267"/>
      <c r="S2230" s="267"/>
      <c r="T2230" s="268"/>
      <c r="AT2230" s="269" t="s">
        <v>177</v>
      </c>
      <c r="AU2230" s="269" t="s">
        <v>79</v>
      </c>
      <c r="AV2230" s="13" t="s">
        <v>75</v>
      </c>
      <c r="AW2230" s="13" t="s">
        <v>35</v>
      </c>
      <c r="AX2230" s="13" t="s">
        <v>71</v>
      </c>
      <c r="AY2230" s="269" t="s">
        <v>169</v>
      </c>
    </row>
    <row r="2231" s="14" customFormat="1">
      <c r="B2231" s="270"/>
      <c r="C2231" s="271"/>
      <c r="D2231" s="250" t="s">
        <v>177</v>
      </c>
      <c r="E2231" s="272" t="s">
        <v>21</v>
      </c>
      <c r="F2231" s="273" t="s">
        <v>182</v>
      </c>
      <c r="G2231" s="271"/>
      <c r="H2231" s="274">
        <v>4</v>
      </c>
      <c r="I2231" s="275"/>
      <c r="J2231" s="271"/>
      <c r="K2231" s="271"/>
      <c r="L2231" s="276"/>
      <c r="M2231" s="277"/>
      <c r="N2231" s="278"/>
      <c r="O2231" s="278"/>
      <c r="P2231" s="278"/>
      <c r="Q2231" s="278"/>
      <c r="R2231" s="278"/>
      <c r="S2231" s="278"/>
      <c r="T2231" s="279"/>
      <c r="AT2231" s="280" t="s">
        <v>177</v>
      </c>
      <c r="AU2231" s="280" t="s">
        <v>79</v>
      </c>
      <c r="AV2231" s="14" t="s">
        <v>89</v>
      </c>
      <c r="AW2231" s="14" t="s">
        <v>35</v>
      </c>
      <c r="AX2231" s="14" t="s">
        <v>75</v>
      </c>
      <c r="AY2231" s="280" t="s">
        <v>169</v>
      </c>
    </row>
    <row r="2232" s="1" customFormat="1" ht="16.5" customHeight="1">
      <c r="B2232" s="47"/>
      <c r="C2232" s="236" t="s">
        <v>2035</v>
      </c>
      <c r="D2232" s="236" t="s">
        <v>172</v>
      </c>
      <c r="E2232" s="237" t="s">
        <v>2036</v>
      </c>
      <c r="F2232" s="238" t="s">
        <v>2037</v>
      </c>
      <c r="G2232" s="239" t="s">
        <v>354</v>
      </c>
      <c r="H2232" s="240">
        <v>8</v>
      </c>
      <c r="I2232" s="241"/>
      <c r="J2232" s="242">
        <f>ROUND(I2232*H2232,2)</f>
        <v>0</v>
      </c>
      <c r="K2232" s="238" t="s">
        <v>21</v>
      </c>
      <c r="L2232" s="73"/>
      <c r="M2232" s="243" t="s">
        <v>21</v>
      </c>
      <c r="N2232" s="244" t="s">
        <v>42</v>
      </c>
      <c r="O2232" s="48"/>
      <c r="P2232" s="245">
        <f>O2232*H2232</f>
        <v>0</v>
      </c>
      <c r="Q2232" s="245">
        <v>0</v>
      </c>
      <c r="R2232" s="245">
        <f>Q2232*H2232</f>
        <v>0</v>
      </c>
      <c r="S2232" s="245">
        <v>0</v>
      </c>
      <c r="T2232" s="246">
        <f>S2232*H2232</f>
        <v>0</v>
      </c>
      <c r="AR2232" s="25" t="s">
        <v>89</v>
      </c>
      <c r="AT2232" s="25" t="s">
        <v>172</v>
      </c>
      <c r="AU2232" s="25" t="s">
        <v>79</v>
      </c>
      <c r="AY2232" s="25" t="s">
        <v>169</v>
      </c>
      <c r="BE2232" s="247">
        <f>IF(N2232="základní",J2232,0)</f>
        <v>0</v>
      </c>
      <c r="BF2232" s="247">
        <f>IF(N2232="snížená",J2232,0)</f>
        <v>0</v>
      </c>
      <c r="BG2232" s="247">
        <f>IF(N2232="zákl. přenesená",J2232,0)</f>
        <v>0</v>
      </c>
      <c r="BH2232" s="247">
        <f>IF(N2232="sníž. přenesená",J2232,0)</f>
        <v>0</v>
      </c>
      <c r="BI2232" s="247">
        <f>IF(N2232="nulová",J2232,0)</f>
        <v>0</v>
      </c>
      <c r="BJ2232" s="25" t="s">
        <v>75</v>
      </c>
      <c r="BK2232" s="247">
        <f>ROUND(I2232*H2232,2)</f>
        <v>0</v>
      </c>
      <c r="BL2232" s="25" t="s">
        <v>89</v>
      </c>
      <c r="BM2232" s="25" t="s">
        <v>2038</v>
      </c>
    </row>
    <row r="2233" s="12" customFormat="1">
      <c r="B2233" s="248"/>
      <c r="C2233" s="249"/>
      <c r="D2233" s="250" t="s">
        <v>177</v>
      </c>
      <c r="E2233" s="251" t="s">
        <v>21</v>
      </c>
      <c r="F2233" s="252" t="s">
        <v>101</v>
      </c>
      <c r="G2233" s="249"/>
      <c r="H2233" s="253">
        <v>8</v>
      </c>
      <c r="I2233" s="254"/>
      <c r="J2233" s="249"/>
      <c r="K2233" s="249"/>
      <c r="L2233" s="255"/>
      <c r="M2233" s="256"/>
      <c r="N2233" s="257"/>
      <c r="O2233" s="257"/>
      <c r="P2233" s="257"/>
      <c r="Q2233" s="257"/>
      <c r="R2233" s="257"/>
      <c r="S2233" s="257"/>
      <c r="T2233" s="258"/>
      <c r="AT2233" s="259" t="s">
        <v>177</v>
      </c>
      <c r="AU2233" s="259" t="s">
        <v>79</v>
      </c>
      <c r="AV2233" s="12" t="s">
        <v>79</v>
      </c>
      <c r="AW2233" s="12" t="s">
        <v>35</v>
      </c>
      <c r="AX2233" s="12" t="s">
        <v>71</v>
      </c>
      <c r="AY2233" s="259" t="s">
        <v>169</v>
      </c>
    </row>
    <row r="2234" s="14" customFormat="1">
      <c r="B2234" s="270"/>
      <c r="C2234" s="271"/>
      <c r="D2234" s="250" t="s">
        <v>177</v>
      </c>
      <c r="E2234" s="272" t="s">
        <v>21</v>
      </c>
      <c r="F2234" s="273" t="s">
        <v>182</v>
      </c>
      <c r="G2234" s="271"/>
      <c r="H2234" s="274">
        <v>8</v>
      </c>
      <c r="I2234" s="275"/>
      <c r="J2234" s="271"/>
      <c r="K2234" s="271"/>
      <c r="L2234" s="276"/>
      <c r="M2234" s="277"/>
      <c r="N2234" s="278"/>
      <c r="O2234" s="278"/>
      <c r="P2234" s="278"/>
      <c r="Q2234" s="278"/>
      <c r="R2234" s="278"/>
      <c r="S2234" s="278"/>
      <c r="T2234" s="279"/>
      <c r="AT2234" s="280" t="s">
        <v>177</v>
      </c>
      <c r="AU2234" s="280" t="s">
        <v>79</v>
      </c>
      <c r="AV2234" s="14" t="s">
        <v>89</v>
      </c>
      <c r="AW2234" s="14" t="s">
        <v>35</v>
      </c>
      <c r="AX2234" s="14" t="s">
        <v>75</v>
      </c>
      <c r="AY2234" s="280" t="s">
        <v>169</v>
      </c>
    </row>
    <row r="2235" s="1" customFormat="1" ht="16.5" customHeight="1">
      <c r="B2235" s="47"/>
      <c r="C2235" s="236" t="s">
        <v>2039</v>
      </c>
      <c r="D2235" s="236" t="s">
        <v>172</v>
      </c>
      <c r="E2235" s="237" t="s">
        <v>2040</v>
      </c>
      <c r="F2235" s="238" t="s">
        <v>2041</v>
      </c>
      <c r="G2235" s="239" t="s">
        <v>354</v>
      </c>
      <c r="H2235" s="240">
        <v>8</v>
      </c>
      <c r="I2235" s="241"/>
      <c r="J2235" s="242">
        <f>ROUND(I2235*H2235,2)</f>
        <v>0</v>
      </c>
      <c r="K2235" s="238" t="s">
        <v>21</v>
      </c>
      <c r="L2235" s="73"/>
      <c r="M2235" s="243" t="s">
        <v>21</v>
      </c>
      <c r="N2235" s="244" t="s">
        <v>42</v>
      </c>
      <c r="O2235" s="48"/>
      <c r="P2235" s="245">
        <f>O2235*H2235</f>
        <v>0</v>
      </c>
      <c r="Q2235" s="245">
        <v>0</v>
      </c>
      <c r="R2235" s="245">
        <f>Q2235*H2235</f>
        <v>0</v>
      </c>
      <c r="S2235" s="245">
        <v>0</v>
      </c>
      <c r="T2235" s="246">
        <f>S2235*H2235</f>
        <v>0</v>
      </c>
      <c r="AR2235" s="25" t="s">
        <v>89</v>
      </c>
      <c r="AT2235" s="25" t="s">
        <v>172</v>
      </c>
      <c r="AU2235" s="25" t="s">
        <v>79</v>
      </c>
      <c r="AY2235" s="25" t="s">
        <v>169</v>
      </c>
      <c r="BE2235" s="247">
        <f>IF(N2235="základní",J2235,0)</f>
        <v>0</v>
      </c>
      <c r="BF2235" s="247">
        <f>IF(N2235="snížená",J2235,0)</f>
        <v>0</v>
      </c>
      <c r="BG2235" s="247">
        <f>IF(N2235="zákl. přenesená",J2235,0)</f>
        <v>0</v>
      </c>
      <c r="BH2235" s="247">
        <f>IF(N2235="sníž. přenesená",J2235,0)</f>
        <v>0</v>
      </c>
      <c r="BI2235" s="247">
        <f>IF(N2235="nulová",J2235,0)</f>
        <v>0</v>
      </c>
      <c r="BJ2235" s="25" t="s">
        <v>75</v>
      </c>
      <c r="BK2235" s="247">
        <f>ROUND(I2235*H2235,2)</f>
        <v>0</v>
      </c>
      <c r="BL2235" s="25" t="s">
        <v>89</v>
      </c>
      <c r="BM2235" s="25" t="s">
        <v>2042</v>
      </c>
    </row>
    <row r="2236" s="13" customFormat="1">
      <c r="B2236" s="260"/>
      <c r="C2236" s="261"/>
      <c r="D2236" s="250" t="s">
        <v>177</v>
      </c>
      <c r="E2236" s="262" t="s">
        <v>21</v>
      </c>
      <c r="F2236" s="263" t="s">
        <v>602</v>
      </c>
      <c r="G2236" s="261"/>
      <c r="H2236" s="262" t="s">
        <v>21</v>
      </c>
      <c r="I2236" s="264"/>
      <c r="J2236" s="261"/>
      <c r="K2236" s="261"/>
      <c r="L2236" s="265"/>
      <c r="M2236" s="266"/>
      <c r="N2236" s="267"/>
      <c r="O2236" s="267"/>
      <c r="P2236" s="267"/>
      <c r="Q2236" s="267"/>
      <c r="R2236" s="267"/>
      <c r="S2236" s="267"/>
      <c r="T2236" s="268"/>
      <c r="AT2236" s="269" t="s">
        <v>177</v>
      </c>
      <c r="AU2236" s="269" t="s">
        <v>79</v>
      </c>
      <c r="AV2236" s="13" t="s">
        <v>75</v>
      </c>
      <c r="AW2236" s="13" t="s">
        <v>35</v>
      </c>
      <c r="AX2236" s="13" t="s">
        <v>71</v>
      </c>
      <c r="AY2236" s="269" t="s">
        <v>169</v>
      </c>
    </row>
    <row r="2237" s="12" customFormat="1">
      <c r="B2237" s="248"/>
      <c r="C2237" s="249"/>
      <c r="D2237" s="250" t="s">
        <v>177</v>
      </c>
      <c r="E2237" s="251" t="s">
        <v>21</v>
      </c>
      <c r="F2237" s="252" t="s">
        <v>79</v>
      </c>
      <c r="G2237" s="249"/>
      <c r="H2237" s="253">
        <v>2</v>
      </c>
      <c r="I2237" s="254"/>
      <c r="J2237" s="249"/>
      <c r="K2237" s="249"/>
      <c r="L2237" s="255"/>
      <c r="M2237" s="256"/>
      <c r="N2237" s="257"/>
      <c r="O2237" s="257"/>
      <c r="P2237" s="257"/>
      <c r="Q2237" s="257"/>
      <c r="R2237" s="257"/>
      <c r="S2237" s="257"/>
      <c r="T2237" s="258"/>
      <c r="AT2237" s="259" t="s">
        <v>177</v>
      </c>
      <c r="AU2237" s="259" t="s">
        <v>79</v>
      </c>
      <c r="AV2237" s="12" t="s">
        <v>79</v>
      </c>
      <c r="AW2237" s="12" t="s">
        <v>35</v>
      </c>
      <c r="AX2237" s="12" t="s">
        <v>71</v>
      </c>
      <c r="AY2237" s="259" t="s">
        <v>169</v>
      </c>
    </row>
    <row r="2238" s="13" customFormat="1">
      <c r="B2238" s="260"/>
      <c r="C2238" s="261"/>
      <c r="D2238" s="250" t="s">
        <v>177</v>
      </c>
      <c r="E2238" s="262" t="s">
        <v>21</v>
      </c>
      <c r="F2238" s="263" t="s">
        <v>362</v>
      </c>
      <c r="G2238" s="261"/>
      <c r="H2238" s="262" t="s">
        <v>21</v>
      </c>
      <c r="I2238" s="264"/>
      <c r="J2238" s="261"/>
      <c r="K2238" s="261"/>
      <c r="L2238" s="265"/>
      <c r="M2238" s="266"/>
      <c r="N2238" s="267"/>
      <c r="O2238" s="267"/>
      <c r="P2238" s="267"/>
      <c r="Q2238" s="267"/>
      <c r="R2238" s="267"/>
      <c r="S2238" s="267"/>
      <c r="T2238" s="268"/>
      <c r="AT2238" s="269" t="s">
        <v>177</v>
      </c>
      <c r="AU2238" s="269" t="s">
        <v>79</v>
      </c>
      <c r="AV2238" s="13" t="s">
        <v>75</v>
      </c>
      <c r="AW2238" s="13" t="s">
        <v>35</v>
      </c>
      <c r="AX2238" s="13" t="s">
        <v>71</v>
      </c>
      <c r="AY2238" s="269" t="s">
        <v>169</v>
      </c>
    </row>
    <row r="2239" s="12" customFormat="1">
      <c r="B2239" s="248"/>
      <c r="C2239" s="249"/>
      <c r="D2239" s="250" t="s">
        <v>177</v>
      </c>
      <c r="E2239" s="251" t="s">
        <v>21</v>
      </c>
      <c r="F2239" s="252" t="s">
        <v>1699</v>
      </c>
      <c r="G2239" s="249"/>
      <c r="H2239" s="253">
        <v>4</v>
      </c>
      <c r="I2239" s="254"/>
      <c r="J2239" s="249"/>
      <c r="K2239" s="249"/>
      <c r="L2239" s="255"/>
      <c r="M2239" s="256"/>
      <c r="N2239" s="257"/>
      <c r="O2239" s="257"/>
      <c r="P2239" s="257"/>
      <c r="Q2239" s="257"/>
      <c r="R2239" s="257"/>
      <c r="S2239" s="257"/>
      <c r="T2239" s="258"/>
      <c r="AT2239" s="259" t="s">
        <v>177</v>
      </c>
      <c r="AU2239" s="259" t="s">
        <v>79</v>
      </c>
      <c r="AV2239" s="12" t="s">
        <v>79</v>
      </c>
      <c r="AW2239" s="12" t="s">
        <v>35</v>
      </c>
      <c r="AX2239" s="12" t="s">
        <v>71</v>
      </c>
      <c r="AY2239" s="259" t="s">
        <v>169</v>
      </c>
    </row>
    <row r="2240" s="13" customFormat="1">
      <c r="B2240" s="260"/>
      <c r="C2240" s="261"/>
      <c r="D2240" s="250" t="s">
        <v>177</v>
      </c>
      <c r="E2240" s="262" t="s">
        <v>21</v>
      </c>
      <c r="F2240" s="263" t="s">
        <v>436</v>
      </c>
      <c r="G2240" s="261"/>
      <c r="H2240" s="262" t="s">
        <v>21</v>
      </c>
      <c r="I2240" s="264"/>
      <c r="J2240" s="261"/>
      <c r="K2240" s="261"/>
      <c r="L2240" s="265"/>
      <c r="M2240" s="266"/>
      <c r="N2240" s="267"/>
      <c r="O2240" s="267"/>
      <c r="P2240" s="267"/>
      <c r="Q2240" s="267"/>
      <c r="R2240" s="267"/>
      <c r="S2240" s="267"/>
      <c r="T2240" s="268"/>
      <c r="AT2240" s="269" t="s">
        <v>177</v>
      </c>
      <c r="AU2240" s="269" t="s">
        <v>79</v>
      </c>
      <c r="AV2240" s="13" t="s">
        <v>75</v>
      </c>
      <c r="AW2240" s="13" t="s">
        <v>35</v>
      </c>
      <c r="AX2240" s="13" t="s">
        <v>71</v>
      </c>
      <c r="AY2240" s="269" t="s">
        <v>169</v>
      </c>
    </row>
    <row r="2241" s="12" customFormat="1">
      <c r="B2241" s="248"/>
      <c r="C2241" s="249"/>
      <c r="D2241" s="250" t="s">
        <v>177</v>
      </c>
      <c r="E2241" s="251" t="s">
        <v>21</v>
      </c>
      <c r="F2241" s="252" t="s">
        <v>79</v>
      </c>
      <c r="G2241" s="249"/>
      <c r="H2241" s="253">
        <v>2</v>
      </c>
      <c r="I2241" s="254"/>
      <c r="J2241" s="249"/>
      <c r="K2241" s="249"/>
      <c r="L2241" s="255"/>
      <c r="M2241" s="256"/>
      <c r="N2241" s="257"/>
      <c r="O2241" s="257"/>
      <c r="P2241" s="257"/>
      <c r="Q2241" s="257"/>
      <c r="R2241" s="257"/>
      <c r="S2241" s="257"/>
      <c r="T2241" s="258"/>
      <c r="AT2241" s="259" t="s">
        <v>177</v>
      </c>
      <c r="AU2241" s="259" t="s">
        <v>79</v>
      </c>
      <c r="AV2241" s="12" t="s">
        <v>79</v>
      </c>
      <c r="AW2241" s="12" t="s">
        <v>35</v>
      </c>
      <c r="AX2241" s="12" t="s">
        <v>71</v>
      </c>
      <c r="AY2241" s="259" t="s">
        <v>169</v>
      </c>
    </row>
    <row r="2242" s="13" customFormat="1">
      <c r="B2242" s="260"/>
      <c r="C2242" s="261"/>
      <c r="D2242" s="250" t="s">
        <v>177</v>
      </c>
      <c r="E2242" s="262" t="s">
        <v>21</v>
      </c>
      <c r="F2242" s="263" t="s">
        <v>1123</v>
      </c>
      <c r="G2242" s="261"/>
      <c r="H2242" s="262" t="s">
        <v>21</v>
      </c>
      <c r="I2242" s="264"/>
      <c r="J2242" s="261"/>
      <c r="K2242" s="261"/>
      <c r="L2242" s="265"/>
      <c r="M2242" s="266"/>
      <c r="N2242" s="267"/>
      <c r="O2242" s="267"/>
      <c r="P2242" s="267"/>
      <c r="Q2242" s="267"/>
      <c r="R2242" s="267"/>
      <c r="S2242" s="267"/>
      <c r="T2242" s="268"/>
      <c r="AT2242" s="269" t="s">
        <v>177</v>
      </c>
      <c r="AU2242" s="269" t="s">
        <v>79</v>
      </c>
      <c r="AV2242" s="13" t="s">
        <v>75</v>
      </c>
      <c r="AW2242" s="13" t="s">
        <v>35</v>
      </c>
      <c r="AX2242" s="13" t="s">
        <v>71</v>
      </c>
      <c r="AY2242" s="269" t="s">
        <v>169</v>
      </c>
    </row>
    <row r="2243" s="14" customFormat="1">
      <c r="B2243" s="270"/>
      <c r="C2243" s="271"/>
      <c r="D2243" s="250" t="s">
        <v>177</v>
      </c>
      <c r="E2243" s="272" t="s">
        <v>21</v>
      </c>
      <c r="F2243" s="273" t="s">
        <v>182</v>
      </c>
      <c r="G2243" s="271"/>
      <c r="H2243" s="274">
        <v>8</v>
      </c>
      <c r="I2243" s="275"/>
      <c r="J2243" s="271"/>
      <c r="K2243" s="271"/>
      <c r="L2243" s="276"/>
      <c r="M2243" s="277"/>
      <c r="N2243" s="278"/>
      <c r="O2243" s="278"/>
      <c r="P2243" s="278"/>
      <c r="Q2243" s="278"/>
      <c r="R2243" s="278"/>
      <c r="S2243" s="278"/>
      <c r="T2243" s="279"/>
      <c r="AT2243" s="280" t="s">
        <v>177</v>
      </c>
      <c r="AU2243" s="280" t="s">
        <v>79</v>
      </c>
      <c r="AV2243" s="14" t="s">
        <v>89</v>
      </c>
      <c r="AW2243" s="14" t="s">
        <v>35</v>
      </c>
      <c r="AX2243" s="14" t="s">
        <v>75</v>
      </c>
      <c r="AY2243" s="280" t="s">
        <v>169</v>
      </c>
    </row>
    <row r="2244" s="1" customFormat="1" ht="16.5" customHeight="1">
      <c r="B2244" s="47"/>
      <c r="C2244" s="236" t="s">
        <v>2043</v>
      </c>
      <c r="D2244" s="236" t="s">
        <v>172</v>
      </c>
      <c r="E2244" s="237" t="s">
        <v>2044</v>
      </c>
      <c r="F2244" s="238" t="s">
        <v>2045</v>
      </c>
      <c r="G2244" s="239" t="s">
        <v>175</v>
      </c>
      <c r="H2244" s="240">
        <v>89.772999999999996</v>
      </c>
      <c r="I2244" s="241"/>
      <c r="J2244" s="242">
        <f>ROUND(I2244*H2244,2)</f>
        <v>0</v>
      </c>
      <c r="K2244" s="238" t="s">
        <v>21</v>
      </c>
      <c r="L2244" s="73"/>
      <c r="M2244" s="243" t="s">
        <v>21</v>
      </c>
      <c r="N2244" s="244" t="s">
        <v>42</v>
      </c>
      <c r="O2244" s="48"/>
      <c r="P2244" s="245">
        <f>O2244*H2244</f>
        <v>0</v>
      </c>
      <c r="Q2244" s="245">
        <v>0</v>
      </c>
      <c r="R2244" s="245">
        <f>Q2244*H2244</f>
        <v>0</v>
      </c>
      <c r="S2244" s="245">
        <v>0.017999999999999999</v>
      </c>
      <c r="T2244" s="246">
        <f>S2244*H2244</f>
        <v>1.6159139999999999</v>
      </c>
      <c r="AR2244" s="25" t="s">
        <v>89</v>
      </c>
      <c r="AT2244" s="25" t="s">
        <v>172</v>
      </c>
      <c r="AU2244" s="25" t="s">
        <v>79</v>
      </c>
      <c r="AY2244" s="25" t="s">
        <v>169</v>
      </c>
      <c r="BE2244" s="247">
        <f>IF(N2244="základní",J2244,0)</f>
        <v>0</v>
      </c>
      <c r="BF2244" s="247">
        <f>IF(N2244="snížená",J2244,0)</f>
        <v>0</v>
      </c>
      <c r="BG2244" s="247">
        <f>IF(N2244="zákl. přenesená",J2244,0)</f>
        <v>0</v>
      </c>
      <c r="BH2244" s="247">
        <f>IF(N2244="sníž. přenesená",J2244,0)</f>
        <v>0</v>
      </c>
      <c r="BI2244" s="247">
        <f>IF(N2244="nulová",J2244,0)</f>
        <v>0</v>
      </c>
      <c r="BJ2244" s="25" t="s">
        <v>75</v>
      </c>
      <c r="BK2244" s="247">
        <f>ROUND(I2244*H2244,2)</f>
        <v>0</v>
      </c>
      <c r="BL2244" s="25" t="s">
        <v>89</v>
      </c>
      <c r="BM2244" s="25" t="s">
        <v>2046</v>
      </c>
    </row>
    <row r="2245" s="13" customFormat="1">
      <c r="B2245" s="260"/>
      <c r="C2245" s="261"/>
      <c r="D2245" s="250" t="s">
        <v>177</v>
      </c>
      <c r="E2245" s="262" t="s">
        <v>21</v>
      </c>
      <c r="F2245" s="263" t="s">
        <v>602</v>
      </c>
      <c r="G2245" s="261"/>
      <c r="H2245" s="262" t="s">
        <v>21</v>
      </c>
      <c r="I2245" s="264"/>
      <c r="J2245" s="261"/>
      <c r="K2245" s="261"/>
      <c r="L2245" s="265"/>
      <c r="M2245" s="266"/>
      <c r="N2245" s="267"/>
      <c r="O2245" s="267"/>
      <c r="P2245" s="267"/>
      <c r="Q2245" s="267"/>
      <c r="R2245" s="267"/>
      <c r="S2245" s="267"/>
      <c r="T2245" s="268"/>
      <c r="AT2245" s="269" t="s">
        <v>177</v>
      </c>
      <c r="AU2245" s="269" t="s">
        <v>79</v>
      </c>
      <c r="AV2245" s="13" t="s">
        <v>75</v>
      </c>
      <c r="AW2245" s="13" t="s">
        <v>35</v>
      </c>
      <c r="AX2245" s="13" t="s">
        <v>71</v>
      </c>
      <c r="AY2245" s="269" t="s">
        <v>169</v>
      </c>
    </row>
    <row r="2246" s="12" customFormat="1">
      <c r="B2246" s="248"/>
      <c r="C2246" s="249"/>
      <c r="D2246" s="250" t="s">
        <v>177</v>
      </c>
      <c r="E2246" s="251" t="s">
        <v>21</v>
      </c>
      <c r="F2246" s="252" t="s">
        <v>2047</v>
      </c>
      <c r="G2246" s="249"/>
      <c r="H2246" s="253">
        <v>15.002000000000001</v>
      </c>
      <c r="I2246" s="254"/>
      <c r="J2246" s="249"/>
      <c r="K2246" s="249"/>
      <c r="L2246" s="255"/>
      <c r="M2246" s="256"/>
      <c r="N2246" s="257"/>
      <c r="O2246" s="257"/>
      <c r="P2246" s="257"/>
      <c r="Q2246" s="257"/>
      <c r="R2246" s="257"/>
      <c r="S2246" s="257"/>
      <c r="T2246" s="258"/>
      <c r="AT2246" s="259" t="s">
        <v>177</v>
      </c>
      <c r="AU2246" s="259" t="s">
        <v>79</v>
      </c>
      <c r="AV2246" s="12" t="s">
        <v>79</v>
      </c>
      <c r="AW2246" s="12" t="s">
        <v>35</v>
      </c>
      <c r="AX2246" s="12" t="s">
        <v>71</v>
      </c>
      <c r="AY2246" s="259" t="s">
        <v>169</v>
      </c>
    </row>
    <row r="2247" s="13" customFormat="1">
      <c r="B2247" s="260"/>
      <c r="C2247" s="261"/>
      <c r="D2247" s="250" t="s">
        <v>177</v>
      </c>
      <c r="E2247" s="262" t="s">
        <v>21</v>
      </c>
      <c r="F2247" s="263" t="s">
        <v>2048</v>
      </c>
      <c r="G2247" s="261"/>
      <c r="H2247" s="262" t="s">
        <v>21</v>
      </c>
      <c r="I2247" s="264"/>
      <c r="J2247" s="261"/>
      <c r="K2247" s="261"/>
      <c r="L2247" s="265"/>
      <c r="M2247" s="266"/>
      <c r="N2247" s="267"/>
      <c r="O2247" s="267"/>
      <c r="P2247" s="267"/>
      <c r="Q2247" s="267"/>
      <c r="R2247" s="267"/>
      <c r="S2247" s="267"/>
      <c r="T2247" s="268"/>
      <c r="AT2247" s="269" t="s">
        <v>177</v>
      </c>
      <c r="AU2247" s="269" t="s">
        <v>79</v>
      </c>
      <c r="AV2247" s="13" t="s">
        <v>75</v>
      </c>
      <c r="AW2247" s="13" t="s">
        <v>35</v>
      </c>
      <c r="AX2247" s="13" t="s">
        <v>71</v>
      </c>
      <c r="AY2247" s="269" t="s">
        <v>169</v>
      </c>
    </row>
    <row r="2248" s="12" customFormat="1">
      <c r="B2248" s="248"/>
      <c r="C2248" s="249"/>
      <c r="D2248" s="250" t="s">
        <v>177</v>
      </c>
      <c r="E2248" s="251" t="s">
        <v>21</v>
      </c>
      <c r="F2248" s="252" t="s">
        <v>2049</v>
      </c>
      <c r="G2248" s="249"/>
      <c r="H2248" s="253">
        <v>9.3469999999999995</v>
      </c>
      <c r="I2248" s="254"/>
      <c r="J2248" s="249"/>
      <c r="K2248" s="249"/>
      <c r="L2248" s="255"/>
      <c r="M2248" s="256"/>
      <c r="N2248" s="257"/>
      <c r="O2248" s="257"/>
      <c r="P2248" s="257"/>
      <c r="Q2248" s="257"/>
      <c r="R2248" s="257"/>
      <c r="S2248" s="257"/>
      <c r="T2248" s="258"/>
      <c r="AT2248" s="259" t="s">
        <v>177</v>
      </c>
      <c r="AU2248" s="259" t="s">
        <v>79</v>
      </c>
      <c r="AV2248" s="12" t="s">
        <v>79</v>
      </c>
      <c r="AW2248" s="12" t="s">
        <v>35</v>
      </c>
      <c r="AX2248" s="12" t="s">
        <v>71</v>
      </c>
      <c r="AY2248" s="259" t="s">
        <v>169</v>
      </c>
    </row>
    <row r="2249" s="13" customFormat="1">
      <c r="B2249" s="260"/>
      <c r="C2249" s="261"/>
      <c r="D2249" s="250" t="s">
        <v>177</v>
      </c>
      <c r="E2249" s="262" t="s">
        <v>21</v>
      </c>
      <c r="F2249" s="263" t="s">
        <v>1173</v>
      </c>
      <c r="G2249" s="261"/>
      <c r="H2249" s="262" t="s">
        <v>21</v>
      </c>
      <c r="I2249" s="264"/>
      <c r="J2249" s="261"/>
      <c r="K2249" s="261"/>
      <c r="L2249" s="265"/>
      <c r="M2249" s="266"/>
      <c r="N2249" s="267"/>
      <c r="O2249" s="267"/>
      <c r="P2249" s="267"/>
      <c r="Q2249" s="267"/>
      <c r="R2249" s="267"/>
      <c r="S2249" s="267"/>
      <c r="T2249" s="268"/>
      <c r="AT2249" s="269" t="s">
        <v>177</v>
      </c>
      <c r="AU2249" s="269" t="s">
        <v>79</v>
      </c>
      <c r="AV2249" s="13" t="s">
        <v>75</v>
      </c>
      <c r="AW2249" s="13" t="s">
        <v>35</v>
      </c>
      <c r="AX2249" s="13" t="s">
        <v>71</v>
      </c>
      <c r="AY2249" s="269" t="s">
        <v>169</v>
      </c>
    </row>
    <row r="2250" s="12" customFormat="1">
      <c r="B2250" s="248"/>
      <c r="C2250" s="249"/>
      <c r="D2250" s="250" t="s">
        <v>177</v>
      </c>
      <c r="E2250" s="251" t="s">
        <v>21</v>
      </c>
      <c r="F2250" s="252" t="s">
        <v>2050</v>
      </c>
      <c r="G2250" s="249"/>
      <c r="H2250" s="253">
        <v>13.472</v>
      </c>
      <c r="I2250" s="254"/>
      <c r="J2250" s="249"/>
      <c r="K2250" s="249"/>
      <c r="L2250" s="255"/>
      <c r="M2250" s="256"/>
      <c r="N2250" s="257"/>
      <c r="O2250" s="257"/>
      <c r="P2250" s="257"/>
      <c r="Q2250" s="257"/>
      <c r="R2250" s="257"/>
      <c r="S2250" s="257"/>
      <c r="T2250" s="258"/>
      <c r="AT2250" s="259" t="s">
        <v>177</v>
      </c>
      <c r="AU2250" s="259" t="s">
        <v>79</v>
      </c>
      <c r="AV2250" s="12" t="s">
        <v>79</v>
      </c>
      <c r="AW2250" s="12" t="s">
        <v>35</v>
      </c>
      <c r="AX2250" s="12" t="s">
        <v>71</v>
      </c>
      <c r="AY2250" s="259" t="s">
        <v>169</v>
      </c>
    </row>
    <row r="2251" s="13" customFormat="1">
      <c r="B2251" s="260"/>
      <c r="C2251" s="261"/>
      <c r="D2251" s="250" t="s">
        <v>177</v>
      </c>
      <c r="E2251" s="262" t="s">
        <v>21</v>
      </c>
      <c r="F2251" s="263" t="s">
        <v>350</v>
      </c>
      <c r="G2251" s="261"/>
      <c r="H2251" s="262" t="s">
        <v>21</v>
      </c>
      <c r="I2251" s="264"/>
      <c r="J2251" s="261"/>
      <c r="K2251" s="261"/>
      <c r="L2251" s="265"/>
      <c r="M2251" s="266"/>
      <c r="N2251" s="267"/>
      <c r="O2251" s="267"/>
      <c r="P2251" s="267"/>
      <c r="Q2251" s="267"/>
      <c r="R2251" s="267"/>
      <c r="S2251" s="267"/>
      <c r="T2251" s="268"/>
      <c r="AT2251" s="269" t="s">
        <v>177</v>
      </c>
      <c r="AU2251" s="269" t="s">
        <v>79</v>
      </c>
      <c r="AV2251" s="13" t="s">
        <v>75</v>
      </c>
      <c r="AW2251" s="13" t="s">
        <v>35</v>
      </c>
      <c r="AX2251" s="13" t="s">
        <v>71</v>
      </c>
      <c r="AY2251" s="269" t="s">
        <v>169</v>
      </c>
    </row>
    <row r="2252" s="12" customFormat="1">
      <c r="B2252" s="248"/>
      <c r="C2252" s="249"/>
      <c r="D2252" s="250" t="s">
        <v>177</v>
      </c>
      <c r="E2252" s="251" t="s">
        <v>21</v>
      </c>
      <c r="F2252" s="252" t="s">
        <v>2051</v>
      </c>
      <c r="G2252" s="249"/>
      <c r="H2252" s="253">
        <v>27.969999999999999</v>
      </c>
      <c r="I2252" s="254"/>
      <c r="J2252" s="249"/>
      <c r="K2252" s="249"/>
      <c r="L2252" s="255"/>
      <c r="M2252" s="256"/>
      <c r="N2252" s="257"/>
      <c r="O2252" s="257"/>
      <c r="P2252" s="257"/>
      <c r="Q2252" s="257"/>
      <c r="R2252" s="257"/>
      <c r="S2252" s="257"/>
      <c r="T2252" s="258"/>
      <c r="AT2252" s="259" t="s">
        <v>177</v>
      </c>
      <c r="AU2252" s="259" t="s">
        <v>79</v>
      </c>
      <c r="AV2252" s="12" t="s">
        <v>79</v>
      </c>
      <c r="AW2252" s="12" t="s">
        <v>35</v>
      </c>
      <c r="AX2252" s="12" t="s">
        <v>71</v>
      </c>
      <c r="AY2252" s="259" t="s">
        <v>169</v>
      </c>
    </row>
    <row r="2253" s="13" customFormat="1">
      <c r="B2253" s="260"/>
      <c r="C2253" s="261"/>
      <c r="D2253" s="250" t="s">
        <v>177</v>
      </c>
      <c r="E2253" s="262" t="s">
        <v>21</v>
      </c>
      <c r="F2253" s="263" t="s">
        <v>436</v>
      </c>
      <c r="G2253" s="261"/>
      <c r="H2253" s="262" t="s">
        <v>21</v>
      </c>
      <c r="I2253" s="264"/>
      <c r="J2253" s="261"/>
      <c r="K2253" s="261"/>
      <c r="L2253" s="265"/>
      <c r="M2253" s="266"/>
      <c r="N2253" s="267"/>
      <c r="O2253" s="267"/>
      <c r="P2253" s="267"/>
      <c r="Q2253" s="267"/>
      <c r="R2253" s="267"/>
      <c r="S2253" s="267"/>
      <c r="T2253" s="268"/>
      <c r="AT2253" s="269" t="s">
        <v>177</v>
      </c>
      <c r="AU2253" s="269" t="s">
        <v>79</v>
      </c>
      <c r="AV2253" s="13" t="s">
        <v>75</v>
      </c>
      <c r="AW2253" s="13" t="s">
        <v>35</v>
      </c>
      <c r="AX2253" s="13" t="s">
        <v>71</v>
      </c>
      <c r="AY2253" s="269" t="s">
        <v>169</v>
      </c>
    </row>
    <row r="2254" s="12" customFormat="1">
      <c r="B2254" s="248"/>
      <c r="C2254" s="249"/>
      <c r="D2254" s="250" t="s">
        <v>177</v>
      </c>
      <c r="E2254" s="251" t="s">
        <v>21</v>
      </c>
      <c r="F2254" s="252" t="s">
        <v>2052</v>
      </c>
      <c r="G2254" s="249"/>
      <c r="H2254" s="253">
        <v>10.08</v>
      </c>
      <c r="I2254" s="254"/>
      <c r="J2254" s="249"/>
      <c r="K2254" s="249"/>
      <c r="L2254" s="255"/>
      <c r="M2254" s="256"/>
      <c r="N2254" s="257"/>
      <c r="O2254" s="257"/>
      <c r="P2254" s="257"/>
      <c r="Q2254" s="257"/>
      <c r="R2254" s="257"/>
      <c r="S2254" s="257"/>
      <c r="T2254" s="258"/>
      <c r="AT2254" s="259" t="s">
        <v>177</v>
      </c>
      <c r="AU2254" s="259" t="s">
        <v>79</v>
      </c>
      <c r="AV2254" s="12" t="s">
        <v>79</v>
      </c>
      <c r="AW2254" s="12" t="s">
        <v>35</v>
      </c>
      <c r="AX2254" s="12" t="s">
        <v>71</v>
      </c>
      <c r="AY2254" s="259" t="s">
        <v>169</v>
      </c>
    </row>
    <row r="2255" s="13" customFormat="1">
      <c r="B2255" s="260"/>
      <c r="C2255" s="261"/>
      <c r="D2255" s="250" t="s">
        <v>177</v>
      </c>
      <c r="E2255" s="262" t="s">
        <v>21</v>
      </c>
      <c r="F2255" s="263" t="s">
        <v>1123</v>
      </c>
      <c r="G2255" s="261"/>
      <c r="H2255" s="262" t="s">
        <v>21</v>
      </c>
      <c r="I2255" s="264"/>
      <c r="J2255" s="261"/>
      <c r="K2255" s="261"/>
      <c r="L2255" s="265"/>
      <c r="M2255" s="266"/>
      <c r="N2255" s="267"/>
      <c r="O2255" s="267"/>
      <c r="P2255" s="267"/>
      <c r="Q2255" s="267"/>
      <c r="R2255" s="267"/>
      <c r="S2255" s="267"/>
      <c r="T2255" s="268"/>
      <c r="AT2255" s="269" t="s">
        <v>177</v>
      </c>
      <c r="AU2255" s="269" t="s">
        <v>79</v>
      </c>
      <c r="AV2255" s="13" t="s">
        <v>75</v>
      </c>
      <c r="AW2255" s="13" t="s">
        <v>35</v>
      </c>
      <c r="AX2255" s="13" t="s">
        <v>71</v>
      </c>
      <c r="AY2255" s="269" t="s">
        <v>169</v>
      </c>
    </row>
    <row r="2256" s="12" customFormat="1">
      <c r="B2256" s="248"/>
      <c r="C2256" s="249"/>
      <c r="D2256" s="250" t="s">
        <v>177</v>
      </c>
      <c r="E2256" s="251" t="s">
        <v>21</v>
      </c>
      <c r="F2256" s="252" t="s">
        <v>1124</v>
      </c>
      <c r="G2256" s="249"/>
      <c r="H2256" s="253">
        <v>13.901999999999999</v>
      </c>
      <c r="I2256" s="254"/>
      <c r="J2256" s="249"/>
      <c r="K2256" s="249"/>
      <c r="L2256" s="255"/>
      <c r="M2256" s="256"/>
      <c r="N2256" s="257"/>
      <c r="O2256" s="257"/>
      <c r="P2256" s="257"/>
      <c r="Q2256" s="257"/>
      <c r="R2256" s="257"/>
      <c r="S2256" s="257"/>
      <c r="T2256" s="258"/>
      <c r="AT2256" s="259" t="s">
        <v>177</v>
      </c>
      <c r="AU2256" s="259" t="s">
        <v>79</v>
      </c>
      <c r="AV2256" s="12" t="s">
        <v>79</v>
      </c>
      <c r="AW2256" s="12" t="s">
        <v>35</v>
      </c>
      <c r="AX2256" s="12" t="s">
        <v>71</v>
      </c>
      <c r="AY2256" s="259" t="s">
        <v>169</v>
      </c>
    </row>
    <row r="2257" s="13" customFormat="1">
      <c r="B2257" s="260"/>
      <c r="C2257" s="261"/>
      <c r="D2257" s="250" t="s">
        <v>177</v>
      </c>
      <c r="E2257" s="262" t="s">
        <v>21</v>
      </c>
      <c r="F2257" s="263" t="s">
        <v>1137</v>
      </c>
      <c r="G2257" s="261"/>
      <c r="H2257" s="262" t="s">
        <v>21</v>
      </c>
      <c r="I2257" s="264"/>
      <c r="J2257" s="261"/>
      <c r="K2257" s="261"/>
      <c r="L2257" s="265"/>
      <c r="M2257" s="266"/>
      <c r="N2257" s="267"/>
      <c r="O2257" s="267"/>
      <c r="P2257" s="267"/>
      <c r="Q2257" s="267"/>
      <c r="R2257" s="267"/>
      <c r="S2257" s="267"/>
      <c r="T2257" s="268"/>
      <c r="AT2257" s="269" t="s">
        <v>177</v>
      </c>
      <c r="AU2257" s="269" t="s">
        <v>79</v>
      </c>
      <c r="AV2257" s="13" t="s">
        <v>75</v>
      </c>
      <c r="AW2257" s="13" t="s">
        <v>35</v>
      </c>
      <c r="AX2257" s="13" t="s">
        <v>71</v>
      </c>
      <c r="AY2257" s="269" t="s">
        <v>169</v>
      </c>
    </row>
    <row r="2258" s="14" customFormat="1">
      <c r="B2258" s="270"/>
      <c r="C2258" s="271"/>
      <c r="D2258" s="250" t="s">
        <v>177</v>
      </c>
      <c r="E2258" s="272" t="s">
        <v>21</v>
      </c>
      <c r="F2258" s="273" t="s">
        <v>182</v>
      </c>
      <c r="G2258" s="271"/>
      <c r="H2258" s="274">
        <v>89.772999999999996</v>
      </c>
      <c r="I2258" s="275"/>
      <c r="J2258" s="271"/>
      <c r="K2258" s="271"/>
      <c r="L2258" s="276"/>
      <c r="M2258" s="277"/>
      <c r="N2258" s="278"/>
      <c r="O2258" s="278"/>
      <c r="P2258" s="278"/>
      <c r="Q2258" s="278"/>
      <c r="R2258" s="278"/>
      <c r="S2258" s="278"/>
      <c r="T2258" s="279"/>
      <c r="AT2258" s="280" t="s">
        <v>177</v>
      </c>
      <c r="AU2258" s="280" t="s">
        <v>79</v>
      </c>
      <c r="AV2258" s="14" t="s">
        <v>89</v>
      </c>
      <c r="AW2258" s="14" t="s">
        <v>35</v>
      </c>
      <c r="AX2258" s="14" t="s">
        <v>75</v>
      </c>
      <c r="AY2258" s="280" t="s">
        <v>169</v>
      </c>
    </row>
    <row r="2259" s="1" customFormat="1" ht="16.5" customHeight="1">
      <c r="B2259" s="47"/>
      <c r="C2259" s="236" t="s">
        <v>2053</v>
      </c>
      <c r="D2259" s="236" t="s">
        <v>172</v>
      </c>
      <c r="E2259" s="237" t="s">
        <v>2054</v>
      </c>
      <c r="F2259" s="238" t="s">
        <v>2055</v>
      </c>
      <c r="G2259" s="239" t="s">
        <v>354</v>
      </c>
      <c r="H2259" s="240">
        <v>3</v>
      </c>
      <c r="I2259" s="241"/>
      <c r="J2259" s="242">
        <f>ROUND(I2259*H2259,2)</f>
        <v>0</v>
      </c>
      <c r="K2259" s="238" t="s">
        <v>21</v>
      </c>
      <c r="L2259" s="73"/>
      <c r="M2259" s="243" t="s">
        <v>21</v>
      </c>
      <c r="N2259" s="244" t="s">
        <v>42</v>
      </c>
      <c r="O2259" s="48"/>
      <c r="P2259" s="245">
        <f>O2259*H2259</f>
        <v>0</v>
      </c>
      <c r="Q2259" s="245">
        <v>0</v>
      </c>
      <c r="R2259" s="245">
        <f>Q2259*H2259</f>
        <v>0</v>
      </c>
      <c r="S2259" s="245">
        <v>0</v>
      </c>
      <c r="T2259" s="246">
        <f>S2259*H2259</f>
        <v>0</v>
      </c>
      <c r="AR2259" s="25" t="s">
        <v>89</v>
      </c>
      <c r="AT2259" s="25" t="s">
        <v>172</v>
      </c>
      <c r="AU2259" s="25" t="s">
        <v>79</v>
      </c>
      <c r="AY2259" s="25" t="s">
        <v>169</v>
      </c>
      <c r="BE2259" s="247">
        <f>IF(N2259="základní",J2259,0)</f>
        <v>0</v>
      </c>
      <c r="BF2259" s="247">
        <f>IF(N2259="snížená",J2259,0)</f>
        <v>0</v>
      </c>
      <c r="BG2259" s="247">
        <f>IF(N2259="zákl. přenesená",J2259,0)</f>
        <v>0</v>
      </c>
      <c r="BH2259" s="247">
        <f>IF(N2259="sníž. přenesená",J2259,0)</f>
        <v>0</v>
      </c>
      <c r="BI2259" s="247">
        <f>IF(N2259="nulová",J2259,0)</f>
        <v>0</v>
      </c>
      <c r="BJ2259" s="25" t="s">
        <v>75</v>
      </c>
      <c r="BK2259" s="247">
        <f>ROUND(I2259*H2259,2)</f>
        <v>0</v>
      </c>
      <c r="BL2259" s="25" t="s">
        <v>89</v>
      </c>
      <c r="BM2259" s="25" t="s">
        <v>2056</v>
      </c>
    </row>
    <row r="2260" s="12" customFormat="1">
      <c r="B2260" s="248"/>
      <c r="C2260" s="249"/>
      <c r="D2260" s="250" t="s">
        <v>177</v>
      </c>
      <c r="E2260" s="251" t="s">
        <v>21</v>
      </c>
      <c r="F2260" s="252" t="s">
        <v>86</v>
      </c>
      <c r="G2260" s="249"/>
      <c r="H2260" s="253">
        <v>3</v>
      </c>
      <c r="I2260" s="254"/>
      <c r="J2260" s="249"/>
      <c r="K2260" s="249"/>
      <c r="L2260" s="255"/>
      <c r="M2260" s="256"/>
      <c r="N2260" s="257"/>
      <c r="O2260" s="257"/>
      <c r="P2260" s="257"/>
      <c r="Q2260" s="257"/>
      <c r="R2260" s="257"/>
      <c r="S2260" s="257"/>
      <c r="T2260" s="258"/>
      <c r="AT2260" s="259" t="s">
        <v>177</v>
      </c>
      <c r="AU2260" s="259" t="s">
        <v>79</v>
      </c>
      <c r="AV2260" s="12" t="s">
        <v>79</v>
      </c>
      <c r="AW2260" s="12" t="s">
        <v>35</v>
      </c>
      <c r="AX2260" s="12" t="s">
        <v>71</v>
      </c>
      <c r="AY2260" s="259" t="s">
        <v>169</v>
      </c>
    </row>
    <row r="2261" s="14" customFormat="1">
      <c r="B2261" s="270"/>
      <c r="C2261" s="271"/>
      <c r="D2261" s="250" t="s">
        <v>177</v>
      </c>
      <c r="E2261" s="272" t="s">
        <v>21</v>
      </c>
      <c r="F2261" s="273" t="s">
        <v>182</v>
      </c>
      <c r="G2261" s="271"/>
      <c r="H2261" s="274">
        <v>3</v>
      </c>
      <c r="I2261" s="275"/>
      <c r="J2261" s="271"/>
      <c r="K2261" s="271"/>
      <c r="L2261" s="276"/>
      <c r="M2261" s="277"/>
      <c r="N2261" s="278"/>
      <c r="O2261" s="278"/>
      <c r="P2261" s="278"/>
      <c r="Q2261" s="278"/>
      <c r="R2261" s="278"/>
      <c r="S2261" s="278"/>
      <c r="T2261" s="279"/>
      <c r="AT2261" s="280" t="s">
        <v>177</v>
      </c>
      <c r="AU2261" s="280" t="s">
        <v>79</v>
      </c>
      <c r="AV2261" s="14" t="s">
        <v>89</v>
      </c>
      <c r="AW2261" s="14" t="s">
        <v>35</v>
      </c>
      <c r="AX2261" s="14" t="s">
        <v>75</v>
      </c>
      <c r="AY2261" s="280" t="s">
        <v>169</v>
      </c>
    </row>
    <row r="2262" s="1" customFormat="1" ht="25.5" customHeight="1">
      <c r="B2262" s="47"/>
      <c r="C2262" s="236" t="s">
        <v>2057</v>
      </c>
      <c r="D2262" s="236" t="s">
        <v>172</v>
      </c>
      <c r="E2262" s="237" t="s">
        <v>2058</v>
      </c>
      <c r="F2262" s="238" t="s">
        <v>2059</v>
      </c>
      <c r="G2262" s="239" t="s">
        <v>2060</v>
      </c>
      <c r="H2262" s="240">
        <v>380</v>
      </c>
      <c r="I2262" s="241"/>
      <c r="J2262" s="242">
        <f>ROUND(I2262*H2262,2)</f>
        <v>0</v>
      </c>
      <c r="K2262" s="238" t="s">
        <v>21</v>
      </c>
      <c r="L2262" s="73"/>
      <c r="M2262" s="243" t="s">
        <v>21</v>
      </c>
      <c r="N2262" s="244" t="s">
        <v>42</v>
      </c>
      <c r="O2262" s="48"/>
      <c r="P2262" s="245">
        <f>O2262*H2262</f>
        <v>0</v>
      </c>
      <c r="Q2262" s="245">
        <v>0</v>
      </c>
      <c r="R2262" s="245">
        <f>Q2262*H2262</f>
        <v>0</v>
      </c>
      <c r="S2262" s="245">
        <v>0</v>
      </c>
      <c r="T2262" s="246">
        <f>S2262*H2262</f>
        <v>0</v>
      </c>
      <c r="AR2262" s="25" t="s">
        <v>89</v>
      </c>
      <c r="AT2262" s="25" t="s">
        <v>172</v>
      </c>
      <c r="AU2262" s="25" t="s">
        <v>79</v>
      </c>
      <c r="AY2262" s="25" t="s">
        <v>169</v>
      </c>
      <c r="BE2262" s="247">
        <f>IF(N2262="základní",J2262,0)</f>
        <v>0</v>
      </c>
      <c r="BF2262" s="247">
        <f>IF(N2262="snížená",J2262,0)</f>
        <v>0</v>
      </c>
      <c r="BG2262" s="247">
        <f>IF(N2262="zákl. přenesená",J2262,0)</f>
        <v>0</v>
      </c>
      <c r="BH2262" s="247">
        <f>IF(N2262="sníž. přenesená",J2262,0)</f>
        <v>0</v>
      </c>
      <c r="BI2262" s="247">
        <f>IF(N2262="nulová",J2262,0)</f>
        <v>0</v>
      </c>
      <c r="BJ2262" s="25" t="s">
        <v>75</v>
      </c>
      <c r="BK2262" s="247">
        <f>ROUND(I2262*H2262,2)</f>
        <v>0</v>
      </c>
      <c r="BL2262" s="25" t="s">
        <v>89</v>
      </c>
      <c r="BM2262" s="25" t="s">
        <v>2061</v>
      </c>
    </row>
    <row r="2263" s="12" customFormat="1">
      <c r="B2263" s="248"/>
      <c r="C2263" s="249"/>
      <c r="D2263" s="250" t="s">
        <v>177</v>
      </c>
      <c r="E2263" s="251" t="s">
        <v>21</v>
      </c>
      <c r="F2263" s="252" t="s">
        <v>2062</v>
      </c>
      <c r="G2263" s="249"/>
      <c r="H2263" s="253">
        <v>380</v>
      </c>
      <c r="I2263" s="254"/>
      <c r="J2263" s="249"/>
      <c r="K2263" s="249"/>
      <c r="L2263" s="255"/>
      <c r="M2263" s="256"/>
      <c r="N2263" s="257"/>
      <c r="O2263" s="257"/>
      <c r="P2263" s="257"/>
      <c r="Q2263" s="257"/>
      <c r="R2263" s="257"/>
      <c r="S2263" s="257"/>
      <c r="T2263" s="258"/>
      <c r="AT2263" s="259" t="s">
        <v>177</v>
      </c>
      <c r="AU2263" s="259" t="s">
        <v>79</v>
      </c>
      <c r="AV2263" s="12" t="s">
        <v>79</v>
      </c>
      <c r="AW2263" s="12" t="s">
        <v>35</v>
      </c>
      <c r="AX2263" s="12" t="s">
        <v>71</v>
      </c>
      <c r="AY2263" s="259" t="s">
        <v>169</v>
      </c>
    </row>
    <row r="2264" s="14" customFormat="1">
      <c r="B2264" s="270"/>
      <c r="C2264" s="271"/>
      <c r="D2264" s="250" t="s">
        <v>177</v>
      </c>
      <c r="E2264" s="272" t="s">
        <v>21</v>
      </c>
      <c r="F2264" s="273" t="s">
        <v>182</v>
      </c>
      <c r="G2264" s="271"/>
      <c r="H2264" s="274">
        <v>380</v>
      </c>
      <c r="I2264" s="275"/>
      <c r="J2264" s="271"/>
      <c r="K2264" s="271"/>
      <c r="L2264" s="276"/>
      <c r="M2264" s="277"/>
      <c r="N2264" s="278"/>
      <c r="O2264" s="278"/>
      <c r="P2264" s="278"/>
      <c r="Q2264" s="278"/>
      <c r="R2264" s="278"/>
      <c r="S2264" s="278"/>
      <c r="T2264" s="279"/>
      <c r="AT2264" s="280" t="s">
        <v>177</v>
      </c>
      <c r="AU2264" s="280" t="s">
        <v>79</v>
      </c>
      <c r="AV2264" s="14" t="s">
        <v>89</v>
      </c>
      <c r="AW2264" s="14" t="s">
        <v>35</v>
      </c>
      <c r="AX2264" s="14" t="s">
        <v>75</v>
      </c>
      <c r="AY2264" s="280" t="s">
        <v>169</v>
      </c>
    </row>
    <row r="2265" s="1" customFormat="1" ht="25.5" customHeight="1">
      <c r="B2265" s="47"/>
      <c r="C2265" s="236" t="s">
        <v>2063</v>
      </c>
      <c r="D2265" s="236" t="s">
        <v>172</v>
      </c>
      <c r="E2265" s="237" t="s">
        <v>2064</v>
      </c>
      <c r="F2265" s="238" t="s">
        <v>2065</v>
      </c>
      <c r="G2265" s="239" t="s">
        <v>2060</v>
      </c>
      <c r="H2265" s="240">
        <v>1160</v>
      </c>
      <c r="I2265" s="241"/>
      <c r="J2265" s="242">
        <f>ROUND(I2265*H2265,2)</f>
        <v>0</v>
      </c>
      <c r="K2265" s="238" t="s">
        <v>21</v>
      </c>
      <c r="L2265" s="73"/>
      <c r="M2265" s="243" t="s">
        <v>21</v>
      </c>
      <c r="N2265" s="244" t="s">
        <v>42</v>
      </c>
      <c r="O2265" s="48"/>
      <c r="P2265" s="245">
        <f>O2265*H2265</f>
        <v>0</v>
      </c>
      <c r="Q2265" s="245">
        <v>0</v>
      </c>
      <c r="R2265" s="245">
        <f>Q2265*H2265</f>
        <v>0</v>
      </c>
      <c r="S2265" s="245">
        <v>0</v>
      </c>
      <c r="T2265" s="246">
        <f>S2265*H2265</f>
        <v>0</v>
      </c>
      <c r="AR2265" s="25" t="s">
        <v>89</v>
      </c>
      <c r="AT2265" s="25" t="s">
        <v>172</v>
      </c>
      <c r="AU2265" s="25" t="s">
        <v>79</v>
      </c>
      <c r="AY2265" s="25" t="s">
        <v>169</v>
      </c>
      <c r="BE2265" s="247">
        <f>IF(N2265="základní",J2265,0)</f>
        <v>0</v>
      </c>
      <c r="BF2265" s="247">
        <f>IF(N2265="snížená",J2265,0)</f>
        <v>0</v>
      </c>
      <c r="BG2265" s="247">
        <f>IF(N2265="zákl. přenesená",J2265,0)</f>
        <v>0</v>
      </c>
      <c r="BH2265" s="247">
        <f>IF(N2265="sníž. přenesená",J2265,0)</f>
        <v>0</v>
      </c>
      <c r="BI2265" s="247">
        <f>IF(N2265="nulová",J2265,0)</f>
        <v>0</v>
      </c>
      <c r="BJ2265" s="25" t="s">
        <v>75</v>
      </c>
      <c r="BK2265" s="247">
        <f>ROUND(I2265*H2265,2)</f>
        <v>0</v>
      </c>
      <c r="BL2265" s="25" t="s">
        <v>89</v>
      </c>
      <c r="BM2265" s="25" t="s">
        <v>2066</v>
      </c>
    </row>
    <row r="2266" s="12" customFormat="1">
      <c r="B2266" s="248"/>
      <c r="C2266" s="249"/>
      <c r="D2266" s="250" t="s">
        <v>177</v>
      </c>
      <c r="E2266" s="251" t="s">
        <v>21</v>
      </c>
      <c r="F2266" s="252" t="s">
        <v>2067</v>
      </c>
      <c r="G2266" s="249"/>
      <c r="H2266" s="253">
        <v>1160</v>
      </c>
      <c r="I2266" s="254"/>
      <c r="J2266" s="249"/>
      <c r="K2266" s="249"/>
      <c r="L2266" s="255"/>
      <c r="M2266" s="256"/>
      <c r="N2266" s="257"/>
      <c r="O2266" s="257"/>
      <c r="P2266" s="257"/>
      <c r="Q2266" s="257"/>
      <c r="R2266" s="257"/>
      <c r="S2266" s="257"/>
      <c r="T2266" s="258"/>
      <c r="AT2266" s="259" t="s">
        <v>177</v>
      </c>
      <c r="AU2266" s="259" t="s">
        <v>79</v>
      </c>
      <c r="AV2266" s="12" t="s">
        <v>79</v>
      </c>
      <c r="AW2266" s="12" t="s">
        <v>35</v>
      </c>
      <c r="AX2266" s="12" t="s">
        <v>71</v>
      </c>
      <c r="AY2266" s="259" t="s">
        <v>169</v>
      </c>
    </row>
    <row r="2267" s="14" customFormat="1">
      <c r="B2267" s="270"/>
      <c r="C2267" s="271"/>
      <c r="D2267" s="250" t="s">
        <v>177</v>
      </c>
      <c r="E2267" s="272" t="s">
        <v>21</v>
      </c>
      <c r="F2267" s="273" t="s">
        <v>182</v>
      </c>
      <c r="G2267" s="271"/>
      <c r="H2267" s="274">
        <v>1160</v>
      </c>
      <c r="I2267" s="275"/>
      <c r="J2267" s="271"/>
      <c r="K2267" s="271"/>
      <c r="L2267" s="276"/>
      <c r="M2267" s="277"/>
      <c r="N2267" s="278"/>
      <c r="O2267" s="278"/>
      <c r="P2267" s="278"/>
      <c r="Q2267" s="278"/>
      <c r="R2267" s="278"/>
      <c r="S2267" s="278"/>
      <c r="T2267" s="279"/>
      <c r="AT2267" s="280" t="s">
        <v>177</v>
      </c>
      <c r="AU2267" s="280" t="s">
        <v>79</v>
      </c>
      <c r="AV2267" s="14" t="s">
        <v>89</v>
      </c>
      <c r="AW2267" s="14" t="s">
        <v>35</v>
      </c>
      <c r="AX2267" s="14" t="s">
        <v>75</v>
      </c>
      <c r="AY2267" s="280" t="s">
        <v>169</v>
      </c>
    </row>
    <row r="2268" s="1" customFormat="1" ht="16.5" customHeight="1">
      <c r="B2268" s="47"/>
      <c r="C2268" s="236" t="s">
        <v>2068</v>
      </c>
      <c r="D2268" s="236" t="s">
        <v>172</v>
      </c>
      <c r="E2268" s="237" t="s">
        <v>2069</v>
      </c>
      <c r="F2268" s="238" t="s">
        <v>2070</v>
      </c>
      <c r="G2268" s="239" t="s">
        <v>2060</v>
      </c>
      <c r="H2268" s="240">
        <v>880</v>
      </c>
      <c r="I2268" s="241"/>
      <c r="J2268" s="242">
        <f>ROUND(I2268*H2268,2)</f>
        <v>0</v>
      </c>
      <c r="K2268" s="238" t="s">
        <v>21</v>
      </c>
      <c r="L2268" s="73"/>
      <c r="M2268" s="243" t="s">
        <v>21</v>
      </c>
      <c r="N2268" s="244" t="s">
        <v>42</v>
      </c>
      <c r="O2268" s="48"/>
      <c r="P2268" s="245">
        <f>O2268*H2268</f>
        <v>0</v>
      </c>
      <c r="Q2268" s="245">
        <v>0</v>
      </c>
      <c r="R2268" s="245">
        <f>Q2268*H2268</f>
        <v>0</v>
      </c>
      <c r="S2268" s="245">
        <v>0</v>
      </c>
      <c r="T2268" s="246">
        <f>S2268*H2268</f>
        <v>0</v>
      </c>
      <c r="AR2268" s="25" t="s">
        <v>89</v>
      </c>
      <c r="AT2268" s="25" t="s">
        <v>172</v>
      </c>
      <c r="AU2268" s="25" t="s">
        <v>79</v>
      </c>
      <c r="AY2268" s="25" t="s">
        <v>169</v>
      </c>
      <c r="BE2268" s="247">
        <f>IF(N2268="základní",J2268,0)</f>
        <v>0</v>
      </c>
      <c r="BF2268" s="247">
        <f>IF(N2268="snížená",J2268,0)</f>
        <v>0</v>
      </c>
      <c r="BG2268" s="247">
        <f>IF(N2268="zákl. přenesená",J2268,0)</f>
        <v>0</v>
      </c>
      <c r="BH2268" s="247">
        <f>IF(N2268="sníž. přenesená",J2268,0)</f>
        <v>0</v>
      </c>
      <c r="BI2268" s="247">
        <f>IF(N2268="nulová",J2268,0)</f>
        <v>0</v>
      </c>
      <c r="BJ2268" s="25" t="s">
        <v>75</v>
      </c>
      <c r="BK2268" s="247">
        <f>ROUND(I2268*H2268,2)</f>
        <v>0</v>
      </c>
      <c r="BL2268" s="25" t="s">
        <v>89</v>
      </c>
      <c r="BM2268" s="25" t="s">
        <v>2071</v>
      </c>
    </row>
    <row r="2269" s="12" customFormat="1">
      <c r="B2269" s="248"/>
      <c r="C2269" s="249"/>
      <c r="D2269" s="250" t="s">
        <v>177</v>
      </c>
      <c r="E2269" s="251" t="s">
        <v>21</v>
      </c>
      <c r="F2269" s="252" t="s">
        <v>2072</v>
      </c>
      <c r="G2269" s="249"/>
      <c r="H2269" s="253">
        <v>880</v>
      </c>
      <c r="I2269" s="254"/>
      <c r="J2269" s="249"/>
      <c r="K2269" s="249"/>
      <c r="L2269" s="255"/>
      <c r="M2269" s="256"/>
      <c r="N2269" s="257"/>
      <c r="O2269" s="257"/>
      <c r="P2269" s="257"/>
      <c r="Q2269" s="257"/>
      <c r="R2269" s="257"/>
      <c r="S2269" s="257"/>
      <c r="T2269" s="258"/>
      <c r="AT2269" s="259" t="s">
        <v>177</v>
      </c>
      <c r="AU2269" s="259" t="s">
        <v>79</v>
      </c>
      <c r="AV2269" s="12" t="s">
        <v>79</v>
      </c>
      <c r="AW2269" s="12" t="s">
        <v>35</v>
      </c>
      <c r="AX2269" s="12" t="s">
        <v>71</v>
      </c>
      <c r="AY2269" s="259" t="s">
        <v>169</v>
      </c>
    </row>
    <row r="2270" s="14" customFormat="1">
      <c r="B2270" s="270"/>
      <c r="C2270" s="271"/>
      <c r="D2270" s="250" t="s">
        <v>177</v>
      </c>
      <c r="E2270" s="272" t="s">
        <v>21</v>
      </c>
      <c r="F2270" s="273" t="s">
        <v>182</v>
      </c>
      <c r="G2270" s="271"/>
      <c r="H2270" s="274">
        <v>880</v>
      </c>
      <c r="I2270" s="275"/>
      <c r="J2270" s="271"/>
      <c r="K2270" s="271"/>
      <c r="L2270" s="276"/>
      <c r="M2270" s="277"/>
      <c r="N2270" s="278"/>
      <c r="O2270" s="278"/>
      <c r="P2270" s="278"/>
      <c r="Q2270" s="278"/>
      <c r="R2270" s="278"/>
      <c r="S2270" s="278"/>
      <c r="T2270" s="279"/>
      <c r="AT2270" s="280" t="s">
        <v>177</v>
      </c>
      <c r="AU2270" s="280" t="s">
        <v>79</v>
      </c>
      <c r="AV2270" s="14" t="s">
        <v>89</v>
      </c>
      <c r="AW2270" s="14" t="s">
        <v>35</v>
      </c>
      <c r="AX2270" s="14" t="s">
        <v>75</v>
      </c>
      <c r="AY2270" s="280" t="s">
        <v>169</v>
      </c>
    </row>
    <row r="2271" s="1" customFormat="1" ht="16.5" customHeight="1">
      <c r="B2271" s="47"/>
      <c r="C2271" s="236" t="s">
        <v>2073</v>
      </c>
      <c r="D2271" s="236" t="s">
        <v>172</v>
      </c>
      <c r="E2271" s="237" t="s">
        <v>2074</v>
      </c>
      <c r="F2271" s="238" t="s">
        <v>2075</v>
      </c>
      <c r="G2271" s="239" t="s">
        <v>2060</v>
      </c>
      <c r="H2271" s="240">
        <v>750</v>
      </c>
      <c r="I2271" s="241"/>
      <c r="J2271" s="242">
        <f>ROUND(I2271*H2271,2)</f>
        <v>0</v>
      </c>
      <c r="K2271" s="238" t="s">
        <v>21</v>
      </c>
      <c r="L2271" s="73"/>
      <c r="M2271" s="243" t="s">
        <v>21</v>
      </c>
      <c r="N2271" s="244" t="s">
        <v>42</v>
      </c>
      <c r="O2271" s="48"/>
      <c r="P2271" s="245">
        <f>O2271*H2271</f>
        <v>0</v>
      </c>
      <c r="Q2271" s="245">
        <v>0</v>
      </c>
      <c r="R2271" s="245">
        <f>Q2271*H2271</f>
        <v>0</v>
      </c>
      <c r="S2271" s="245">
        <v>0</v>
      </c>
      <c r="T2271" s="246">
        <f>S2271*H2271</f>
        <v>0</v>
      </c>
      <c r="AR2271" s="25" t="s">
        <v>89</v>
      </c>
      <c r="AT2271" s="25" t="s">
        <v>172</v>
      </c>
      <c r="AU2271" s="25" t="s">
        <v>79</v>
      </c>
      <c r="AY2271" s="25" t="s">
        <v>169</v>
      </c>
      <c r="BE2271" s="247">
        <f>IF(N2271="základní",J2271,0)</f>
        <v>0</v>
      </c>
      <c r="BF2271" s="247">
        <f>IF(N2271="snížená",J2271,0)</f>
        <v>0</v>
      </c>
      <c r="BG2271" s="247">
        <f>IF(N2271="zákl. přenesená",J2271,0)</f>
        <v>0</v>
      </c>
      <c r="BH2271" s="247">
        <f>IF(N2271="sníž. přenesená",J2271,0)</f>
        <v>0</v>
      </c>
      <c r="BI2271" s="247">
        <f>IF(N2271="nulová",J2271,0)</f>
        <v>0</v>
      </c>
      <c r="BJ2271" s="25" t="s">
        <v>75</v>
      </c>
      <c r="BK2271" s="247">
        <f>ROUND(I2271*H2271,2)</f>
        <v>0</v>
      </c>
      <c r="BL2271" s="25" t="s">
        <v>89</v>
      </c>
      <c r="BM2271" s="25" t="s">
        <v>2076</v>
      </c>
    </row>
    <row r="2272" s="12" customFormat="1">
      <c r="B2272" s="248"/>
      <c r="C2272" s="249"/>
      <c r="D2272" s="250" t="s">
        <v>177</v>
      </c>
      <c r="E2272" s="251" t="s">
        <v>21</v>
      </c>
      <c r="F2272" s="252" t="s">
        <v>2077</v>
      </c>
      <c r="G2272" s="249"/>
      <c r="H2272" s="253">
        <v>750</v>
      </c>
      <c r="I2272" s="254"/>
      <c r="J2272" s="249"/>
      <c r="K2272" s="249"/>
      <c r="L2272" s="255"/>
      <c r="M2272" s="256"/>
      <c r="N2272" s="257"/>
      <c r="O2272" s="257"/>
      <c r="P2272" s="257"/>
      <c r="Q2272" s="257"/>
      <c r="R2272" s="257"/>
      <c r="S2272" s="257"/>
      <c r="T2272" s="258"/>
      <c r="AT2272" s="259" t="s">
        <v>177</v>
      </c>
      <c r="AU2272" s="259" t="s">
        <v>79</v>
      </c>
      <c r="AV2272" s="12" t="s">
        <v>79</v>
      </c>
      <c r="AW2272" s="12" t="s">
        <v>35</v>
      </c>
      <c r="AX2272" s="12" t="s">
        <v>71</v>
      </c>
      <c r="AY2272" s="259" t="s">
        <v>169</v>
      </c>
    </row>
    <row r="2273" s="14" customFormat="1">
      <c r="B2273" s="270"/>
      <c r="C2273" s="271"/>
      <c r="D2273" s="250" t="s">
        <v>177</v>
      </c>
      <c r="E2273" s="272" t="s">
        <v>21</v>
      </c>
      <c r="F2273" s="273" t="s">
        <v>182</v>
      </c>
      <c r="G2273" s="271"/>
      <c r="H2273" s="274">
        <v>750</v>
      </c>
      <c r="I2273" s="275"/>
      <c r="J2273" s="271"/>
      <c r="K2273" s="271"/>
      <c r="L2273" s="276"/>
      <c r="M2273" s="277"/>
      <c r="N2273" s="278"/>
      <c r="O2273" s="278"/>
      <c r="P2273" s="278"/>
      <c r="Q2273" s="278"/>
      <c r="R2273" s="278"/>
      <c r="S2273" s="278"/>
      <c r="T2273" s="279"/>
      <c r="AT2273" s="280" t="s">
        <v>177</v>
      </c>
      <c r="AU2273" s="280" t="s">
        <v>79</v>
      </c>
      <c r="AV2273" s="14" t="s">
        <v>89</v>
      </c>
      <c r="AW2273" s="14" t="s">
        <v>35</v>
      </c>
      <c r="AX2273" s="14" t="s">
        <v>75</v>
      </c>
      <c r="AY2273" s="280" t="s">
        <v>169</v>
      </c>
    </row>
    <row r="2274" s="1" customFormat="1" ht="16.5" customHeight="1">
      <c r="B2274" s="47"/>
      <c r="C2274" s="236" t="s">
        <v>2078</v>
      </c>
      <c r="D2274" s="236" t="s">
        <v>172</v>
      </c>
      <c r="E2274" s="237" t="s">
        <v>2079</v>
      </c>
      <c r="F2274" s="238" t="s">
        <v>2080</v>
      </c>
      <c r="G2274" s="239" t="s">
        <v>2060</v>
      </c>
      <c r="H2274" s="240">
        <v>1260</v>
      </c>
      <c r="I2274" s="241"/>
      <c r="J2274" s="242">
        <f>ROUND(I2274*H2274,2)</f>
        <v>0</v>
      </c>
      <c r="K2274" s="238" t="s">
        <v>21</v>
      </c>
      <c r="L2274" s="73"/>
      <c r="M2274" s="243" t="s">
        <v>21</v>
      </c>
      <c r="N2274" s="244" t="s">
        <v>42</v>
      </c>
      <c r="O2274" s="48"/>
      <c r="P2274" s="245">
        <f>O2274*H2274</f>
        <v>0</v>
      </c>
      <c r="Q2274" s="245">
        <v>6.7427899999999999E-05</v>
      </c>
      <c r="R2274" s="245">
        <f>Q2274*H2274</f>
        <v>0.084959153999999995</v>
      </c>
      <c r="S2274" s="245">
        <v>0</v>
      </c>
      <c r="T2274" s="246">
        <f>S2274*H2274</f>
        <v>0</v>
      </c>
      <c r="AR2274" s="25" t="s">
        <v>89</v>
      </c>
      <c r="AT2274" s="25" t="s">
        <v>172</v>
      </c>
      <c r="AU2274" s="25" t="s">
        <v>79</v>
      </c>
      <c r="AY2274" s="25" t="s">
        <v>169</v>
      </c>
      <c r="BE2274" s="247">
        <f>IF(N2274="základní",J2274,0)</f>
        <v>0</v>
      </c>
      <c r="BF2274" s="247">
        <f>IF(N2274="snížená",J2274,0)</f>
        <v>0</v>
      </c>
      <c r="BG2274" s="247">
        <f>IF(N2274="zákl. přenesená",J2274,0)</f>
        <v>0</v>
      </c>
      <c r="BH2274" s="247">
        <f>IF(N2274="sníž. přenesená",J2274,0)</f>
        <v>0</v>
      </c>
      <c r="BI2274" s="247">
        <f>IF(N2274="nulová",J2274,0)</f>
        <v>0</v>
      </c>
      <c r="BJ2274" s="25" t="s">
        <v>75</v>
      </c>
      <c r="BK2274" s="247">
        <f>ROUND(I2274*H2274,2)</f>
        <v>0</v>
      </c>
      <c r="BL2274" s="25" t="s">
        <v>89</v>
      </c>
      <c r="BM2274" s="25" t="s">
        <v>2081</v>
      </c>
    </row>
    <row r="2275" s="12" customFormat="1">
      <c r="B2275" s="248"/>
      <c r="C2275" s="249"/>
      <c r="D2275" s="250" t="s">
        <v>177</v>
      </c>
      <c r="E2275" s="251" t="s">
        <v>21</v>
      </c>
      <c r="F2275" s="252" t="s">
        <v>2062</v>
      </c>
      <c r="G2275" s="249"/>
      <c r="H2275" s="253">
        <v>380</v>
      </c>
      <c r="I2275" s="254"/>
      <c r="J2275" s="249"/>
      <c r="K2275" s="249"/>
      <c r="L2275" s="255"/>
      <c r="M2275" s="256"/>
      <c r="N2275" s="257"/>
      <c r="O2275" s="257"/>
      <c r="P2275" s="257"/>
      <c r="Q2275" s="257"/>
      <c r="R2275" s="257"/>
      <c r="S2275" s="257"/>
      <c r="T2275" s="258"/>
      <c r="AT2275" s="259" t="s">
        <v>177</v>
      </c>
      <c r="AU2275" s="259" t="s">
        <v>79</v>
      </c>
      <c r="AV2275" s="12" t="s">
        <v>79</v>
      </c>
      <c r="AW2275" s="12" t="s">
        <v>35</v>
      </c>
      <c r="AX2275" s="12" t="s">
        <v>71</v>
      </c>
      <c r="AY2275" s="259" t="s">
        <v>169</v>
      </c>
    </row>
    <row r="2276" s="13" customFormat="1">
      <c r="B2276" s="260"/>
      <c r="C2276" s="261"/>
      <c r="D2276" s="250" t="s">
        <v>177</v>
      </c>
      <c r="E2276" s="262" t="s">
        <v>21</v>
      </c>
      <c r="F2276" s="263" t="s">
        <v>2082</v>
      </c>
      <c r="G2276" s="261"/>
      <c r="H2276" s="262" t="s">
        <v>21</v>
      </c>
      <c r="I2276" s="264"/>
      <c r="J2276" s="261"/>
      <c r="K2276" s="261"/>
      <c r="L2276" s="265"/>
      <c r="M2276" s="266"/>
      <c r="N2276" s="267"/>
      <c r="O2276" s="267"/>
      <c r="P2276" s="267"/>
      <c r="Q2276" s="267"/>
      <c r="R2276" s="267"/>
      <c r="S2276" s="267"/>
      <c r="T2276" s="268"/>
      <c r="AT2276" s="269" t="s">
        <v>177</v>
      </c>
      <c r="AU2276" s="269" t="s">
        <v>79</v>
      </c>
      <c r="AV2276" s="13" t="s">
        <v>75</v>
      </c>
      <c r="AW2276" s="13" t="s">
        <v>35</v>
      </c>
      <c r="AX2276" s="13" t="s">
        <v>71</v>
      </c>
      <c r="AY2276" s="269" t="s">
        <v>169</v>
      </c>
    </row>
    <row r="2277" s="12" customFormat="1">
      <c r="B2277" s="248"/>
      <c r="C2277" s="249"/>
      <c r="D2277" s="250" t="s">
        <v>177</v>
      </c>
      <c r="E2277" s="251" t="s">
        <v>21</v>
      </c>
      <c r="F2277" s="252" t="s">
        <v>2072</v>
      </c>
      <c r="G2277" s="249"/>
      <c r="H2277" s="253">
        <v>880</v>
      </c>
      <c r="I2277" s="254"/>
      <c r="J2277" s="249"/>
      <c r="K2277" s="249"/>
      <c r="L2277" s="255"/>
      <c r="M2277" s="256"/>
      <c r="N2277" s="257"/>
      <c r="O2277" s="257"/>
      <c r="P2277" s="257"/>
      <c r="Q2277" s="257"/>
      <c r="R2277" s="257"/>
      <c r="S2277" s="257"/>
      <c r="T2277" s="258"/>
      <c r="AT2277" s="259" t="s">
        <v>177</v>
      </c>
      <c r="AU2277" s="259" t="s">
        <v>79</v>
      </c>
      <c r="AV2277" s="12" t="s">
        <v>79</v>
      </c>
      <c r="AW2277" s="12" t="s">
        <v>35</v>
      </c>
      <c r="AX2277" s="12" t="s">
        <v>71</v>
      </c>
      <c r="AY2277" s="259" t="s">
        <v>169</v>
      </c>
    </row>
    <row r="2278" s="13" customFormat="1">
      <c r="B2278" s="260"/>
      <c r="C2278" s="261"/>
      <c r="D2278" s="250" t="s">
        <v>177</v>
      </c>
      <c r="E2278" s="262" t="s">
        <v>21</v>
      </c>
      <c r="F2278" s="263" t="s">
        <v>2083</v>
      </c>
      <c r="G2278" s="261"/>
      <c r="H2278" s="262" t="s">
        <v>21</v>
      </c>
      <c r="I2278" s="264"/>
      <c r="J2278" s="261"/>
      <c r="K2278" s="261"/>
      <c r="L2278" s="265"/>
      <c r="M2278" s="266"/>
      <c r="N2278" s="267"/>
      <c r="O2278" s="267"/>
      <c r="P2278" s="267"/>
      <c r="Q2278" s="267"/>
      <c r="R2278" s="267"/>
      <c r="S2278" s="267"/>
      <c r="T2278" s="268"/>
      <c r="AT2278" s="269" t="s">
        <v>177</v>
      </c>
      <c r="AU2278" s="269" t="s">
        <v>79</v>
      </c>
      <c r="AV2278" s="13" t="s">
        <v>75</v>
      </c>
      <c r="AW2278" s="13" t="s">
        <v>35</v>
      </c>
      <c r="AX2278" s="13" t="s">
        <v>71</v>
      </c>
      <c r="AY2278" s="269" t="s">
        <v>169</v>
      </c>
    </row>
    <row r="2279" s="14" customFormat="1">
      <c r="B2279" s="270"/>
      <c r="C2279" s="271"/>
      <c r="D2279" s="250" t="s">
        <v>177</v>
      </c>
      <c r="E2279" s="272" t="s">
        <v>21</v>
      </c>
      <c r="F2279" s="273" t="s">
        <v>182</v>
      </c>
      <c r="G2279" s="271"/>
      <c r="H2279" s="274">
        <v>1260</v>
      </c>
      <c r="I2279" s="275"/>
      <c r="J2279" s="271"/>
      <c r="K2279" s="271"/>
      <c r="L2279" s="276"/>
      <c r="M2279" s="277"/>
      <c r="N2279" s="278"/>
      <c r="O2279" s="278"/>
      <c r="P2279" s="278"/>
      <c r="Q2279" s="278"/>
      <c r="R2279" s="278"/>
      <c r="S2279" s="278"/>
      <c r="T2279" s="279"/>
      <c r="AT2279" s="280" t="s">
        <v>177</v>
      </c>
      <c r="AU2279" s="280" t="s">
        <v>79</v>
      </c>
      <c r="AV2279" s="14" t="s">
        <v>89</v>
      </c>
      <c r="AW2279" s="14" t="s">
        <v>35</v>
      </c>
      <c r="AX2279" s="14" t="s">
        <v>75</v>
      </c>
      <c r="AY2279" s="280" t="s">
        <v>169</v>
      </c>
    </row>
    <row r="2280" s="1" customFormat="1" ht="16.5" customHeight="1">
      <c r="B2280" s="47"/>
      <c r="C2280" s="236" t="s">
        <v>2084</v>
      </c>
      <c r="D2280" s="236" t="s">
        <v>172</v>
      </c>
      <c r="E2280" s="237" t="s">
        <v>2085</v>
      </c>
      <c r="F2280" s="238" t="s">
        <v>2086</v>
      </c>
      <c r="G2280" s="239" t="s">
        <v>2060</v>
      </c>
      <c r="H2280" s="240">
        <v>1160</v>
      </c>
      <c r="I2280" s="241"/>
      <c r="J2280" s="242">
        <f>ROUND(I2280*H2280,2)</f>
        <v>0</v>
      </c>
      <c r="K2280" s="238" t="s">
        <v>21</v>
      </c>
      <c r="L2280" s="73"/>
      <c r="M2280" s="243" t="s">
        <v>21</v>
      </c>
      <c r="N2280" s="244" t="s">
        <v>42</v>
      </c>
      <c r="O2280" s="48"/>
      <c r="P2280" s="245">
        <f>O2280*H2280</f>
        <v>0</v>
      </c>
      <c r="Q2280" s="245">
        <v>6.0572899999999997E-05</v>
      </c>
      <c r="R2280" s="245">
        <f>Q2280*H2280</f>
        <v>0.070264564000000002</v>
      </c>
      <c r="S2280" s="245">
        <v>0</v>
      </c>
      <c r="T2280" s="246">
        <f>S2280*H2280</f>
        <v>0</v>
      </c>
      <c r="AR2280" s="25" t="s">
        <v>89</v>
      </c>
      <c r="AT2280" s="25" t="s">
        <v>172</v>
      </c>
      <c r="AU2280" s="25" t="s">
        <v>79</v>
      </c>
      <c r="AY2280" s="25" t="s">
        <v>169</v>
      </c>
      <c r="BE2280" s="247">
        <f>IF(N2280="základní",J2280,0)</f>
        <v>0</v>
      </c>
      <c r="BF2280" s="247">
        <f>IF(N2280="snížená",J2280,0)</f>
        <v>0</v>
      </c>
      <c r="BG2280" s="247">
        <f>IF(N2280="zákl. přenesená",J2280,0)</f>
        <v>0</v>
      </c>
      <c r="BH2280" s="247">
        <f>IF(N2280="sníž. přenesená",J2280,0)</f>
        <v>0</v>
      </c>
      <c r="BI2280" s="247">
        <f>IF(N2280="nulová",J2280,0)</f>
        <v>0</v>
      </c>
      <c r="BJ2280" s="25" t="s">
        <v>75</v>
      </c>
      <c r="BK2280" s="247">
        <f>ROUND(I2280*H2280,2)</f>
        <v>0</v>
      </c>
      <c r="BL2280" s="25" t="s">
        <v>89</v>
      </c>
      <c r="BM2280" s="25" t="s">
        <v>2087</v>
      </c>
    </row>
    <row r="2281" s="12" customFormat="1">
      <c r="B2281" s="248"/>
      <c r="C2281" s="249"/>
      <c r="D2281" s="250" t="s">
        <v>177</v>
      </c>
      <c r="E2281" s="251" t="s">
        <v>21</v>
      </c>
      <c r="F2281" s="252" t="s">
        <v>2067</v>
      </c>
      <c r="G2281" s="249"/>
      <c r="H2281" s="253">
        <v>1160</v>
      </c>
      <c r="I2281" s="254"/>
      <c r="J2281" s="249"/>
      <c r="K2281" s="249"/>
      <c r="L2281" s="255"/>
      <c r="M2281" s="256"/>
      <c r="N2281" s="257"/>
      <c r="O2281" s="257"/>
      <c r="P2281" s="257"/>
      <c r="Q2281" s="257"/>
      <c r="R2281" s="257"/>
      <c r="S2281" s="257"/>
      <c r="T2281" s="258"/>
      <c r="AT2281" s="259" t="s">
        <v>177</v>
      </c>
      <c r="AU2281" s="259" t="s">
        <v>79</v>
      </c>
      <c r="AV2281" s="12" t="s">
        <v>79</v>
      </c>
      <c r="AW2281" s="12" t="s">
        <v>35</v>
      </c>
      <c r="AX2281" s="12" t="s">
        <v>71</v>
      </c>
      <c r="AY2281" s="259" t="s">
        <v>169</v>
      </c>
    </row>
    <row r="2282" s="13" customFormat="1">
      <c r="B2282" s="260"/>
      <c r="C2282" s="261"/>
      <c r="D2282" s="250" t="s">
        <v>177</v>
      </c>
      <c r="E2282" s="262" t="s">
        <v>21</v>
      </c>
      <c r="F2282" s="263" t="s">
        <v>2088</v>
      </c>
      <c r="G2282" s="261"/>
      <c r="H2282" s="262" t="s">
        <v>21</v>
      </c>
      <c r="I2282" s="264"/>
      <c r="J2282" s="261"/>
      <c r="K2282" s="261"/>
      <c r="L2282" s="265"/>
      <c r="M2282" s="266"/>
      <c r="N2282" s="267"/>
      <c r="O2282" s="267"/>
      <c r="P2282" s="267"/>
      <c r="Q2282" s="267"/>
      <c r="R2282" s="267"/>
      <c r="S2282" s="267"/>
      <c r="T2282" s="268"/>
      <c r="AT2282" s="269" t="s">
        <v>177</v>
      </c>
      <c r="AU2282" s="269" t="s">
        <v>79</v>
      </c>
      <c r="AV2282" s="13" t="s">
        <v>75</v>
      </c>
      <c r="AW2282" s="13" t="s">
        <v>35</v>
      </c>
      <c r="AX2282" s="13" t="s">
        <v>71</v>
      </c>
      <c r="AY2282" s="269" t="s">
        <v>169</v>
      </c>
    </row>
    <row r="2283" s="14" customFormat="1">
      <c r="B2283" s="270"/>
      <c r="C2283" s="271"/>
      <c r="D2283" s="250" t="s">
        <v>177</v>
      </c>
      <c r="E2283" s="272" t="s">
        <v>21</v>
      </c>
      <c r="F2283" s="273" t="s">
        <v>182</v>
      </c>
      <c r="G2283" s="271"/>
      <c r="H2283" s="274">
        <v>1160</v>
      </c>
      <c r="I2283" s="275"/>
      <c r="J2283" s="271"/>
      <c r="K2283" s="271"/>
      <c r="L2283" s="276"/>
      <c r="M2283" s="277"/>
      <c r="N2283" s="278"/>
      <c r="O2283" s="278"/>
      <c r="P2283" s="278"/>
      <c r="Q2283" s="278"/>
      <c r="R2283" s="278"/>
      <c r="S2283" s="278"/>
      <c r="T2283" s="279"/>
      <c r="AT2283" s="280" t="s">
        <v>177</v>
      </c>
      <c r="AU2283" s="280" t="s">
        <v>79</v>
      </c>
      <c r="AV2283" s="14" t="s">
        <v>89</v>
      </c>
      <c r="AW2283" s="14" t="s">
        <v>35</v>
      </c>
      <c r="AX2283" s="14" t="s">
        <v>75</v>
      </c>
      <c r="AY2283" s="280" t="s">
        <v>169</v>
      </c>
    </row>
    <row r="2284" s="1" customFormat="1" ht="16.5" customHeight="1">
      <c r="B2284" s="47"/>
      <c r="C2284" s="236" t="s">
        <v>2089</v>
      </c>
      <c r="D2284" s="236" t="s">
        <v>172</v>
      </c>
      <c r="E2284" s="237" t="s">
        <v>2090</v>
      </c>
      <c r="F2284" s="238" t="s">
        <v>2091</v>
      </c>
      <c r="G2284" s="239" t="s">
        <v>2060</v>
      </c>
      <c r="H2284" s="240">
        <v>750</v>
      </c>
      <c r="I2284" s="241"/>
      <c r="J2284" s="242">
        <f>ROUND(I2284*H2284,2)</f>
        <v>0</v>
      </c>
      <c r="K2284" s="238" t="s">
        <v>21</v>
      </c>
      <c r="L2284" s="73"/>
      <c r="M2284" s="243" t="s">
        <v>21</v>
      </c>
      <c r="N2284" s="244" t="s">
        <v>42</v>
      </c>
      <c r="O2284" s="48"/>
      <c r="P2284" s="245">
        <f>O2284*H2284</f>
        <v>0</v>
      </c>
      <c r="Q2284" s="245">
        <v>5.8242200000000003E-05</v>
      </c>
      <c r="R2284" s="245">
        <f>Q2284*H2284</f>
        <v>0.043681650000000002</v>
      </c>
      <c r="S2284" s="245">
        <v>0</v>
      </c>
      <c r="T2284" s="246">
        <f>S2284*H2284</f>
        <v>0</v>
      </c>
      <c r="AR2284" s="25" t="s">
        <v>89</v>
      </c>
      <c r="AT2284" s="25" t="s">
        <v>172</v>
      </c>
      <c r="AU2284" s="25" t="s">
        <v>79</v>
      </c>
      <c r="AY2284" s="25" t="s">
        <v>169</v>
      </c>
      <c r="BE2284" s="247">
        <f>IF(N2284="základní",J2284,0)</f>
        <v>0</v>
      </c>
      <c r="BF2284" s="247">
        <f>IF(N2284="snížená",J2284,0)</f>
        <v>0</v>
      </c>
      <c r="BG2284" s="247">
        <f>IF(N2284="zákl. přenesená",J2284,0)</f>
        <v>0</v>
      </c>
      <c r="BH2284" s="247">
        <f>IF(N2284="sníž. přenesená",J2284,0)</f>
        <v>0</v>
      </c>
      <c r="BI2284" s="247">
        <f>IF(N2284="nulová",J2284,0)</f>
        <v>0</v>
      </c>
      <c r="BJ2284" s="25" t="s">
        <v>75</v>
      </c>
      <c r="BK2284" s="247">
        <f>ROUND(I2284*H2284,2)</f>
        <v>0</v>
      </c>
      <c r="BL2284" s="25" t="s">
        <v>89</v>
      </c>
      <c r="BM2284" s="25" t="s">
        <v>2092</v>
      </c>
    </row>
    <row r="2285" s="12" customFormat="1">
      <c r="B2285" s="248"/>
      <c r="C2285" s="249"/>
      <c r="D2285" s="250" t="s">
        <v>177</v>
      </c>
      <c r="E2285" s="251" t="s">
        <v>21</v>
      </c>
      <c r="F2285" s="252" t="s">
        <v>2077</v>
      </c>
      <c r="G2285" s="249"/>
      <c r="H2285" s="253">
        <v>750</v>
      </c>
      <c r="I2285" s="254"/>
      <c r="J2285" s="249"/>
      <c r="K2285" s="249"/>
      <c r="L2285" s="255"/>
      <c r="M2285" s="256"/>
      <c r="N2285" s="257"/>
      <c r="O2285" s="257"/>
      <c r="P2285" s="257"/>
      <c r="Q2285" s="257"/>
      <c r="R2285" s="257"/>
      <c r="S2285" s="257"/>
      <c r="T2285" s="258"/>
      <c r="AT2285" s="259" t="s">
        <v>177</v>
      </c>
      <c r="AU2285" s="259" t="s">
        <v>79</v>
      </c>
      <c r="AV2285" s="12" t="s">
        <v>79</v>
      </c>
      <c r="AW2285" s="12" t="s">
        <v>35</v>
      </c>
      <c r="AX2285" s="12" t="s">
        <v>71</v>
      </c>
      <c r="AY2285" s="259" t="s">
        <v>169</v>
      </c>
    </row>
    <row r="2286" s="13" customFormat="1">
      <c r="B2286" s="260"/>
      <c r="C2286" s="261"/>
      <c r="D2286" s="250" t="s">
        <v>177</v>
      </c>
      <c r="E2286" s="262" t="s">
        <v>21</v>
      </c>
      <c r="F2286" s="263" t="s">
        <v>2093</v>
      </c>
      <c r="G2286" s="261"/>
      <c r="H2286" s="262" t="s">
        <v>21</v>
      </c>
      <c r="I2286" s="264"/>
      <c r="J2286" s="261"/>
      <c r="K2286" s="261"/>
      <c r="L2286" s="265"/>
      <c r="M2286" s="266"/>
      <c r="N2286" s="267"/>
      <c r="O2286" s="267"/>
      <c r="P2286" s="267"/>
      <c r="Q2286" s="267"/>
      <c r="R2286" s="267"/>
      <c r="S2286" s="267"/>
      <c r="T2286" s="268"/>
      <c r="AT2286" s="269" t="s">
        <v>177</v>
      </c>
      <c r="AU2286" s="269" t="s">
        <v>79</v>
      </c>
      <c r="AV2286" s="13" t="s">
        <v>75</v>
      </c>
      <c r="AW2286" s="13" t="s">
        <v>35</v>
      </c>
      <c r="AX2286" s="13" t="s">
        <v>71</v>
      </c>
      <c r="AY2286" s="269" t="s">
        <v>169</v>
      </c>
    </row>
    <row r="2287" s="14" customFormat="1">
      <c r="B2287" s="270"/>
      <c r="C2287" s="271"/>
      <c r="D2287" s="250" t="s">
        <v>177</v>
      </c>
      <c r="E2287" s="272" t="s">
        <v>21</v>
      </c>
      <c r="F2287" s="273" t="s">
        <v>182</v>
      </c>
      <c r="G2287" s="271"/>
      <c r="H2287" s="274">
        <v>750</v>
      </c>
      <c r="I2287" s="275"/>
      <c r="J2287" s="271"/>
      <c r="K2287" s="271"/>
      <c r="L2287" s="276"/>
      <c r="M2287" s="277"/>
      <c r="N2287" s="278"/>
      <c r="O2287" s="278"/>
      <c r="P2287" s="278"/>
      <c r="Q2287" s="278"/>
      <c r="R2287" s="278"/>
      <c r="S2287" s="278"/>
      <c r="T2287" s="279"/>
      <c r="AT2287" s="280" t="s">
        <v>177</v>
      </c>
      <c r="AU2287" s="280" t="s">
        <v>79</v>
      </c>
      <c r="AV2287" s="14" t="s">
        <v>89</v>
      </c>
      <c r="AW2287" s="14" t="s">
        <v>35</v>
      </c>
      <c r="AX2287" s="14" t="s">
        <v>75</v>
      </c>
      <c r="AY2287" s="280" t="s">
        <v>169</v>
      </c>
    </row>
    <row r="2288" s="1" customFormat="1" ht="16.5" customHeight="1">
      <c r="B2288" s="47"/>
      <c r="C2288" s="236" t="s">
        <v>2094</v>
      </c>
      <c r="D2288" s="236" t="s">
        <v>172</v>
      </c>
      <c r="E2288" s="237" t="s">
        <v>2095</v>
      </c>
      <c r="F2288" s="238" t="s">
        <v>2096</v>
      </c>
      <c r="G2288" s="239" t="s">
        <v>289</v>
      </c>
      <c r="H2288" s="240">
        <v>1</v>
      </c>
      <c r="I2288" s="241"/>
      <c r="J2288" s="242">
        <f>ROUND(I2288*H2288,2)</f>
        <v>0</v>
      </c>
      <c r="K2288" s="238" t="s">
        <v>21</v>
      </c>
      <c r="L2288" s="73"/>
      <c r="M2288" s="243" t="s">
        <v>21</v>
      </c>
      <c r="N2288" s="244" t="s">
        <v>42</v>
      </c>
      <c r="O2288" s="48"/>
      <c r="P2288" s="245">
        <f>O2288*H2288</f>
        <v>0</v>
      </c>
      <c r="Q2288" s="245">
        <v>0</v>
      </c>
      <c r="R2288" s="245">
        <f>Q2288*H2288</f>
        <v>0</v>
      </c>
      <c r="S2288" s="245">
        <v>0</v>
      </c>
      <c r="T2288" s="246">
        <f>S2288*H2288</f>
        <v>0</v>
      </c>
      <c r="AR2288" s="25" t="s">
        <v>89</v>
      </c>
      <c r="AT2288" s="25" t="s">
        <v>172</v>
      </c>
      <c r="AU2288" s="25" t="s">
        <v>79</v>
      </c>
      <c r="AY2288" s="25" t="s">
        <v>169</v>
      </c>
      <c r="BE2288" s="247">
        <f>IF(N2288="základní",J2288,0)</f>
        <v>0</v>
      </c>
      <c r="BF2288" s="247">
        <f>IF(N2288="snížená",J2288,0)</f>
        <v>0</v>
      </c>
      <c r="BG2288" s="247">
        <f>IF(N2288="zákl. přenesená",J2288,0)</f>
        <v>0</v>
      </c>
      <c r="BH2288" s="247">
        <f>IF(N2288="sníž. přenesená",J2288,0)</f>
        <v>0</v>
      </c>
      <c r="BI2288" s="247">
        <f>IF(N2288="nulová",J2288,0)</f>
        <v>0</v>
      </c>
      <c r="BJ2288" s="25" t="s">
        <v>75</v>
      </c>
      <c r="BK2288" s="247">
        <f>ROUND(I2288*H2288,2)</f>
        <v>0</v>
      </c>
      <c r="BL2288" s="25" t="s">
        <v>89</v>
      </c>
      <c r="BM2288" s="25" t="s">
        <v>2097</v>
      </c>
    </row>
    <row r="2289" s="1" customFormat="1" ht="25.5" customHeight="1">
      <c r="B2289" s="47"/>
      <c r="C2289" s="236" t="s">
        <v>2098</v>
      </c>
      <c r="D2289" s="236" t="s">
        <v>172</v>
      </c>
      <c r="E2289" s="237" t="s">
        <v>2099</v>
      </c>
      <c r="F2289" s="238" t="s">
        <v>2100</v>
      </c>
      <c r="G2289" s="239" t="s">
        <v>479</v>
      </c>
      <c r="H2289" s="240">
        <v>23.699999999999999</v>
      </c>
      <c r="I2289" s="241"/>
      <c r="J2289" s="242">
        <f>ROUND(I2289*H2289,2)</f>
        <v>0</v>
      </c>
      <c r="K2289" s="238" t="s">
        <v>21</v>
      </c>
      <c r="L2289" s="73"/>
      <c r="M2289" s="243" t="s">
        <v>21</v>
      </c>
      <c r="N2289" s="244" t="s">
        <v>42</v>
      </c>
      <c r="O2289" s="48"/>
      <c r="P2289" s="245">
        <f>O2289*H2289</f>
        <v>0</v>
      </c>
      <c r="Q2289" s="245">
        <v>0</v>
      </c>
      <c r="R2289" s="245">
        <f>Q2289*H2289</f>
        <v>0</v>
      </c>
      <c r="S2289" s="245">
        <v>0</v>
      </c>
      <c r="T2289" s="246">
        <f>S2289*H2289</f>
        <v>0</v>
      </c>
      <c r="AR2289" s="25" t="s">
        <v>89</v>
      </c>
      <c r="AT2289" s="25" t="s">
        <v>172</v>
      </c>
      <c r="AU2289" s="25" t="s">
        <v>79</v>
      </c>
      <c r="AY2289" s="25" t="s">
        <v>169</v>
      </c>
      <c r="BE2289" s="247">
        <f>IF(N2289="základní",J2289,0)</f>
        <v>0</v>
      </c>
      <c r="BF2289" s="247">
        <f>IF(N2289="snížená",J2289,0)</f>
        <v>0</v>
      </c>
      <c r="BG2289" s="247">
        <f>IF(N2289="zákl. přenesená",J2289,0)</f>
        <v>0</v>
      </c>
      <c r="BH2289" s="247">
        <f>IF(N2289="sníž. přenesená",J2289,0)</f>
        <v>0</v>
      </c>
      <c r="BI2289" s="247">
        <f>IF(N2289="nulová",J2289,0)</f>
        <v>0</v>
      </c>
      <c r="BJ2289" s="25" t="s">
        <v>75</v>
      </c>
      <c r="BK2289" s="247">
        <f>ROUND(I2289*H2289,2)</f>
        <v>0</v>
      </c>
      <c r="BL2289" s="25" t="s">
        <v>89</v>
      </c>
      <c r="BM2289" s="25" t="s">
        <v>2101</v>
      </c>
    </row>
    <row r="2290" s="12" customFormat="1">
      <c r="B2290" s="248"/>
      <c r="C2290" s="249"/>
      <c r="D2290" s="250" t="s">
        <v>177</v>
      </c>
      <c r="E2290" s="251" t="s">
        <v>21</v>
      </c>
      <c r="F2290" s="252" t="s">
        <v>2102</v>
      </c>
      <c r="G2290" s="249"/>
      <c r="H2290" s="253">
        <v>23.699999999999999</v>
      </c>
      <c r="I2290" s="254"/>
      <c r="J2290" s="249"/>
      <c r="K2290" s="249"/>
      <c r="L2290" s="255"/>
      <c r="M2290" s="256"/>
      <c r="N2290" s="257"/>
      <c r="O2290" s="257"/>
      <c r="P2290" s="257"/>
      <c r="Q2290" s="257"/>
      <c r="R2290" s="257"/>
      <c r="S2290" s="257"/>
      <c r="T2290" s="258"/>
      <c r="AT2290" s="259" t="s">
        <v>177</v>
      </c>
      <c r="AU2290" s="259" t="s">
        <v>79</v>
      </c>
      <c r="AV2290" s="12" t="s">
        <v>79</v>
      </c>
      <c r="AW2290" s="12" t="s">
        <v>35</v>
      </c>
      <c r="AX2290" s="12" t="s">
        <v>71</v>
      </c>
      <c r="AY2290" s="259" t="s">
        <v>169</v>
      </c>
    </row>
    <row r="2291" s="14" customFormat="1">
      <c r="B2291" s="270"/>
      <c r="C2291" s="271"/>
      <c r="D2291" s="250" t="s">
        <v>177</v>
      </c>
      <c r="E2291" s="272" t="s">
        <v>21</v>
      </c>
      <c r="F2291" s="273" t="s">
        <v>182</v>
      </c>
      <c r="G2291" s="271"/>
      <c r="H2291" s="274">
        <v>23.699999999999999</v>
      </c>
      <c r="I2291" s="275"/>
      <c r="J2291" s="271"/>
      <c r="K2291" s="271"/>
      <c r="L2291" s="276"/>
      <c r="M2291" s="277"/>
      <c r="N2291" s="278"/>
      <c r="O2291" s="278"/>
      <c r="P2291" s="278"/>
      <c r="Q2291" s="278"/>
      <c r="R2291" s="278"/>
      <c r="S2291" s="278"/>
      <c r="T2291" s="279"/>
      <c r="AT2291" s="280" t="s">
        <v>177</v>
      </c>
      <c r="AU2291" s="280" t="s">
        <v>79</v>
      </c>
      <c r="AV2291" s="14" t="s">
        <v>89</v>
      </c>
      <c r="AW2291" s="14" t="s">
        <v>35</v>
      </c>
      <c r="AX2291" s="14" t="s">
        <v>75</v>
      </c>
      <c r="AY2291" s="280" t="s">
        <v>169</v>
      </c>
    </row>
    <row r="2292" s="1" customFormat="1" ht="16.5" customHeight="1">
      <c r="B2292" s="47"/>
      <c r="C2292" s="236" t="s">
        <v>2103</v>
      </c>
      <c r="D2292" s="236" t="s">
        <v>172</v>
      </c>
      <c r="E2292" s="237" t="s">
        <v>2104</v>
      </c>
      <c r="F2292" s="238" t="s">
        <v>2105</v>
      </c>
      <c r="G2292" s="239" t="s">
        <v>1279</v>
      </c>
      <c r="H2292" s="240">
        <v>1</v>
      </c>
      <c r="I2292" s="241"/>
      <c r="J2292" s="242">
        <f>ROUND(I2292*H2292,2)</f>
        <v>0</v>
      </c>
      <c r="K2292" s="238" t="s">
        <v>21</v>
      </c>
      <c r="L2292" s="73"/>
      <c r="M2292" s="243" t="s">
        <v>21</v>
      </c>
      <c r="N2292" s="244" t="s">
        <v>42</v>
      </c>
      <c r="O2292" s="48"/>
      <c r="P2292" s="245">
        <f>O2292*H2292</f>
        <v>0</v>
      </c>
      <c r="Q2292" s="245">
        <v>0</v>
      </c>
      <c r="R2292" s="245">
        <f>Q2292*H2292</f>
        <v>0</v>
      </c>
      <c r="S2292" s="245">
        <v>0</v>
      </c>
      <c r="T2292" s="246">
        <f>S2292*H2292</f>
        <v>0</v>
      </c>
      <c r="AR2292" s="25" t="s">
        <v>89</v>
      </c>
      <c r="AT2292" s="25" t="s">
        <v>172</v>
      </c>
      <c r="AU2292" s="25" t="s">
        <v>79</v>
      </c>
      <c r="AY2292" s="25" t="s">
        <v>169</v>
      </c>
      <c r="BE2292" s="247">
        <f>IF(N2292="základní",J2292,0)</f>
        <v>0</v>
      </c>
      <c r="BF2292" s="247">
        <f>IF(N2292="snížená",J2292,0)</f>
        <v>0</v>
      </c>
      <c r="BG2292" s="247">
        <f>IF(N2292="zákl. přenesená",J2292,0)</f>
        <v>0</v>
      </c>
      <c r="BH2292" s="247">
        <f>IF(N2292="sníž. přenesená",J2292,0)</f>
        <v>0</v>
      </c>
      <c r="BI2292" s="247">
        <f>IF(N2292="nulová",J2292,0)</f>
        <v>0</v>
      </c>
      <c r="BJ2292" s="25" t="s">
        <v>75</v>
      </c>
      <c r="BK2292" s="247">
        <f>ROUND(I2292*H2292,2)</f>
        <v>0</v>
      </c>
      <c r="BL2292" s="25" t="s">
        <v>89</v>
      </c>
      <c r="BM2292" s="25" t="s">
        <v>2106</v>
      </c>
    </row>
    <row r="2293" s="12" customFormat="1">
      <c r="B2293" s="248"/>
      <c r="C2293" s="249"/>
      <c r="D2293" s="250" t="s">
        <v>177</v>
      </c>
      <c r="E2293" s="251" t="s">
        <v>21</v>
      </c>
      <c r="F2293" s="252" t="s">
        <v>75</v>
      </c>
      <c r="G2293" s="249"/>
      <c r="H2293" s="253">
        <v>1</v>
      </c>
      <c r="I2293" s="254"/>
      <c r="J2293" s="249"/>
      <c r="K2293" s="249"/>
      <c r="L2293" s="255"/>
      <c r="M2293" s="256"/>
      <c r="N2293" s="257"/>
      <c r="O2293" s="257"/>
      <c r="P2293" s="257"/>
      <c r="Q2293" s="257"/>
      <c r="R2293" s="257"/>
      <c r="S2293" s="257"/>
      <c r="T2293" s="258"/>
      <c r="AT2293" s="259" t="s">
        <v>177</v>
      </c>
      <c r="AU2293" s="259" t="s">
        <v>79</v>
      </c>
      <c r="AV2293" s="12" t="s">
        <v>79</v>
      </c>
      <c r="AW2293" s="12" t="s">
        <v>35</v>
      </c>
      <c r="AX2293" s="12" t="s">
        <v>71</v>
      </c>
      <c r="AY2293" s="259" t="s">
        <v>169</v>
      </c>
    </row>
    <row r="2294" s="14" customFormat="1">
      <c r="B2294" s="270"/>
      <c r="C2294" s="271"/>
      <c r="D2294" s="250" t="s">
        <v>177</v>
      </c>
      <c r="E2294" s="272" t="s">
        <v>21</v>
      </c>
      <c r="F2294" s="273" t="s">
        <v>182</v>
      </c>
      <c r="G2294" s="271"/>
      <c r="H2294" s="274">
        <v>1</v>
      </c>
      <c r="I2294" s="275"/>
      <c r="J2294" s="271"/>
      <c r="K2294" s="271"/>
      <c r="L2294" s="276"/>
      <c r="M2294" s="277"/>
      <c r="N2294" s="278"/>
      <c r="O2294" s="278"/>
      <c r="P2294" s="278"/>
      <c r="Q2294" s="278"/>
      <c r="R2294" s="278"/>
      <c r="S2294" s="278"/>
      <c r="T2294" s="279"/>
      <c r="AT2294" s="280" t="s">
        <v>177</v>
      </c>
      <c r="AU2294" s="280" t="s">
        <v>79</v>
      </c>
      <c r="AV2294" s="14" t="s">
        <v>89</v>
      </c>
      <c r="AW2294" s="14" t="s">
        <v>35</v>
      </c>
      <c r="AX2294" s="14" t="s">
        <v>75</v>
      </c>
      <c r="AY2294" s="280" t="s">
        <v>169</v>
      </c>
    </row>
    <row r="2295" s="1" customFormat="1" ht="16.5" customHeight="1">
      <c r="B2295" s="47"/>
      <c r="C2295" s="236" t="s">
        <v>2107</v>
      </c>
      <c r="D2295" s="236" t="s">
        <v>172</v>
      </c>
      <c r="E2295" s="237" t="s">
        <v>2108</v>
      </c>
      <c r="F2295" s="238" t="s">
        <v>2109</v>
      </c>
      <c r="G2295" s="239" t="s">
        <v>1279</v>
      </c>
      <c r="H2295" s="240">
        <v>1</v>
      </c>
      <c r="I2295" s="241"/>
      <c r="J2295" s="242">
        <f>ROUND(I2295*H2295,2)</f>
        <v>0</v>
      </c>
      <c r="K2295" s="238" t="s">
        <v>21</v>
      </c>
      <c r="L2295" s="73"/>
      <c r="M2295" s="243" t="s">
        <v>21</v>
      </c>
      <c r="N2295" s="244" t="s">
        <v>42</v>
      </c>
      <c r="O2295" s="48"/>
      <c r="P2295" s="245">
        <f>O2295*H2295</f>
        <v>0</v>
      </c>
      <c r="Q2295" s="245">
        <v>0</v>
      </c>
      <c r="R2295" s="245">
        <f>Q2295*H2295</f>
        <v>0</v>
      </c>
      <c r="S2295" s="245">
        <v>0</v>
      </c>
      <c r="T2295" s="246">
        <f>S2295*H2295</f>
        <v>0</v>
      </c>
      <c r="AR2295" s="25" t="s">
        <v>89</v>
      </c>
      <c r="AT2295" s="25" t="s">
        <v>172</v>
      </c>
      <c r="AU2295" s="25" t="s">
        <v>79</v>
      </c>
      <c r="AY2295" s="25" t="s">
        <v>169</v>
      </c>
      <c r="BE2295" s="247">
        <f>IF(N2295="základní",J2295,0)</f>
        <v>0</v>
      </c>
      <c r="BF2295" s="247">
        <f>IF(N2295="snížená",J2295,0)</f>
        <v>0</v>
      </c>
      <c r="BG2295" s="247">
        <f>IF(N2295="zákl. přenesená",J2295,0)</f>
        <v>0</v>
      </c>
      <c r="BH2295" s="247">
        <f>IF(N2295="sníž. přenesená",J2295,0)</f>
        <v>0</v>
      </c>
      <c r="BI2295" s="247">
        <f>IF(N2295="nulová",J2295,0)</f>
        <v>0</v>
      </c>
      <c r="BJ2295" s="25" t="s">
        <v>75</v>
      </c>
      <c r="BK2295" s="247">
        <f>ROUND(I2295*H2295,2)</f>
        <v>0</v>
      </c>
      <c r="BL2295" s="25" t="s">
        <v>89</v>
      </c>
      <c r="BM2295" s="25" t="s">
        <v>2110</v>
      </c>
    </row>
    <row r="2296" s="12" customFormat="1">
      <c r="B2296" s="248"/>
      <c r="C2296" s="249"/>
      <c r="D2296" s="250" t="s">
        <v>177</v>
      </c>
      <c r="E2296" s="251" t="s">
        <v>21</v>
      </c>
      <c r="F2296" s="252" t="s">
        <v>75</v>
      </c>
      <c r="G2296" s="249"/>
      <c r="H2296" s="253">
        <v>1</v>
      </c>
      <c r="I2296" s="254"/>
      <c r="J2296" s="249"/>
      <c r="K2296" s="249"/>
      <c r="L2296" s="255"/>
      <c r="M2296" s="256"/>
      <c r="N2296" s="257"/>
      <c r="O2296" s="257"/>
      <c r="P2296" s="257"/>
      <c r="Q2296" s="257"/>
      <c r="R2296" s="257"/>
      <c r="S2296" s="257"/>
      <c r="T2296" s="258"/>
      <c r="AT2296" s="259" t="s">
        <v>177</v>
      </c>
      <c r="AU2296" s="259" t="s">
        <v>79</v>
      </c>
      <c r="AV2296" s="12" t="s">
        <v>79</v>
      </c>
      <c r="AW2296" s="12" t="s">
        <v>35</v>
      </c>
      <c r="AX2296" s="12" t="s">
        <v>71</v>
      </c>
      <c r="AY2296" s="259" t="s">
        <v>169</v>
      </c>
    </row>
    <row r="2297" s="14" customFormat="1">
      <c r="B2297" s="270"/>
      <c r="C2297" s="271"/>
      <c r="D2297" s="250" t="s">
        <v>177</v>
      </c>
      <c r="E2297" s="272" t="s">
        <v>21</v>
      </c>
      <c r="F2297" s="273" t="s">
        <v>182</v>
      </c>
      <c r="G2297" s="271"/>
      <c r="H2297" s="274">
        <v>1</v>
      </c>
      <c r="I2297" s="275"/>
      <c r="J2297" s="271"/>
      <c r="K2297" s="271"/>
      <c r="L2297" s="276"/>
      <c r="M2297" s="277"/>
      <c r="N2297" s="278"/>
      <c r="O2297" s="278"/>
      <c r="P2297" s="278"/>
      <c r="Q2297" s="278"/>
      <c r="R2297" s="278"/>
      <c r="S2297" s="278"/>
      <c r="T2297" s="279"/>
      <c r="AT2297" s="280" t="s">
        <v>177</v>
      </c>
      <c r="AU2297" s="280" t="s">
        <v>79</v>
      </c>
      <c r="AV2297" s="14" t="s">
        <v>89</v>
      </c>
      <c r="AW2297" s="14" t="s">
        <v>35</v>
      </c>
      <c r="AX2297" s="14" t="s">
        <v>75</v>
      </c>
      <c r="AY2297" s="280" t="s">
        <v>169</v>
      </c>
    </row>
    <row r="2298" s="1" customFormat="1" ht="16.5" customHeight="1">
      <c r="B2298" s="47"/>
      <c r="C2298" s="236" t="s">
        <v>2111</v>
      </c>
      <c r="D2298" s="236" t="s">
        <v>172</v>
      </c>
      <c r="E2298" s="237" t="s">
        <v>2112</v>
      </c>
      <c r="F2298" s="238" t="s">
        <v>2113</v>
      </c>
      <c r="G2298" s="239" t="s">
        <v>354</v>
      </c>
      <c r="H2298" s="240">
        <v>26</v>
      </c>
      <c r="I2298" s="241"/>
      <c r="J2298" s="242">
        <f>ROUND(I2298*H2298,2)</f>
        <v>0</v>
      </c>
      <c r="K2298" s="238" t="s">
        <v>21</v>
      </c>
      <c r="L2298" s="73"/>
      <c r="M2298" s="243" t="s">
        <v>21</v>
      </c>
      <c r="N2298" s="244" t="s">
        <v>42</v>
      </c>
      <c r="O2298" s="48"/>
      <c r="P2298" s="245">
        <f>O2298*H2298</f>
        <v>0</v>
      </c>
      <c r="Q2298" s="245">
        <v>0</v>
      </c>
      <c r="R2298" s="245">
        <f>Q2298*H2298</f>
        <v>0</v>
      </c>
      <c r="S2298" s="245">
        <v>0</v>
      </c>
      <c r="T2298" s="246">
        <f>S2298*H2298</f>
        <v>0</v>
      </c>
      <c r="AR2298" s="25" t="s">
        <v>89</v>
      </c>
      <c r="AT2298" s="25" t="s">
        <v>172</v>
      </c>
      <c r="AU2298" s="25" t="s">
        <v>79</v>
      </c>
      <c r="AY2298" s="25" t="s">
        <v>169</v>
      </c>
      <c r="BE2298" s="247">
        <f>IF(N2298="základní",J2298,0)</f>
        <v>0</v>
      </c>
      <c r="BF2298" s="247">
        <f>IF(N2298="snížená",J2298,0)</f>
        <v>0</v>
      </c>
      <c r="BG2298" s="247">
        <f>IF(N2298="zákl. přenesená",J2298,0)</f>
        <v>0</v>
      </c>
      <c r="BH2298" s="247">
        <f>IF(N2298="sníž. přenesená",J2298,0)</f>
        <v>0</v>
      </c>
      <c r="BI2298" s="247">
        <f>IF(N2298="nulová",J2298,0)</f>
        <v>0</v>
      </c>
      <c r="BJ2298" s="25" t="s">
        <v>75</v>
      </c>
      <c r="BK2298" s="247">
        <f>ROUND(I2298*H2298,2)</f>
        <v>0</v>
      </c>
      <c r="BL2298" s="25" t="s">
        <v>89</v>
      </c>
      <c r="BM2298" s="25" t="s">
        <v>2114</v>
      </c>
    </row>
    <row r="2299" s="12" customFormat="1">
      <c r="B2299" s="248"/>
      <c r="C2299" s="249"/>
      <c r="D2299" s="250" t="s">
        <v>177</v>
      </c>
      <c r="E2299" s="251" t="s">
        <v>21</v>
      </c>
      <c r="F2299" s="252" t="s">
        <v>345</v>
      </c>
      <c r="G2299" s="249"/>
      <c r="H2299" s="253">
        <v>26</v>
      </c>
      <c r="I2299" s="254"/>
      <c r="J2299" s="249"/>
      <c r="K2299" s="249"/>
      <c r="L2299" s="255"/>
      <c r="M2299" s="256"/>
      <c r="N2299" s="257"/>
      <c r="O2299" s="257"/>
      <c r="P2299" s="257"/>
      <c r="Q2299" s="257"/>
      <c r="R2299" s="257"/>
      <c r="S2299" s="257"/>
      <c r="T2299" s="258"/>
      <c r="AT2299" s="259" t="s">
        <v>177</v>
      </c>
      <c r="AU2299" s="259" t="s">
        <v>79</v>
      </c>
      <c r="AV2299" s="12" t="s">
        <v>79</v>
      </c>
      <c r="AW2299" s="12" t="s">
        <v>35</v>
      </c>
      <c r="AX2299" s="12" t="s">
        <v>71</v>
      </c>
      <c r="AY2299" s="259" t="s">
        <v>169</v>
      </c>
    </row>
    <row r="2300" s="14" customFormat="1">
      <c r="B2300" s="270"/>
      <c r="C2300" s="271"/>
      <c r="D2300" s="250" t="s">
        <v>177</v>
      </c>
      <c r="E2300" s="272" t="s">
        <v>21</v>
      </c>
      <c r="F2300" s="273" t="s">
        <v>182</v>
      </c>
      <c r="G2300" s="271"/>
      <c r="H2300" s="274">
        <v>26</v>
      </c>
      <c r="I2300" s="275"/>
      <c r="J2300" s="271"/>
      <c r="K2300" s="271"/>
      <c r="L2300" s="276"/>
      <c r="M2300" s="277"/>
      <c r="N2300" s="278"/>
      <c r="O2300" s="278"/>
      <c r="P2300" s="278"/>
      <c r="Q2300" s="278"/>
      <c r="R2300" s="278"/>
      <c r="S2300" s="278"/>
      <c r="T2300" s="279"/>
      <c r="AT2300" s="280" t="s">
        <v>177</v>
      </c>
      <c r="AU2300" s="280" t="s">
        <v>79</v>
      </c>
      <c r="AV2300" s="14" t="s">
        <v>89</v>
      </c>
      <c r="AW2300" s="14" t="s">
        <v>35</v>
      </c>
      <c r="AX2300" s="14" t="s">
        <v>75</v>
      </c>
      <c r="AY2300" s="280" t="s">
        <v>169</v>
      </c>
    </row>
    <row r="2301" s="1" customFormat="1" ht="16.5" customHeight="1">
      <c r="B2301" s="47"/>
      <c r="C2301" s="236" t="s">
        <v>2115</v>
      </c>
      <c r="D2301" s="236" t="s">
        <v>172</v>
      </c>
      <c r="E2301" s="237" t="s">
        <v>2116</v>
      </c>
      <c r="F2301" s="238" t="s">
        <v>2117</v>
      </c>
      <c r="G2301" s="239" t="s">
        <v>354</v>
      </c>
      <c r="H2301" s="240">
        <v>32</v>
      </c>
      <c r="I2301" s="241"/>
      <c r="J2301" s="242">
        <f>ROUND(I2301*H2301,2)</f>
        <v>0</v>
      </c>
      <c r="K2301" s="238" t="s">
        <v>21</v>
      </c>
      <c r="L2301" s="73"/>
      <c r="M2301" s="243" t="s">
        <v>21</v>
      </c>
      <c r="N2301" s="244" t="s">
        <v>42</v>
      </c>
      <c r="O2301" s="48"/>
      <c r="P2301" s="245">
        <f>O2301*H2301</f>
        <v>0</v>
      </c>
      <c r="Q2301" s="245">
        <v>0</v>
      </c>
      <c r="R2301" s="245">
        <f>Q2301*H2301</f>
        <v>0</v>
      </c>
      <c r="S2301" s="245">
        <v>0</v>
      </c>
      <c r="T2301" s="246">
        <f>S2301*H2301</f>
        <v>0</v>
      </c>
      <c r="AR2301" s="25" t="s">
        <v>89</v>
      </c>
      <c r="AT2301" s="25" t="s">
        <v>172</v>
      </c>
      <c r="AU2301" s="25" t="s">
        <v>79</v>
      </c>
      <c r="AY2301" s="25" t="s">
        <v>169</v>
      </c>
      <c r="BE2301" s="247">
        <f>IF(N2301="základní",J2301,0)</f>
        <v>0</v>
      </c>
      <c r="BF2301" s="247">
        <f>IF(N2301="snížená",J2301,0)</f>
        <v>0</v>
      </c>
      <c r="BG2301" s="247">
        <f>IF(N2301="zákl. přenesená",J2301,0)</f>
        <v>0</v>
      </c>
      <c r="BH2301" s="247">
        <f>IF(N2301="sníž. přenesená",J2301,0)</f>
        <v>0</v>
      </c>
      <c r="BI2301" s="247">
        <f>IF(N2301="nulová",J2301,0)</f>
        <v>0</v>
      </c>
      <c r="BJ2301" s="25" t="s">
        <v>75</v>
      </c>
      <c r="BK2301" s="247">
        <f>ROUND(I2301*H2301,2)</f>
        <v>0</v>
      </c>
      <c r="BL2301" s="25" t="s">
        <v>89</v>
      </c>
      <c r="BM2301" s="25" t="s">
        <v>2118</v>
      </c>
    </row>
    <row r="2302" s="12" customFormat="1">
      <c r="B2302" s="248"/>
      <c r="C2302" s="249"/>
      <c r="D2302" s="250" t="s">
        <v>177</v>
      </c>
      <c r="E2302" s="251" t="s">
        <v>21</v>
      </c>
      <c r="F2302" s="252" t="s">
        <v>383</v>
      </c>
      <c r="G2302" s="249"/>
      <c r="H2302" s="253">
        <v>32</v>
      </c>
      <c r="I2302" s="254"/>
      <c r="J2302" s="249"/>
      <c r="K2302" s="249"/>
      <c r="L2302" s="255"/>
      <c r="M2302" s="256"/>
      <c r="N2302" s="257"/>
      <c r="O2302" s="257"/>
      <c r="P2302" s="257"/>
      <c r="Q2302" s="257"/>
      <c r="R2302" s="257"/>
      <c r="S2302" s="257"/>
      <c r="T2302" s="258"/>
      <c r="AT2302" s="259" t="s">
        <v>177</v>
      </c>
      <c r="AU2302" s="259" t="s">
        <v>79</v>
      </c>
      <c r="AV2302" s="12" t="s">
        <v>79</v>
      </c>
      <c r="AW2302" s="12" t="s">
        <v>35</v>
      </c>
      <c r="AX2302" s="12" t="s">
        <v>71</v>
      </c>
      <c r="AY2302" s="259" t="s">
        <v>169</v>
      </c>
    </row>
    <row r="2303" s="14" customFormat="1">
      <c r="B2303" s="270"/>
      <c r="C2303" s="271"/>
      <c r="D2303" s="250" t="s">
        <v>177</v>
      </c>
      <c r="E2303" s="272" t="s">
        <v>21</v>
      </c>
      <c r="F2303" s="273" t="s">
        <v>182</v>
      </c>
      <c r="G2303" s="271"/>
      <c r="H2303" s="274">
        <v>32</v>
      </c>
      <c r="I2303" s="275"/>
      <c r="J2303" s="271"/>
      <c r="K2303" s="271"/>
      <c r="L2303" s="276"/>
      <c r="M2303" s="277"/>
      <c r="N2303" s="278"/>
      <c r="O2303" s="278"/>
      <c r="P2303" s="278"/>
      <c r="Q2303" s="278"/>
      <c r="R2303" s="278"/>
      <c r="S2303" s="278"/>
      <c r="T2303" s="279"/>
      <c r="AT2303" s="280" t="s">
        <v>177</v>
      </c>
      <c r="AU2303" s="280" t="s">
        <v>79</v>
      </c>
      <c r="AV2303" s="14" t="s">
        <v>89</v>
      </c>
      <c r="AW2303" s="14" t="s">
        <v>35</v>
      </c>
      <c r="AX2303" s="14" t="s">
        <v>75</v>
      </c>
      <c r="AY2303" s="280" t="s">
        <v>169</v>
      </c>
    </row>
    <row r="2304" s="1" customFormat="1" ht="16.5" customHeight="1">
      <c r="B2304" s="47"/>
      <c r="C2304" s="236" t="s">
        <v>2119</v>
      </c>
      <c r="D2304" s="236" t="s">
        <v>172</v>
      </c>
      <c r="E2304" s="237" t="s">
        <v>2120</v>
      </c>
      <c r="F2304" s="238" t="s">
        <v>2121</v>
      </c>
      <c r="G2304" s="239" t="s">
        <v>354</v>
      </c>
      <c r="H2304" s="240">
        <v>2</v>
      </c>
      <c r="I2304" s="241"/>
      <c r="J2304" s="242">
        <f>ROUND(I2304*H2304,2)</f>
        <v>0</v>
      </c>
      <c r="K2304" s="238" t="s">
        <v>21</v>
      </c>
      <c r="L2304" s="73"/>
      <c r="M2304" s="243" t="s">
        <v>21</v>
      </c>
      <c r="N2304" s="244" t="s">
        <v>42</v>
      </c>
      <c r="O2304" s="48"/>
      <c r="P2304" s="245">
        <f>O2304*H2304</f>
        <v>0</v>
      </c>
      <c r="Q2304" s="245">
        <v>0</v>
      </c>
      <c r="R2304" s="245">
        <f>Q2304*H2304</f>
        <v>0</v>
      </c>
      <c r="S2304" s="245">
        <v>0</v>
      </c>
      <c r="T2304" s="246">
        <f>S2304*H2304</f>
        <v>0</v>
      </c>
      <c r="AR2304" s="25" t="s">
        <v>89</v>
      </c>
      <c r="AT2304" s="25" t="s">
        <v>172</v>
      </c>
      <c r="AU2304" s="25" t="s">
        <v>79</v>
      </c>
      <c r="AY2304" s="25" t="s">
        <v>169</v>
      </c>
      <c r="BE2304" s="247">
        <f>IF(N2304="základní",J2304,0)</f>
        <v>0</v>
      </c>
      <c r="BF2304" s="247">
        <f>IF(N2304="snížená",J2304,0)</f>
        <v>0</v>
      </c>
      <c r="BG2304" s="247">
        <f>IF(N2304="zákl. přenesená",J2304,0)</f>
        <v>0</v>
      </c>
      <c r="BH2304" s="247">
        <f>IF(N2304="sníž. přenesená",J2304,0)</f>
        <v>0</v>
      </c>
      <c r="BI2304" s="247">
        <f>IF(N2304="nulová",J2304,0)</f>
        <v>0</v>
      </c>
      <c r="BJ2304" s="25" t="s">
        <v>75</v>
      </c>
      <c r="BK2304" s="247">
        <f>ROUND(I2304*H2304,2)</f>
        <v>0</v>
      </c>
      <c r="BL2304" s="25" t="s">
        <v>89</v>
      </c>
      <c r="BM2304" s="25" t="s">
        <v>2122</v>
      </c>
    </row>
    <row r="2305" s="12" customFormat="1">
      <c r="B2305" s="248"/>
      <c r="C2305" s="249"/>
      <c r="D2305" s="250" t="s">
        <v>177</v>
      </c>
      <c r="E2305" s="251" t="s">
        <v>21</v>
      </c>
      <c r="F2305" s="252" t="s">
        <v>79</v>
      </c>
      <c r="G2305" s="249"/>
      <c r="H2305" s="253">
        <v>2</v>
      </c>
      <c r="I2305" s="254"/>
      <c r="J2305" s="249"/>
      <c r="K2305" s="249"/>
      <c r="L2305" s="255"/>
      <c r="M2305" s="256"/>
      <c r="N2305" s="257"/>
      <c r="O2305" s="257"/>
      <c r="P2305" s="257"/>
      <c r="Q2305" s="257"/>
      <c r="R2305" s="257"/>
      <c r="S2305" s="257"/>
      <c r="T2305" s="258"/>
      <c r="AT2305" s="259" t="s">
        <v>177</v>
      </c>
      <c r="AU2305" s="259" t="s">
        <v>79</v>
      </c>
      <c r="AV2305" s="12" t="s">
        <v>79</v>
      </c>
      <c r="AW2305" s="12" t="s">
        <v>35</v>
      </c>
      <c r="AX2305" s="12" t="s">
        <v>71</v>
      </c>
      <c r="AY2305" s="259" t="s">
        <v>169</v>
      </c>
    </row>
    <row r="2306" s="14" customFormat="1">
      <c r="B2306" s="270"/>
      <c r="C2306" s="271"/>
      <c r="D2306" s="250" t="s">
        <v>177</v>
      </c>
      <c r="E2306" s="272" t="s">
        <v>21</v>
      </c>
      <c r="F2306" s="273" t="s">
        <v>182</v>
      </c>
      <c r="G2306" s="271"/>
      <c r="H2306" s="274">
        <v>2</v>
      </c>
      <c r="I2306" s="275"/>
      <c r="J2306" s="271"/>
      <c r="K2306" s="271"/>
      <c r="L2306" s="276"/>
      <c r="M2306" s="277"/>
      <c r="N2306" s="278"/>
      <c r="O2306" s="278"/>
      <c r="P2306" s="278"/>
      <c r="Q2306" s="278"/>
      <c r="R2306" s="278"/>
      <c r="S2306" s="278"/>
      <c r="T2306" s="279"/>
      <c r="AT2306" s="280" t="s">
        <v>177</v>
      </c>
      <c r="AU2306" s="280" t="s">
        <v>79</v>
      </c>
      <c r="AV2306" s="14" t="s">
        <v>89</v>
      </c>
      <c r="AW2306" s="14" t="s">
        <v>35</v>
      </c>
      <c r="AX2306" s="14" t="s">
        <v>75</v>
      </c>
      <c r="AY2306" s="280" t="s">
        <v>169</v>
      </c>
    </row>
    <row r="2307" s="1" customFormat="1" ht="16.5" customHeight="1">
      <c r="B2307" s="47"/>
      <c r="C2307" s="236" t="s">
        <v>2123</v>
      </c>
      <c r="D2307" s="236" t="s">
        <v>172</v>
      </c>
      <c r="E2307" s="237" t="s">
        <v>2124</v>
      </c>
      <c r="F2307" s="238" t="s">
        <v>2125</v>
      </c>
      <c r="G2307" s="239" t="s">
        <v>354</v>
      </c>
      <c r="H2307" s="240">
        <v>2</v>
      </c>
      <c r="I2307" s="241"/>
      <c r="J2307" s="242">
        <f>ROUND(I2307*H2307,2)</f>
        <v>0</v>
      </c>
      <c r="K2307" s="238" t="s">
        <v>21</v>
      </c>
      <c r="L2307" s="73"/>
      <c r="M2307" s="243" t="s">
        <v>21</v>
      </c>
      <c r="N2307" s="244" t="s">
        <v>42</v>
      </c>
      <c r="O2307" s="48"/>
      <c r="P2307" s="245">
        <f>O2307*H2307</f>
        <v>0</v>
      </c>
      <c r="Q2307" s="245">
        <v>0</v>
      </c>
      <c r="R2307" s="245">
        <f>Q2307*H2307</f>
        <v>0</v>
      </c>
      <c r="S2307" s="245">
        <v>0</v>
      </c>
      <c r="T2307" s="246">
        <f>S2307*H2307</f>
        <v>0</v>
      </c>
      <c r="AR2307" s="25" t="s">
        <v>89</v>
      </c>
      <c r="AT2307" s="25" t="s">
        <v>172</v>
      </c>
      <c r="AU2307" s="25" t="s">
        <v>79</v>
      </c>
      <c r="AY2307" s="25" t="s">
        <v>169</v>
      </c>
      <c r="BE2307" s="247">
        <f>IF(N2307="základní",J2307,0)</f>
        <v>0</v>
      </c>
      <c r="BF2307" s="247">
        <f>IF(N2307="snížená",J2307,0)</f>
        <v>0</v>
      </c>
      <c r="BG2307" s="247">
        <f>IF(N2307="zákl. přenesená",J2307,0)</f>
        <v>0</v>
      </c>
      <c r="BH2307" s="247">
        <f>IF(N2307="sníž. přenesená",J2307,0)</f>
        <v>0</v>
      </c>
      <c r="BI2307" s="247">
        <f>IF(N2307="nulová",J2307,0)</f>
        <v>0</v>
      </c>
      <c r="BJ2307" s="25" t="s">
        <v>75</v>
      </c>
      <c r="BK2307" s="247">
        <f>ROUND(I2307*H2307,2)</f>
        <v>0</v>
      </c>
      <c r="BL2307" s="25" t="s">
        <v>89</v>
      </c>
      <c r="BM2307" s="25" t="s">
        <v>2126</v>
      </c>
    </row>
    <row r="2308" s="12" customFormat="1">
      <c r="B2308" s="248"/>
      <c r="C2308" s="249"/>
      <c r="D2308" s="250" t="s">
        <v>177</v>
      </c>
      <c r="E2308" s="251" t="s">
        <v>21</v>
      </c>
      <c r="F2308" s="252" t="s">
        <v>79</v>
      </c>
      <c r="G2308" s="249"/>
      <c r="H2308" s="253">
        <v>2</v>
      </c>
      <c r="I2308" s="254"/>
      <c r="J2308" s="249"/>
      <c r="K2308" s="249"/>
      <c r="L2308" s="255"/>
      <c r="M2308" s="256"/>
      <c r="N2308" s="257"/>
      <c r="O2308" s="257"/>
      <c r="P2308" s="257"/>
      <c r="Q2308" s="257"/>
      <c r="R2308" s="257"/>
      <c r="S2308" s="257"/>
      <c r="T2308" s="258"/>
      <c r="AT2308" s="259" t="s">
        <v>177</v>
      </c>
      <c r="AU2308" s="259" t="s">
        <v>79</v>
      </c>
      <c r="AV2308" s="12" t="s">
        <v>79</v>
      </c>
      <c r="AW2308" s="12" t="s">
        <v>35</v>
      </c>
      <c r="AX2308" s="12" t="s">
        <v>71</v>
      </c>
      <c r="AY2308" s="259" t="s">
        <v>169</v>
      </c>
    </row>
    <row r="2309" s="14" customFormat="1">
      <c r="B2309" s="270"/>
      <c r="C2309" s="271"/>
      <c r="D2309" s="250" t="s">
        <v>177</v>
      </c>
      <c r="E2309" s="272" t="s">
        <v>21</v>
      </c>
      <c r="F2309" s="273" t="s">
        <v>182</v>
      </c>
      <c r="G2309" s="271"/>
      <c r="H2309" s="274">
        <v>2</v>
      </c>
      <c r="I2309" s="275"/>
      <c r="J2309" s="271"/>
      <c r="K2309" s="271"/>
      <c r="L2309" s="276"/>
      <c r="M2309" s="277"/>
      <c r="N2309" s="278"/>
      <c r="O2309" s="278"/>
      <c r="P2309" s="278"/>
      <c r="Q2309" s="278"/>
      <c r="R2309" s="278"/>
      <c r="S2309" s="278"/>
      <c r="T2309" s="279"/>
      <c r="AT2309" s="280" t="s">
        <v>177</v>
      </c>
      <c r="AU2309" s="280" t="s">
        <v>79</v>
      </c>
      <c r="AV2309" s="14" t="s">
        <v>89</v>
      </c>
      <c r="AW2309" s="14" t="s">
        <v>35</v>
      </c>
      <c r="AX2309" s="14" t="s">
        <v>75</v>
      </c>
      <c r="AY2309" s="280" t="s">
        <v>169</v>
      </c>
    </row>
    <row r="2310" s="1" customFormat="1" ht="16.5" customHeight="1">
      <c r="B2310" s="47"/>
      <c r="C2310" s="236" t="s">
        <v>2127</v>
      </c>
      <c r="D2310" s="236" t="s">
        <v>172</v>
      </c>
      <c r="E2310" s="237" t="s">
        <v>2128</v>
      </c>
      <c r="F2310" s="238" t="s">
        <v>2129</v>
      </c>
      <c r="G2310" s="239" t="s">
        <v>479</v>
      </c>
      <c r="H2310" s="240">
        <v>3.1000000000000001</v>
      </c>
      <c r="I2310" s="241"/>
      <c r="J2310" s="242">
        <f>ROUND(I2310*H2310,2)</f>
        <v>0</v>
      </c>
      <c r="K2310" s="238" t="s">
        <v>21</v>
      </c>
      <c r="L2310" s="73"/>
      <c r="M2310" s="243" t="s">
        <v>21</v>
      </c>
      <c r="N2310" s="244" t="s">
        <v>42</v>
      </c>
      <c r="O2310" s="48"/>
      <c r="P2310" s="245">
        <f>O2310*H2310</f>
        <v>0</v>
      </c>
      <c r="Q2310" s="245">
        <v>0</v>
      </c>
      <c r="R2310" s="245">
        <f>Q2310*H2310</f>
        <v>0</v>
      </c>
      <c r="S2310" s="245">
        <v>0</v>
      </c>
      <c r="T2310" s="246">
        <f>S2310*H2310</f>
        <v>0</v>
      </c>
      <c r="AR2310" s="25" t="s">
        <v>89</v>
      </c>
      <c r="AT2310" s="25" t="s">
        <v>172</v>
      </c>
      <c r="AU2310" s="25" t="s">
        <v>79</v>
      </c>
      <c r="AY2310" s="25" t="s">
        <v>169</v>
      </c>
      <c r="BE2310" s="247">
        <f>IF(N2310="základní",J2310,0)</f>
        <v>0</v>
      </c>
      <c r="BF2310" s="247">
        <f>IF(N2310="snížená",J2310,0)</f>
        <v>0</v>
      </c>
      <c r="BG2310" s="247">
        <f>IF(N2310="zákl. přenesená",J2310,0)</f>
        <v>0</v>
      </c>
      <c r="BH2310" s="247">
        <f>IF(N2310="sníž. přenesená",J2310,0)</f>
        <v>0</v>
      </c>
      <c r="BI2310" s="247">
        <f>IF(N2310="nulová",J2310,0)</f>
        <v>0</v>
      </c>
      <c r="BJ2310" s="25" t="s">
        <v>75</v>
      </c>
      <c r="BK2310" s="247">
        <f>ROUND(I2310*H2310,2)</f>
        <v>0</v>
      </c>
      <c r="BL2310" s="25" t="s">
        <v>89</v>
      </c>
      <c r="BM2310" s="25" t="s">
        <v>2130</v>
      </c>
    </row>
    <row r="2311" s="12" customFormat="1">
      <c r="B2311" s="248"/>
      <c r="C2311" s="249"/>
      <c r="D2311" s="250" t="s">
        <v>177</v>
      </c>
      <c r="E2311" s="251" t="s">
        <v>21</v>
      </c>
      <c r="F2311" s="252" t="s">
        <v>2131</v>
      </c>
      <c r="G2311" s="249"/>
      <c r="H2311" s="253">
        <v>3.1000000000000001</v>
      </c>
      <c r="I2311" s="254"/>
      <c r="J2311" s="249"/>
      <c r="K2311" s="249"/>
      <c r="L2311" s="255"/>
      <c r="M2311" s="256"/>
      <c r="N2311" s="257"/>
      <c r="O2311" s="257"/>
      <c r="P2311" s="257"/>
      <c r="Q2311" s="257"/>
      <c r="R2311" s="257"/>
      <c r="S2311" s="257"/>
      <c r="T2311" s="258"/>
      <c r="AT2311" s="259" t="s">
        <v>177</v>
      </c>
      <c r="AU2311" s="259" t="s">
        <v>79</v>
      </c>
      <c r="AV2311" s="12" t="s">
        <v>79</v>
      </c>
      <c r="AW2311" s="12" t="s">
        <v>35</v>
      </c>
      <c r="AX2311" s="12" t="s">
        <v>71</v>
      </c>
      <c r="AY2311" s="259" t="s">
        <v>169</v>
      </c>
    </row>
    <row r="2312" s="14" customFormat="1">
      <c r="B2312" s="270"/>
      <c r="C2312" s="271"/>
      <c r="D2312" s="250" t="s">
        <v>177</v>
      </c>
      <c r="E2312" s="272" t="s">
        <v>21</v>
      </c>
      <c r="F2312" s="273" t="s">
        <v>182</v>
      </c>
      <c r="G2312" s="271"/>
      <c r="H2312" s="274">
        <v>3.1000000000000001</v>
      </c>
      <c r="I2312" s="275"/>
      <c r="J2312" s="271"/>
      <c r="K2312" s="271"/>
      <c r="L2312" s="276"/>
      <c r="M2312" s="277"/>
      <c r="N2312" s="278"/>
      <c r="O2312" s="278"/>
      <c r="P2312" s="278"/>
      <c r="Q2312" s="278"/>
      <c r="R2312" s="278"/>
      <c r="S2312" s="278"/>
      <c r="T2312" s="279"/>
      <c r="AT2312" s="280" t="s">
        <v>177</v>
      </c>
      <c r="AU2312" s="280" t="s">
        <v>79</v>
      </c>
      <c r="AV2312" s="14" t="s">
        <v>89</v>
      </c>
      <c r="AW2312" s="14" t="s">
        <v>35</v>
      </c>
      <c r="AX2312" s="14" t="s">
        <v>75</v>
      </c>
      <c r="AY2312" s="280" t="s">
        <v>169</v>
      </c>
    </row>
    <row r="2313" s="1" customFormat="1" ht="25.5" customHeight="1">
      <c r="B2313" s="47"/>
      <c r="C2313" s="236" t="s">
        <v>2132</v>
      </c>
      <c r="D2313" s="236" t="s">
        <v>172</v>
      </c>
      <c r="E2313" s="237" t="s">
        <v>2133</v>
      </c>
      <c r="F2313" s="238" t="s">
        <v>2134</v>
      </c>
      <c r="G2313" s="239" t="s">
        <v>354</v>
      </c>
      <c r="H2313" s="240">
        <v>3</v>
      </c>
      <c r="I2313" s="241"/>
      <c r="J2313" s="242">
        <f>ROUND(I2313*H2313,2)</f>
        <v>0</v>
      </c>
      <c r="K2313" s="238" t="s">
        <v>21</v>
      </c>
      <c r="L2313" s="73"/>
      <c r="M2313" s="243" t="s">
        <v>21</v>
      </c>
      <c r="N2313" s="244" t="s">
        <v>42</v>
      </c>
      <c r="O2313" s="48"/>
      <c r="P2313" s="245">
        <f>O2313*H2313</f>
        <v>0</v>
      </c>
      <c r="Q2313" s="245">
        <v>0</v>
      </c>
      <c r="R2313" s="245">
        <f>Q2313*H2313</f>
        <v>0</v>
      </c>
      <c r="S2313" s="245">
        <v>0</v>
      </c>
      <c r="T2313" s="246">
        <f>S2313*H2313</f>
        <v>0</v>
      </c>
      <c r="AR2313" s="25" t="s">
        <v>89</v>
      </c>
      <c r="AT2313" s="25" t="s">
        <v>172</v>
      </c>
      <c r="AU2313" s="25" t="s">
        <v>79</v>
      </c>
      <c r="AY2313" s="25" t="s">
        <v>169</v>
      </c>
      <c r="BE2313" s="247">
        <f>IF(N2313="základní",J2313,0)</f>
        <v>0</v>
      </c>
      <c r="BF2313" s="247">
        <f>IF(N2313="snížená",J2313,0)</f>
        <v>0</v>
      </c>
      <c r="BG2313" s="247">
        <f>IF(N2313="zákl. přenesená",J2313,0)</f>
        <v>0</v>
      </c>
      <c r="BH2313" s="247">
        <f>IF(N2313="sníž. přenesená",J2313,0)</f>
        <v>0</v>
      </c>
      <c r="BI2313" s="247">
        <f>IF(N2313="nulová",J2313,0)</f>
        <v>0</v>
      </c>
      <c r="BJ2313" s="25" t="s">
        <v>75</v>
      </c>
      <c r="BK2313" s="247">
        <f>ROUND(I2313*H2313,2)</f>
        <v>0</v>
      </c>
      <c r="BL2313" s="25" t="s">
        <v>89</v>
      </c>
      <c r="BM2313" s="25" t="s">
        <v>2135</v>
      </c>
    </row>
    <row r="2314" s="12" customFormat="1">
      <c r="B2314" s="248"/>
      <c r="C2314" s="249"/>
      <c r="D2314" s="250" t="s">
        <v>177</v>
      </c>
      <c r="E2314" s="251" t="s">
        <v>21</v>
      </c>
      <c r="F2314" s="252" t="s">
        <v>86</v>
      </c>
      <c r="G2314" s="249"/>
      <c r="H2314" s="253">
        <v>3</v>
      </c>
      <c r="I2314" s="254"/>
      <c r="J2314" s="249"/>
      <c r="K2314" s="249"/>
      <c r="L2314" s="255"/>
      <c r="M2314" s="256"/>
      <c r="N2314" s="257"/>
      <c r="O2314" s="257"/>
      <c r="P2314" s="257"/>
      <c r="Q2314" s="257"/>
      <c r="R2314" s="257"/>
      <c r="S2314" s="257"/>
      <c r="T2314" s="258"/>
      <c r="AT2314" s="259" t="s">
        <v>177</v>
      </c>
      <c r="AU2314" s="259" t="s">
        <v>79</v>
      </c>
      <c r="AV2314" s="12" t="s">
        <v>79</v>
      </c>
      <c r="AW2314" s="12" t="s">
        <v>35</v>
      </c>
      <c r="AX2314" s="12" t="s">
        <v>71</v>
      </c>
      <c r="AY2314" s="259" t="s">
        <v>169</v>
      </c>
    </row>
    <row r="2315" s="14" customFormat="1">
      <c r="B2315" s="270"/>
      <c r="C2315" s="271"/>
      <c r="D2315" s="250" t="s">
        <v>177</v>
      </c>
      <c r="E2315" s="272" t="s">
        <v>21</v>
      </c>
      <c r="F2315" s="273" t="s">
        <v>182</v>
      </c>
      <c r="G2315" s="271"/>
      <c r="H2315" s="274">
        <v>3</v>
      </c>
      <c r="I2315" s="275"/>
      <c r="J2315" s="271"/>
      <c r="K2315" s="271"/>
      <c r="L2315" s="276"/>
      <c r="M2315" s="277"/>
      <c r="N2315" s="278"/>
      <c r="O2315" s="278"/>
      <c r="P2315" s="278"/>
      <c r="Q2315" s="278"/>
      <c r="R2315" s="278"/>
      <c r="S2315" s="278"/>
      <c r="T2315" s="279"/>
      <c r="AT2315" s="280" t="s">
        <v>177</v>
      </c>
      <c r="AU2315" s="280" t="s">
        <v>79</v>
      </c>
      <c r="AV2315" s="14" t="s">
        <v>89</v>
      </c>
      <c r="AW2315" s="14" t="s">
        <v>35</v>
      </c>
      <c r="AX2315" s="14" t="s">
        <v>75</v>
      </c>
      <c r="AY2315" s="280" t="s">
        <v>169</v>
      </c>
    </row>
    <row r="2316" s="1" customFormat="1" ht="25.5" customHeight="1">
      <c r="B2316" s="47"/>
      <c r="C2316" s="236" t="s">
        <v>2136</v>
      </c>
      <c r="D2316" s="236" t="s">
        <v>172</v>
      </c>
      <c r="E2316" s="237" t="s">
        <v>2137</v>
      </c>
      <c r="F2316" s="238" t="s">
        <v>2138</v>
      </c>
      <c r="G2316" s="239" t="s">
        <v>354</v>
      </c>
      <c r="H2316" s="240">
        <v>1</v>
      </c>
      <c r="I2316" s="241"/>
      <c r="J2316" s="242">
        <f>ROUND(I2316*H2316,2)</f>
        <v>0</v>
      </c>
      <c r="K2316" s="238" t="s">
        <v>21</v>
      </c>
      <c r="L2316" s="73"/>
      <c r="M2316" s="243" t="s">
        <v>21</v>
      </c>
      <c r="N2316" s="244" t="s">
        <v>42</v>
      </c>
      <c r="O2316" s="48"/>
      <c r="P2316" s="245">
        <f>O2316*H2316</f>
        <v>0</v>
      </c>
      <c r="Q2316" s="245">
        <v>0</v>
      </c>
      <c r="R2316" s="245">
        <f>Q2316*H2316</f>
        <v>0</v>
      </c>
      <c r="S2316" s="245">
        <v>0</v>
      </c>
      <c r="T2316" s="246">
        <f>S2316*H2316</f>
        <v>0</v>
      </c>
      <c r="AR2316" s="25" t="s">
        <v>89</v>
      </c>
      <c r="AT2316" s="25" t="s">
        <v>172</v>
      </c>
      <c r="AU2316" s="25" t="s">
        <v>79</v>
      </c>
      <c r="AY2316" s="25" t="s">
        <v>169</v>
      </c>
      <c r="BE2316" s="247">
        <f>IF(N2316="základní",J2316,0)</f>
        <v>0</v>
      </c>
      <c r="BF2316" s="247">
        <f>IF(N2316="snížená",J2316,0)</f>
        <v>0</v>
      </c>
      <c r="BG2316" s="247">
        <f>IF(N2316="zákl. přenesená",J2316,0)</f>
        <v>0</v>
      </c>
      <c r="BH2316" s="247">
        <f>IF(N2316="sníž. přenesená",J2316,0)</f>
        <v>0</v>
      </c>
      <c r="BI2316" s="247">
        <f>IF(N2316="nulová",J2316,0)</f>
        <v>0</v>
      </c>
      <c r="BJ2316" s="25" t="s">
        <v>75</v>
      </c>
      <c r="BK2316" s="247">
        <f>ROUND(I2316*H2316,2)</f>
        <v>0</v>
      </c>
      <c r="BL2316" s="25" t="s">
        <v>89</v>
      </c>
      <c r="BM2316" s="25" t="s">
        <v>2139</v>
      </c>
    </row>
    <row r="2317" s="12" customFormat="1">
      <c r="B2317" s="248"/>
      <c r="C2317" s="249"/>
      <c r="D2317" s="250" t="s">
        <v>177</v>
      </c>
      <c r="E2317" s="251" t="s">
        <v>21</v>
      </c>
      <c r="F2317" s="252" t="s">
        <v>75</v>
      </c>
      <c r="G2317" s="249"/>
      <c r="H2317" s="253">
        <v>1</v>
      </c>
      <c r="I2317" s="254"/>
      <c r="J2317" s="249"/>
      <c r="K2317" s="249"/>
      <c r="L2317" s="255"/>
      <c r="M2317" s="256"/>
      <c r="N2317" s="257"/>
      <c r="O2317" s="257"/>
      <c r="P2317" s="257"/>
      <c r="Q2317" s="257"/>
      <c r="R2317" s="257"/>
      <c r="S2317" s="257"/>
      <c r="T2317" s="258"/>
      <c r="AT2317" s="259" t="s">
        <v>177</v>
      </c>
      <c r="AU2317" s="259" t="s">
        <v>79</v>
      </c>
      <c r="AV2317" s="12" t="s">
        <v>79</v>
      </c>
      <c r="AW2317" s="12" t="s">
        <v>35</v>
      </c>
      <c r="AX2317" s="12" t="s">
        <v>71</v>
      </c>
      <c r="AY2317" s="259" t="s">
        <v>169</v>
      </c>
    </row>
    <row r="2318" s="14" customFormat="1">
      <c r="B2318" s="270"/>
      <c r="C2318" s="271"/>
      <c r="D2318" s="250" t="s">
        <v>177</v>
      </c>
      <c r="E2318" s="272" t="s">
        <v>21</v>
      </c>
      <c r="F2318" s="273" t="s">
        <v>182</v>
      </c>
      <c r="G2318" s="271"/>
      <c r="H2318" s="274">
        <v>1</v>
      </c>
      <c r="I2318" s="275"/>
      <c r="J2318" s="271"/>
      <c r="K2318" s="271"/>
      <c r="L2318" s="276"/>
      <c r="M2318" s="277"/>
      <c r="N2318" s="278"/>
      <c r="O2318" s="278"/>
      <c r="P2318" s="278"/>
      <c r="Q2318" s="278"/>
      <c r="R2318" s="278"/>
      <c r="S2318" s="278"/>
      <c r="T2318" s="279"/>
      <c r="AT2318" s="280" t="s">
        <v>177</v>
      </c>
      <c r="AU2318" s="280" t="s">
        <v>79</v>
      </c>
      <c r="AV2318" s="14" t="s">
        <v>89</v>
      </c>
      <c r="AW2318" s="14" t="s">
        <v>35</v>
      </c>
      <c r="AX2318" s="14" t="s">
        <v>75</v>
      </c>
      <c r="AY2318" s="280" t="s">
        <v>169</v>
      </c>
    </row>
    <row r="2319" s="1" customFormat="1" ht="16.5" customHeight="1">
      <c r="B2319" s="47"/>
      <c r="C2319" s="236" t="s">
        <v>2140</v>
      </c>
      <c r="D2319" s="236" t="s">
        <v>172</v>
      </c>
      <c r="E2319" s="237" t="s">
        <v>2141</v>
      </c>
      <c r="F2319" s="238" t="s">
        <v>2142</v>
      </c>
      <c r="G2319" s="239" t="s">
        <v>1474</v>
      </c>
      <c r="H2319" s="293"/>
      <c r="I2319" s="241"/>
      <c r="J2319" s="242">
        <f>ROUND(I2319*H2319,2)</f>
        <v>0</v>
      </c>
      <c r="K2319" s="238" t="s">
        <v>21</v>
      </c>
      <c r="L2319" s="73"/>
      <c r="M2319" s="243" t="s">
        <v>21</v>
      </c>
      <c r="N2319" s="244" t="s">
        <v>42</v>
      </c>
      <c r="O2319" s="48"/>
      <c r="P2319" s="245">
        <f>O2319*H2319</f>
        <v>0</v>
      </c>
      <c r="Q2319" s="245">
        <v>0</v>
      </c>
      <c r="R2319" s="245">
        <f>Q2319*H2319</f>
        <v>0</v>
      </c>
      <c r="S2319" s="245">
        <v>0</v>
      </c>
      <c r="T2319" s="246">
        <f>S2319*H2319</f>
        <v>0</v>
      </c>
      <c r="AR2319" s="25" t="s">
        <v>89</v>
      </c>
      <c r="AT2319" s="25" t="s">
        <v>172</v>
      </c>
      <c r="AU2319" s="25" t="s">
        <v>79</v>
      </c>
      <c r="AY2319" s="25" t="s">
        <v>169</v>
      </c>
      <c r="BE2319" s="247">
        <f>IF(N2319="základní",J2319,0)</f>
        <v>0</v>
      </c>
      <c r="BF2319" s="247">
        <f>IF(N2319="snížená",J2319,0)</f>
        <v>0</v>
      </c>
      <c r="BG2319" s="247">
        <f>IF(N2319="zákl. přenesená",J2319,0)</f>
        <v>0</v>
      </c>
      <c r="BH2319" s="247">
        <f>IF(N2319="sníž. přenesená",J2319,0)</f>
        <v>0</v>
      </c>
      <c r="BI2319" s="247">
        <f>IF(N2319="nulová",J2319,0)</f>
        <v>0</v>
      </c>
      <c r="BJ2319" s="25" t="s">
        <v>75</v>
      </c>
      <c r="BK2319" s="247">
        <f>ROUND(I2319*H2319,2)</f>
        <v>0</v>
      </c>
      <c r="BL2319" s="25" t="s">
        <v>89</v>
      </c>
      <c r="BM2319" s="25" t="s">
        <v>2143</v>
      </c>
    </row>
    <row r="2320" s="11" customFormat="1" ht="29.88" customHeight="1">
      <c r="B2320" s="220"/>
      <c r="C2320" s="221"/>
      <c r="D2320" s="222" t="s">
        <v>70</v>
      </c>
      <c r="E2320" s="234" t="s">
        <v>2144</v>
      </c>
      <c r="F2320" s="234" t="s">
        <v>2145</v>
      </c>
      <c r="G2320" s="221"/>
      <c r="H2320" s="221"/>
      <c r="I2320" s="224"/>
      <c r="J2320" s="235">
        <f>BK2320</f>
        <v>0</v>
      </c>
      <c r="K2320" s="221"/>
      <c r="L2320" s="226"/>
      <c r="M2320" s="227"/>
      <c r="N2320" s="228"/>
      <c r="O2320" s="228"/>
      <c r="P2320" s="229">
        <f>SUM(P2321:P2339)</f>
        <v>0</v>
      </c>
      <c r="Q2320" s="228"/>
      <c r="R2320" s="229">
        <f>SUM(R2321:R2339)</f>
        <v>0</v>
      </c>
      <c r="S2320" s="228"/>
      <c r="T2320" s="230">
        <f>SUM(T2321:T2339)</f>
        <v>0.46497899999999998</v>
      </c>
      <c r="AR2320" s="231" t="s">
        <v>75</v>
      </c>
      <c r="AT2320" s="232" t="s">
        <v>70</v>
      </c>
      <c r="AU2320" s="232" t="s">
        <v>75</v>
      </c>
      <c r="AY2320" s="231" t="s">
        <v>169</v>
      </c>
      <c r="BK2320" s="233">
        <f>SUM(BK2321:BK2339)</f>
        <v>0</v>
      </c>
    </row>
    <row r="2321" s="1" customFormat="1" ht="16.5" customHeight="1">
      <c r="B2321" s="47"/>
      <c r="C2321" s="236" t="s">
        <v>2146</v>
      </c>
      <c r="D2321" s="236" t="s">
        <v>172</v>
      </c>
      <c r="E2321" s="237" t="s">
        <v>2147</v>
      </c>
      <c r="F2321" s="238" t="s">
        <v>2148</v>
      </c>
      <c r="G2321" s="239" t="s">
        <v>175</v>
      </c>
      <c r="H2321" s="240">
        <v>65.489999999999995</v>
      </c>
      <c r="I2321" s="241"/>
      <c r="J2321" s="242">
        <f>ROUND(I2321*H2321,2)</f>
        <v>0</v>
      </c>
      <c r="K2321" s="238" t="s">
        <v>21</v>
      </c>
      <c r="L2321" s="73"/>
      <c r="M2321" s="243" t="s">
        <v>21</v>
      </c>
      <c r="N2321" s="244" t="s">
        <v>42</v>
      </c>
      <c r="O2321" s="48"/>
      <c r="P2321" s="245">
        <f>O2321*H2321</f>
        <v>0</v>
      </c>
      <c r="Q2321" s="245">
        <v>0</v>
      </c>
      <c r="R2321" s="245">
        <f>Q2321*H2321</f>
        <v>0</v>
      </c>
      <c r="S2321" s="245">
        <v>0.0071000000000000004</v>
      </c>
      <c r="T2321" s="246">
        <f>S2321*H2321</f>
        <v>0.46497899999999998</v>
      </c>
      <c r="AR2321" s="25" t="s">
        <v>89</v>
      </c>
      <c r="AT2321" s="25" t="s">
        <v>172</v>
      </c>
      <c r="AU2321" s="25" t="s">
        <v>79</v>
      </c>
      <c r="AY2321" s="25" t="s">
        <v>169</v>
      </c>
      <c r="BE2321" s="247">
        <f>IF(N2321="základní",J2321,0)</f>
        <v>0</v>
      </c>
      <c r="BF2321" s="247">
        <f>IF(N2321="snížená",J2321,0)</f>
        <v>0</v>
      </c>
      <c r="BG2321" s="247">
        <f>IF(N2321="zákl. přenesená",J2321,0)</f>
        <v>0</v>
      </c>
      <c r="BH2321" s="247">
        <f>IF(N2321="sníž. přenesená",J2321,0)</f>
        <v>0</v>
      </c>
      <c r="BI2321" s="247">
        <f>IF(N2321="nulová",J2321,0)</f>
        <v>0</v>
      </c>
      <c r="BJ2321" s="25" t="s">
        <v>75</v>
      </c>
      <c r="BK2321" s="247">
        <f>ROUND(I2321*H2321,2)</f>
        <v>0</v>
      </c>
      <c r="BL2321" s="25" t="s">
        <v>89</v>
      </c>
      <c r="BM2321" s="25" t="s">
        <v>2149</v>
      </c>
    </row>
    <row r="2322" s="13" customFormat="1">
      <c r="B2322" s="260"/>
      <c r="C2322" s="261"/>
      <c r="D2322" s="250" t="s">
        <v>177</v>
      </c>
      <c r="E2322" s="262" t="s">
        <v>21</v>
      </c>
      <c r="F2322" s="263" t="s">
        <v>602</v>
      </c>
      <c r="G2322" s="261"/>
      <c r="H2322" s="262" t="s">
        <v>21</v>
      </c>
      <c r="I2322" s="264"/>
      <c r="J2322" s="261"/>
      <c r="K2322" s="261"/>
      <c r="L2322" s="265"/>
      <c r="M2322" s="266"/>
      <c r="N2322" s="267"/>
      <c r="O2322" s="267"/>
      <c r="P2322" s="267"/>
      <c r="Q2322" s="267"/>
      <c r="R2322" s="267"/>
      <c r="S2322" s="267"/>
      <c r="T2322" s="268"/>
      <c r="AT2322" s="269" t="s">
        <v>177</v>
      </c>
      <c r="AU2322" s="269" t="s">
        <v>79</v>
      </c>
      <c r="AV2322" s="13" t="s">
        <v>75</v>
      </c>
      <c r="AW2322" s="13" t="s">
        <v>35</v>
      </c>
      <c r="AX2322" s="13" t="s">
        <v>71</v>
      </c>
      <c r="AY2322" s="269" t="s">
        <v>169</v>
      </c>
    </row>
    <row r="2323" s="12" customFormat="1">
      <c r="B2323" s="248"/>
      <c r="C2323" s="249"/>
      <c r="D2323" s="250" t="s">
        <v>177</v>
      </c>
      <c r="E2323" s="251" t="s">
        <v>21</v>
      </c>
      <c r="F2323" s="252" t="s">
        <v>2150</v>
      </c>
      <c r="G2323" s="249"/>
      <c r="H2323" s="253">
        <v>6.2400000000000002</v>
      </c>
      <c r="I2323" s="254"/>
      <c r="J2323" s="249"/>
      <c r="K2323" s="249"/>
      <c r="L2323" s="255"/>
      <c r="M2323" s="256"/>
      <c r="N2323" s="257"/>
      <c r="O2323" s="257"/>
      <c r="P2323" s="257"/>
      <c r="Q2323" s="257"/>
      <c r="R2323" s="257"/>
      <c r="S2323" s="257"/>
      <c r="T2323" s="258"/>
      <c r="AT2323" s="259" t="s">
        <v>177</v>
      </c>
      <c r="AU2323" s="259" t="s">
        <v>79</v>
      </c>
      <c r="AV2323" s="12" t="s">
        <v>79</v>
      </c>
      <c r="AW2323" s="12" t="s">
        <v>35</v>
      </c>
      <c r="AX2323" s="12" t="s">
        <v>71</v>
      </c>
      <c r="AY2323" s="259" t="s">
        <v>169</v>
      </c>
    </row>
    <row r="2324" s="13" customFormat="1">
      <c r="B2324" s="260"/>
      <c r="C2324" s="261"/>
      <c r="D2324" s="250" t="s">
        <v>177</v>
      </c>
      <c r="E2324" s="262" t="s">
        <v>21</v>
      </c>
      <c r="F2324" s="263" t="s">
        <v>441</v>
      </c>
      <c r="G2324" s="261"/>
      <c r="H2324" s="262" t="s">
        <v>21</v>
      </c>
      <c r="I2324" s="264"/>
      <c r="J2324" s="261"/>
      <c r="K2324" s="261"/>
      <c r="L2324" s="265"/>
      <c r="M2324" s="266"/>
      <c r="N2324" s="267"/>
      <c r="O2324" s="267"/>
      <c r="P2324" s="267"/>
      <c r="Q2324" s="267"/>
      <c r="R2324" s="267"/>
      <c r="S2324" s="267"/>
      <c r="T2324" s="268"/>
      <c r="AT2324" s="269" t="s">
        <v>177</v>
      </c>
      <c r="AU2324" s="269" t="s">
        <v>79</v>
      </c>
      <c r="AV2324" s="13" t="s">
        <v>75</v>
      </c>
      <c r="AW2324" s="13" t="s">
        <v>35</v>
      </c>
      <c r="AX2324" s="13" t="s">
        <v>71</v>
      </c>
      <c r="AY2324" s="269" t="s">
        <v>169</v>
      </c>
    </row>
    <row r="2325" s="12" customFormat="1">
      <c r="B2325" s="248"/>
      <c r="C2325" s="249"/>
      <c r="D2325" s="250" t="s">
        <v>177</v>
      </c>
      <c r="E2325" s="251" t="s">
        <v>21</v>
      </c>
      <c r="F2325" s="252" t="s">
        <v>1107</v>
      </c>
      <c r="G2325" s="249"/>
      <c r="H2325" s="253">
        <v>3.8900000000000001</v>
      </c>
      <c r="I2325" s="254"/>
      <c r="J2325" s="249"/>
      <c r="K2325" s="249"/>
      <c r="L2325" s="255"/>
      <c r="M2325" s="256"/>
      <c r="N2325" s="257"/>
      <c r="O2325" s="257"/>
      <c r="P2325" s="257"/>
      <c r="Q2325" s="257"/>
      <c r="R2325" s="257"/>
      <c r="S2325" s="257"/>
      <c r="T2325" s="258"/>
      <c r="AT2325" s="259" t="s">
        <v>177</v>
      </c>
      <c r="AU2325" s="259" t="s">
        <v>79</v>
      </c>
      <c r="AV2325" s="12" t="s">
        <v>79</v>
      </c>
      <c r="AW2325" s="12" t="s">
        <v>35</v>
      </c>
      <c r="AX2325" s="12" t="s">
        <v>71</v>
      </c>
      <c r="AY2325" s="259" t="s">
        <v>169</v>
      </c>
    </row>
    <row r="2326" s="13" customFormat="1">
      <c r="B2326" s="260"/>
      <c r="C2326" s="261"/>
      <c r="D2326" s="250" t="s">
        <v>177</v>
      </c>
      <c r="E2326" s="262" t="s">
        <v>21</v>
      </c>
      <c r="F2326" s="263" t="s">
        <v>1132</v>
      </c>
      <c r="G2326" s="261"/>
      <c r="H2326" s="262" t="s">
        <v>21</v>
      </c>
      <c r="I2326" s="264"/>
      <c r="J2326" s="261"/>
      <c r="K2326" s="261"/>
      <c r="L2326" s="265"/>
      <c r="M2326" s="266"/>
      <c r="N2326" s="267"/>
      <c r="O2326" s="267"/>
      <c r="P2326" s="267"/>
      <c r="Q2326" s="267"/>
      <c r="R2326" s="267"/>
      <c r="S2326" s="267"/>
      <c r="T2326" s="268"/>
      <c r="AT2326" s="269" t="s">
        <v>177</v>
      </c>
      <c r="AU2326" s="269" t="s">
        <v>79</v>
      </c>
      <c r="AV2326" s="13" t="s">
        <v>75</v>
      </c>
      <c r="AW2326" s="13" t="s">
        <v>35</v>
      </c>
      <c r="AX2326" s="13" t="s">
        <v>71</v>
      </c>
      <c r="AY2326" s="269" t="s">
        <v>169</v>
      </c>
    </row>
    <row r="2327" s="12" customFormat="1">
      <c r="B2327" s="248"/>
      <c r="C2327" s="249"/>
      <c r="D2327" s="250" t="s">
        <v>177</v>
      </c>
      <c r="E2327" s="251" t="s">
        <v>21</v>
      </c>
      <c r="F2327" s="252" t="s">
        <v>2151</v>
      </c>
      <c r="G2327" s="249"/>
      <c r="H2327" s="253">
        <v>1.6499999999999999</v>
      </c>
      <c r="I2327" s="254"/>
      <c r="J2327" s="249"/>
      <c r="K2327" s="249"/>
      <c r="L2327" s="255"/>
      <c r="M2327" s="256"/>
      <c r="N2327" s="257"/>
      <c r="O2327" s="257"/>
      <c r="P2327" s="257"/>
      <c r="Q2327" s="257"/>
      <c r="R2327" s="257"/>
      <c r="S2327" s="257"/>
      <c r="T2327" s="258"/>
      <c r="AT2327" s="259" t="s">
        <v>177</v>
      </c>
      <c r="AU2327" s="259" t="s">
        <v>79</v>
      </c>
      <c r="AV2327" s="12" t="s">
        <v>79</v>
      </c>
      <c r="AW2327" s="12" t="s">
        <v>35</v>
      </c>
      <c r="AX2327" s="12" t="s">
        <v>71</v>
      </c>
      <c r="AY2327" s="259" t="s">
        <v>169</v>
      </c>
    </row>
    <row r="2328" s="13" customFormat="1">
      <c r="B2328" s="260"/>
      <c r="C2328" s="261"/>
      <c r="D2328" s="250" t="s">
        <v>177</v>
      </c>
      <c r="E2328" s="262" t="s">
        <v>21</v>
      </c>
      <c r="F2328" s="263" t="s">
        <v>497</v>
      </c>
      <c r="G2328" s="261"/>
      <c r="H2328" s="262" t="s">
        <v>21</v>
      </c>
      <c r="I2328" s="264"/>
      <c r="J2328" s="261"/>
      <c r="K2328" s="261"/>
      <c r="L2328" s="265"/>
      <c r="M2328" s="266"/>
      <c r="N2328" s="267"/>
      <c r="O2328" s="267"/>
      <c r="P2328" s="267"/>
      <c r="Q2328" s="267"/>
      <c r="R2328" s="267"/>
      <c r="S2328" s="267"/>
      <c r="T2328" s="268"/>
      <c r="AT2328" s="269" t="s">
        <v>177</v>
      </c>
      <c r="AU2328" s="269" t="s">
        <v>79</v>
      </c>
      <c r="AV2328" s="13" t="s">
        <v>75</v>
      </c>
      <c r="AW2328" s="13" t="s">
        <v>35</v>
      </c>
      <c r="AX2328" s="13" t="s">
        <v>71</v>
      </c>
      <c r="AY2328" s="269" t="s">
        <v>169</v>
      </c>
    </row>
    <row r="2329" s="12" customFormat="1">
      <c r="B2329" s="248"/>
      <c r="C2329" s="249"/>
      <c r="D2329" s="250" t="s">
        <v>177</v>
      </c>
      <c r="E2329" s="251" t="s">
        <v>21</v>
      </c>
      <c r="F2329" s="252" t="s">
        <v>2152</v>
      </c>
      <c r="G2329" s="249"/>
      <c r="H2329" s="253">
        <v>12.6</v>
      </c>
      <c r="I2329" s="254"/>
      <c r="J2329" s="249"/>
      <c r="K2329" s="249"/>
      <c r="L2329" s="255"/>
      <c r="M2329" s="256"/>
      <c r="N2329" s="257"/>
      <c r="O2329" s="257"/>
      <c r="P2329" s="257"/>
      <c r="Q2329" s="257"/>
      <c r="R2329" s="257"/>
      <c r="S2329" s="257"/>
      <c r="T2329" s="258"/>
      <c r="AT2329" s="259" t="s">
        <v>177</v>
      </c>
      <c r="AU2329" s="259" t="s">
        <v>79</v>
      </c>
      <c r="AV2329" s="12" t="s">
        <v>79</v>
      </c>
      <c r="AW2329" s="12" t="s">
        <v>35</v>
      </c>
      <c r="AX2329" s="12" t="s">
        <v>71</v>
      </c>
      <c r="AY2329" s="259" t="s">
        <v>169</v>
      </c>
    </row>
    <row r="2330" s="13" customFormat="1">
      <c r="B2330" s="260"/>
      <c r="C2330" s="261"/>
      <c r="D2330" s="250" t="s">
        <v>177</v>
      </c>
      <c r="E2330" s="262" t="s">
        <v>21</v>
      </c>
      <c r="F2330" s="263" t="s">
        <v>363</v>
      </c>
      <c r="G2330" s="261"/>
      <c r="H2330" s="262" t="s">
        <v>21</v>
      </c>
      <c r="I2330" s="264"/>
      <c r="J2330" s="261"/>
      <c r="K2330" s="261"/>
      <c r="L2330" s="265"/>
      <c r="M2330" s="266"/>
      <c r="N2330" s="267"/>
      <c r="O2330" s="267"/>
      <c r="P2330" s="267"/>
      <c r="Q2330" s="267"/>
      <c r="R2330" s="267"/>
      <c r="S2330" s="267"/>
      <c r="T2330" s="268"/>
      <c r="AT2330" s="269" t="s">
        <v>177</v>
      </c>
      <c r="AU2330" s="269" t="s">
        <v>79</v>
      </c>
      <c r="AV2330" s="13" t="s">
        <v>75</v>
      </c>
      <c r="AW2330" s="13" t="s">
        <v>35</v>
      </c>
      <c r="AX2330" s="13" t="s">
        <v>71</v>
      </c>
      <c r="AY2330" s="269" t="s">
        <v>169</v>
      </c>
    </row>
    <row r="2331" s="12" customFormat="1">
      <c r="B2331" s="248"/>
      <c r="C2331" s="249"/>
      <c r="D2331" s="250" t="s">
        <v>177</v>
      </c>
      <c r="E2331" s="251" t="s">
        <v>21</v>
      </c>
      <c r="F2331" s="252" t="s">
        <v>2153</v>
      </c>
      <c r="G2331" s="249"/>
      <c r="H2331" s="253">
        <v>1.73</v>
      </c>
      <c r="I2331" s="254"/>
      <c r="J2331" s="249"/>
      <c r="K2331" s="249"/>
      <c r="L2331" s="255"/>
      <c r="M2331" s="256"/>
      <c r="N2331" s="257"/>
      <c r="O2331" s="257"/>
      <c r="P2331" s="257"/>
      <c r="Q2331" s="257"/>
      <c r="R2331" s="257"/>
      <c r="S2331" s="257"/>
      <c r="T2331" s="258"/>
      <c r="AT2331" s="259" t="s">
        <v>177</v>
      </c>
      <c r="AU2331" s="259" t="s">
        <v>79</v>
      </c>
      <c r="AV2331" s="12" t="s">
        <v>79</v>
      </c>
      <c r="AW2331" s="12" t="s">
        <v>35</v>
      </c>
      <c r="AX2331" s="12" t="s">
        <v>71</v>
      </c>
      <c r="AY2331" s="259" t="s">
        <v>169</v>
      </c>
    </row>
    <row r="2332" s="13" customFormat="1">
      <c r="B2332" s="260"/>
      <c r="C2332" s="261"/>
      <c r="D2332" s="250" t="s">
        <v>177</v>
      </c>
      <c r="E2332" s="262" t="s">
        <v>21</v>
      </c>
      <c r="F2332" s="263" t="s">
        <v>2154</v>
      </c>
      <c r="G2332" s="261"/>
      <c r="H2332" s="262" t="s">
        <v>21</v>
      </c>
      <c r="I2332" s="264"/>
      <c r="J2332" s="261"/>
      <c r="K2332" s="261"/>
      <c r="L2332" s="265"/>
      <c r="M2332" s="266"/>
      <c r="N2332" s="267"/>
      <c r="O2332" s="267"/>
      <c r="P2332" s="267"/>
      <c r="Q2332" s="267"/>
      <c r="R2332" s="267"/>
      <c r="S2332" s="267"/>
      <c r="T2332" s="268"/>
      <c r="AT2332" s="269" t="s">
        <v>177</v>
      </c>
      <c r="AU2332" s="269" t="s">
        <v>79</v>
      </c>
      <c r="AV2332" s="13" t="s">
        <v>75</v>
      </c>
      <c r="AW2332" s="13" t="s">
        <v>35</v>
      </c>
      <c r="AX2332" s="13" t="s">
        <v>71</v>
      </c>
      <c r="AY2332" s="269" t="s">
        <v>169</v>
      </c>
    </row>
    <row r="2333" s="12" customFormat="1">
      <c r="B2333" s="248"/>
      <c r="C2333" s="249"/>
      <c r="D2333" s="250" t="s">
        <v>177</v>
      </c>
      <c r="E2333" s="251" t="s">
        <v>21</v>
      </c>
      <c r="F2333" s="252" t="s">
        <v>2155</v>
      </c>
      <c r="G2333" s="249"/>
      <c r="H2333" s="253">
        <v>9.2300000000000004</v>
      </c>
      <c r="I2333" s="254"/>
      <c r="J2333" s="249"/>
      <c r="K2333" s="249"/>
      <c r="L2333" s="255"/>
      <c r="M2333" s="256"/>
      <c r="N2333" s="257"/>
      <c r="O2333" s="257"/>
      <c r="P2333" s="257"/>
      <c r="Q2333" s="257"/>
      <c r="R2333" s="257"/>
      <c r="S2333" s="257"/>
      <c r="T2333" s="258"/>
      <c r="AT2333" s="259" t="s">
        <v>177</v>
      </c>
      <c r="AU2333" s="259" t="s">
        <v>79</v>
      </c>
      <c r="AV2333" s="12" t="s">
        <v>79</v>
      </c>
      <c r="AW2333" s="12" t="s">
        <v>35</v>
      </c>
      <c r="AX2333" s="12" t="s">
        <v>71</v>
      </c>
      <c r="AY2333" s="259" t="s">
        <v>169</v>
      </c>
    </row>
    <row r="2334" s="13" customFormat="1">
      <c r="B2334" s="260"/>
      <c r="C2334" s="261"/>
      <c r="D2334" s="250" t="s">
        <v>177</v>
      </c>
      <c r="E2334" s="262" t="s">
        <v>21</v>
      </c>
      <c r="F2334" s="263" t="s">
        <v>1125</v>
      </c>
      <c r="G2334" s="261"/>
      <c r="H2334" s="262" t="s">
        <v>21</v>
      </c>
      <c r="I2334" s="264"/>
      <c r="J2334" s="261"/>
      <c r="K2334" s="261"/>
      <c r="L2334" s="265"/>
      <c r="M2334" s="266"/>
      <c r="N2334" s="267"/>
      <c r="O2334" s="267"/>
      <c r="P2334" s="267"/>
      <c r="Q2334" s="267"/>
      <c r="R2334" s="267"/>
      <c r="S2334" s="267"/>
      <c r="T2334" s="268"/>
      <c r="AT2334" s="269" t="s">
        <v>177</v>
      </c>
      <c r="AU2334" s="269" t="s">
        <v>79</v>
      </c>
      <c r="AV2334" s="13" t="s">
        <v>75</v>
      </c>
      <c r="AW2334" s="13" t="s">
        <v>35</v>
      </c>
      <c r="AX2334" s="13" t="s">
        <v>71</v>
      </c>
      <c r="AY2334" s="269" t="s">
        <v>169</v>
      </c>
    </row>
    <row r="2335" s="12" customFormat="1">
      <c r="B2335" s="248"/>
      <c r="C2335" s="249"/>
      <c r="D2335" s="250" t="s">
        <v>177</v>
      </c>
      <c r="E2335" s="251" t="s">
        <v>21</v>
      </c>
      <c r="F2335" s="252" t="s">
        <v>2156</v>
      </c>
      <c r="G2335" s="249"/>
      <c r="H2335" s="253">
        <v>1.1100000000000001</v>
      </c>
      <c r="I2335" s="254"/>
      <c r="J2335" s="249"/>
      <c r="K2335" s="249"/>
      <c r="L2335" s="255"/>
      <c r="M2335" s="256"/>
      <c r="N2335" s="257"/>
      <c r="O2335" s="257"/>
      <c r="P2335" s="257"/>
      <c r="Q2335" s="257"/>
      <c r="R2335" s="257"/>
      <c r="S2335" s="257"/>
      <c r="T2335" s="258"/>
      <c r="AT2335" s="259" t="s">
        <v>177</v>
      </c>
      <c r="AU2335" s="259" t="s">
        <v>79</v>
      </c>
      <c r="AV2335" s="12" t="s">
        <v>79</v>
      </c>
      <c r="AW2335" s="12" t="s">
        <v>35</v>
      </c>
      <c r="AX2335" s="12" t="s">
        <v>71</v>
      </c>
      <c r="AY2335" s="259" t="s">
        <v>169</v>
      </c>
    </row>
    <row r="2336" s="13" customFormat="1">
      <c r="B2336" s="260"/>
      <c r="C2336" s="261"/>
      <c r="D2336" s="250" t="s">
        <v>177</v>
      </c>
      <c r="E2336" s="262" t="s">
        <v>21</v>
      </c>
      <c r="F2336" s="263" t="s">
        <v>2157</v>
      </c>
      <c r="G2336" s="261"/>
      <c r="H2336" s="262" t="s">
        <v>21</v>
      </c>
      <c r="I2336" s="264"/>
      <c r="J2336" s="261"/>
      <c r="K2336" s="261"/>
      <c r="L2336" s="265"/>
      <c r="M2336" s="266"/>
      <c r="N2336" s="267"/>
      <c r="O2336" s="267"/>
      <c r="P2336" s="267"/>
      <c r="Q2336" s="267"/>
      <c r="R2336" s="267"/>
      <c r="S2336" s="267"/>
      <c r="T2336" s="268"/>
      <c r="AT2336" s="269" t="s">
        <v>177</v>
      </c>
      <c r="AU2336" s="269" t="s">
        <v>79</v>
      </c>
      <c r="AV2336" s="13" t="s">
        <v>75</v>
      </c>
      <c r="AW2336" s="13" t="s">
        <v>35</v>
      </c>
      <c r="AX2336" s="13" t="s">
        <v>71</v>
      </c>
      <c r="AY2336" s="269" t="s">
        <v>169</v>
      </c>
    </row>
    <row r="2337" s="12" customFormat="1">
      <c r="B2337" s="248"/>
      <c r="C2337" s="249"/>
      <c r="D2337" s="250" t="s">
        <v>177</v>
      </c>
      <c r="E2337" s="251" t="s">
        <v>21</v>
      </c>
      <c r="F2337" s="252" t="s">
        <v>2158</v>
      </c>
      <c r="G2337" s="249"/>
      <c r="H2337" s="253">
        <v>29.039999999999999</v>
      </c>
      <c r="I2337" s="254"/>
      <c r="J2337" s="249"/>
      <c r="K2337" s="249"/>
      <c r="L2337" s="255"/>
      <c r="M2337" s="256"/>
      <c r="N2337" s="257"/>
      <c r="O2337" s="257"/>
      <c r="P2337" s="257"/>
      <c r="Q2337" s="257"/>
      <c r="R2337" s="257"/>
      <c r="S2337" s="257"/>
      <c r="T2337" s="258"/>
      <c r="AT2337" s="259" t="s">
        <v>177</v>
      </c>
      <c r="AU2337" s="259" t="s">
        <v>79</v>
      </c>
      <c r="AV2337" s="12" t="s">
        <v>79</v>
      </c>
      <c r="AW2337" s="12" t="s">
        <v>35</v>
      </c>
      <c r="AX2337" s="12" t="s">
        <v>71</v>
      </c>
      <c r="AY2337" s="259" t="s">
        <v>169</v>
      </c>
    </row>
    <row r="2338" s="13" customFormat="1">
      <c r="B2338" s="260"/>
      <c r="C2338" s="261"/>
      <c r="D2338" s="250" t="s">
        <v>177</v>
      </c>
      <c r="E2338" s="262" t="s">
        <v>21</v>
      </c>
      <c r="F2338" s="263" t="s">
        <v>1123</v>
      </c>
      <c r="G2338" s="261"/>
      <c r="H2338" s="262" t="s">
        <v>21</v>
      </c>
      <c r="I2338" s="264"/>
      <c r="J2338" s="261"/>
      <c r="K2338" s="261"/>
      <c r="L2338" s="265"/>
      <c r="M2338" s="266"/>
      <c r="N2338" s="267"/>
      <c r="O2338" s="267"/>
      <c r="P2338" s="267"/>
      <c r="Q2338" s="267"/>
      <c r="R2338" s="267"/>
      <c r="S2338" s="267"/>
      <c r="T2338" s="268"/>
      <c r="AT2338" s="269" t="s">
        <v>177</v>
      </c>
      <c r="AU2338" s="269" t="s">
        <v>79</v>
      </c>
      <c r="AV2338" s="13" t="s">
        <v>75</v>
      </c>
      <c r="AW2338" s="13" t="s">
        <v>35</v>
      </c>
      <c r="AX2338" s="13" t="s">
        <v>71</v>
      </c>
      <c r="AY2338" s="269" t="s">
        <v>169</v>
      </c>
    </row>
    <row r="2339" s="14" customFormat="1">
      <c r="B2339" s="270"/>
      <c r="C2339" s="271"/>
      <c r="D2339" s="250" t="s">
        <v>177</v>
      </c>
      <c r="E2339" s="272" t="s">
        <v>21</v>
      </c>
      <c r="F2339" s="273" t="s">
        <v>182</v>
      </c>
      <c r="G2339" s="271"/>
      <c r="H2339" s="274">
        <v>65.489999999999995</v>
      </c>
      <c r="I2339" s="275"/>
      <c r="J2339" s="271"/>
      <c r="K2339" s="271"/>
      <c r="L2339" s="276"/>
      <c r="M2339" s="277"/>
      <c r="N2339" s="278"/>
      <c r="O2339" s="278"/>
      <c r="P2339" s="278"/>
      <c r="Q2339" s="278"/>
      <c r="R2339" s="278"/>
      <c r="S2339" s="278"/>
      <c r="T2339" s="279"/>
      <c r="AT2339" s="280" t="s">
        <v>177</v>
      </c>
      <c r="AU2339" s="280" t="s">
        <v>79</v>
      </c>
      <c r="AV2339" s="14" t="s">
        <v>89</v>
      </c>
      <c r="AW2339" s="14" t="s">
        <v>35</v>
      </c>
      <c r="AX2339" s="14" t="s">
        <v>75</v>
      </c>
      <c r="AY2339" s="280" t="s">
        <v>169</v>
      </c>
    </row>
    <row r="2340" s="11" customFormat="1" ht="29.88" customHeight="1">
      <c r="B2340" s="220"/>
      <c r="C2340" s="221"/>
      <c r="D2340" s="222" t="s">
        <v>70</v>
      </c>
      <c r="E2340" s="234" t="s">
        <v>2159</v>
      </c>
      <c r="F2340" s="234" t="s">
        <v>2160</v>
      </c>
      <c r="G2340" s="221"/>
      <c r="H2340" s="221"/>
      <c r="I2340" s="224"/>
      <c r="J2340" s="235">
        <f>BK2340</f>
        <v>0</v>
      </c>
      <c r="K2340" s="221"/>
      <c r="L2340" s="226"/>
      <c r="M2340" s="227"/>
      <c r="N2340" s="228"/>
      <c r="O2340" s="228"/>
      <c r="P2340" s="229">
        <f>SUM(P2341:P2348)</f>
        <v>0</v>
      </c>
      <c r="Q2340" s="228"/>
      <c r="R2340" s="229">
        <f>SUM(R2341:R2348)</f>
        <v>0</v>
      </c>
      <c r="S2340" s="228"/>
      <c r="T2340" s="230">
        <f>SUM(T2341:T2348)</f>
        <v>0.23754000000000003</v>
      </c>
      <c r="AR2340" s="231" t="s">
        <v>75</v>
      </c>
      <c r="AT2340" s="232" t="s">
        <v>70</v>
      </c>
      <c r="AU2340" s="232" t="s">
        <v>75</v>
      </c>
      <c r="AY2340" s="231" t="s">
        <v>169</v>
      </c>
      <c r="BK2340" s="233">
        <f>SUM(BK2341:BK2348)</f>
        <v>0</v>
      </c>
    </row>
    <row r="2341" s="1" customFormat="1" ht="16.5" customHeight="1">
      <c r="B2341" s="47"/>
      <c r="C2341" s="236" t="s">
        <v>2161</v>
      </c>
      <c r="D2341" s="236" t="s">
        <v>172</v>
      </c>
      <c r="E2341" s="237" t="s">
        <v>2162</v>
      </c>
      <c r="F2341" s="238" t="s">
        <v>2163</v>
      </c>
      <c r="G2341" s="239" t="s">
        <v>175</v>
      </c>
      <c r="H2341" s="240">
        <v>79.180000000000007</v>
      </c>
      <c r="I2341" s="241"/>
      <c r="J2341" s="242">
        <f>ROUND(I2341*H2341,2)</f>
        <v>0</v>
      </c>
      <c r="K2341" s="238" t="s">
        <v>21</v>
      </c>
      <c r="L2341" s="73"/>
      <c r="M2341" s="243" t="s">
        <v>21</v>
      </c>
      <c r="N2341" s="244" t="s">
        <v>42</v>
      </c>
      <c r="O2341" s="48"/>
      <c r="P2341" s="245">
        <f>O2341*H2341</f>
        <v>0</v>
      </c>
      <c r="Q2341" s="245">
        <v>0</v>
      </c>
      <c r="R2341" s="245">
        <f>Q2341*H2341</f>
        <v>0</v>
      </c>
      <c r="S2341" s="245">
        <v>0.0030000000000000001</v>
      </c>
      <c r="T2341" s="246">
        <f>S2341*H2341</f>
        <v>0.23754000000000003</v>
      </c>
      <c r="AR2341" s="25" t="s">
        <v>89</v>
      </c>
      <c r="AT2341" s="25" t="s">
        <v>172</v>
      </c>
      <c r="AU2341" s="25" t="s">
        <v>79</v>
      </c>
      <c r="AY2341" s="25" t="s">
        <v>169</v>
      </c>
      <c r="BE2341" s="247">
        <f>IF(N2341="základní",J2341,0)</f>
        <v>0</v>
      </c>
      <c r="BF2341" s="247">
        <f>IF(N2341="snížená",J2341,0)</f>
        <v>0</v>
      </c>
      <c r="BG2341" s="247">
        <f>IF(N2341="zákl. přenesená",J2341,0)</f>
        <v>0</v>
      </c>
      <c r="BH2341" s="247">
        <f>IF(N2341="sníž. přenesená",J2341,0)</f>
        <v>0</v>
      </c>
      <c r="BI2341" s="247">
        <f>IF(N2341="nulová",J2341,0)</f>
        <v>0</v>
      </c>
      <c r="BJ2341" s="25" t="s">
        <v>75</v>
      </c>
      <c r="BK2341" s="247">
        <f>ROUND(I2341*H2341,2)</f>
        <v>0</v>
      </c>
      <c r="BL2341" s="25" t="s">
        <v>89</v>
      </c>
      <c r="BM2341" s="25" t="s">
        <v>2164</v>
      </c>
    </row>
    <row r="2342" s="13" customFormat="1">
      <c r="B2342" s="260"/>
      <c r="C2342" s="261"/>
      <c r="D2342" s="250" t="s">
        <v>177</v>
      </c>
      <c r="E2342" s="262" t="s">
        <v>21</v>
      </c>
      <c r="F2342" s="263" t="s">
        <v>602</v>
      </c>
      <c r="G2342" s="261"/>
      <c r="H2342" s="262" t="s">
        <v>21</v>
      </c>
      <c r="I2342" s="264"/>
      <c r="J2342" s="261"/>
      <c r="K2342" s="261"/>
      <c r="L2342" s="265"/>
      <c r="M2342" s="266"/>
      <c r="N2342" s="267"/>
      <c r="O2342" s="267"/>
      <c r="P2342" s="267"/>
      <c r="Q2342" s="267"/>
      <c r="R2342" s="267"/>
      <c r="S2342" s="267"/>
      <c r="T2342" s="268"/>
      <c r="AT2342" s="269" t="s">
        <v>177</v>
      </c>
      <c r="AU2342" s="269" t="s">
        <v>79</v>
      </c>
      <c r="AV2342" s="13" t="s">
        <v>75</v>
      </c>
      <c r="AW2342" s="13" t="s">
        <v>35</v>
      </c>
      <c r="AX2342" s="13" t="s">
        <v>71</v>
      </c>
      <c r="AY2342" s="269" t="s">
        <v>169</v>
      </c>
    </row>
    <row r="2343" s="12" customFormat="1">
      <c r="B2343" s="248"/>
      <c r="C2343" s="249"/>
      <c r="D2343" s="250" t="s">
        <v>177</v>
      </c>
      <c r="E2343" s="251" t="s">
        <v>21</v>
      </c>
      <c r="F2343" s="252" t="s">
        <v>2165</v>
      </c>
      <c r="G2343" s="249"/>
      <c r="H2343" s="253">
        <v>46.939999999999998</v>
      </c>
      <c r="I2343" s="254"/>
      <c r="J2343" s="249"/>
      <c r="K2343" s="249"/>
      <c r="L2343" s="255"/>
      <c r="M2343" s="256"/>
      <c r="N2343" s="257"/>
      <c r="O2343" s="257"/>
      <c r="P2343" s="257"/>
      <c r="Q2343" s="257"/>
      <c r="R2343" s="257"/>
      <c r="S2343" s="257"/>
      <c r="T2343" s="258"/>
      <c r="AT2343" s="259" t="s">
        <v>177</v>
      </c>
      <c r="AU2343" s="259" t="s">
        <v>79</v>
      </c>
      <c r="AV2343" s="12" t="s">
        <v>79</v>
      </c>
      <c r="AW2343" s="12" t="s">
        <v>35</v>
      </c>
      <c r="AX2343" s="12" t="s">
        <v>71</v>
      </c>
      <c r="AY2343" s="259" t="s">
        <v>169</v>
      </c>
    </row>
    <row r="2344" s="13" customFormat="1">
      <c r="B2344" s="260"/>
      <c r="C2344" s="261"/>
      <c r="D2344" s="250" t="s">
        <v>177</v>
      </c>
      <c r="E2344" s="262" t="s">
        <v>21</v>
      </c>
      <c r="F2344" s="263" t="s">
        <v>362</v>
      </c>
      <c r="G2344" s="261"/>
      <c r="H2344" s="262" t="s">
        <v>21</v>
      </c>
      <c r="I2344" s="264"/>
      <c r="J2344" s="261"/>
      <c r="K2344" s="261"/>
      <c r="L2344" s="265"/>
      <c r="M2344" s="266"/>
      <c r="N2344" s="267"/>
      <c r="O2344" s="267"/>
      <c r="P2344" s="267"/>
      <c r="Q2344" s="267"/>
      <c r="R2344" s="267"/>
      <c r="S2344" s="267"/>
      <c r="T2344" s="268"/>
      <c r="AT2344" s="269" t="s">
        <v>177</v>
      </c>
      <c r="AU2344" s="269" t="s">
        <v>79</v>
      </c>
      <c r="AV2344" s="13" t="s">
        <v>75</v>
      </c>
      <c r="AW2344" s="13" t="s">
        <v>35</v>
      </c>
      <c r="AX2344" s="13" t="s">
        <v>71</v>
      </c>
      <c r="AY2344" s="269" t="s">
        <v>169</v>
      </c>
    </row>
    <row r="2345" s="12" customFormat="1">
      <c r="B2345" s="248"/>
      <c r="C2345" s="249"/>
      <c r="D2345" s="250" t="s">
        <v>177</v>
      </c>
      <c r="E2345" s="251" t="s">
        <v>21</v>
      </c>
      <c r="F2345" s="252" t="s">
        <v>2166</v>
      </c>
      <c r="G2345" s="249"/>
      <c r="H2345" s="253">
        <v>32.240000000000002</v>
      </c>
      <c r="I2345" s="254"/>
      <c r="J2345" s="249"/>
      <c r="K2345" s="249"/>
      <c r="L2345" s="255"/>
      <c r="M2345" s="256"/>
      <c r="N2345" s="257"/>
      <c r="O2345" s="257"/>
      <c r="P2345" s="257"/>
      <c r="Q2345" s="257"/>
      <c r="R2345" s="257"/>
      <c r="S2345" s="257"/>
      <c r="T2345" s="258"/>
      <c r="AT2345" s="259" t="s">
        <v>177</v>
      </c>
      <c r="AU2345" s="259" t="s">
        <v>79</v>
      </c>
      <c r="AV2345" s="12" t="s">
        <v>79</v>
      </c>
      <c r="AW2345" s="12" t="s">
        <v>35</v>
      </c>
      <c r="AX2345" s="12" t="s">
        <v>71</v>
      </c>
      <c r="AY2345" s="259" t="s">
        <v>169</v>
      </c>
    </row>
    <row r="2346" s="13" customFormat="1">
      <c r="B2346" s="260"/>
      <c r="C2346" s="261"/>
      <c r="D2346" s="250" t="s">
        <v>177</v>
      </c>
      <c r="E2346" s="262" t="s">
        <v>21</v>
      </c>
      <c r="F2346" s="263" t="s">
        <v>1173</v>
      </c>
      <c r="G2346" s="261"/>
      <c r="H2346" s="262" t="s">
        <v>21</v>
      </c>
      <c r="I2346" s="264"/>
      <c r="J2346" s="261"/>
      <c r="K2346" s="261"/>
      <c r="L2346" s="265"/>
      <c r="M2346" s="266"/>
      <c r="N2346" s="267"/>
      <c r="O2346" s="267"/>
      <c r="P2346" s="267"/>
      <c r="Q2346" s="267"/>
      <c r="R2346" s="267"/>
      <c r="S2346" s="267"/>
      <c r="T2346" s="268"/>
      <c r="AT2346" s="269" t="s">
        <v>177</v>
      </c>
      <c r="AU2346" s="269" t="s">
        <v>79</v>
      </c>
      <c r="AV2346" s="13" t="s">
        <v>75</v>
      </c>
      <c r="AW2346" s="13" t="s">
        <v>35</v>
      </c>
      <c r="AX2346" s="13" t="s">
        <v>71</v>
      </c>
      <c r="AY2346" s="269" t="s">
        <v>169</v>
      </c>
    </row>
    <row r="2347" s="14" customFormat="1">
      <c r="B2347" s="270"/>
      <c r="C2347" s="271"/>
      <c r="D2347" s="250" t="s">
        <v>177</v>
      </c>
      <c r="E2347" s="272" t="s">
        <v>21</v>
      </c>
      <c r="F2347" s="273" t="s">
        <v>182</v>
      </c>
      <c r="G2347" s="271"/>
      <c r="H2347" s="274">
        <v>79.180000000000007</v>
      </c>
      <c r="I2347" s="275"/>
      <c r="J2347" s="271"/>
      <c r="K2347" s="271"/>
      <c r="L2347" s="276"/>
      <c r="M2347" s="277"/>
      <c r="N2347" s="278"/>
      <c r="O2347" s="278"/>
      <c r="P2347" s="278"/>
      <c r="Q2347" s="278"/>
      <c r="R2347" s="278"/>
      <c r="S2347" s="278"/>
      <c r="T2347" s="279"/>
      <c r="AT2347" s="280" t="s">
        <v>177</v>
      </c>
      <c r="AU2347" s="280" t="s">
        <v>79</v>
      </c>
      <c r="AV2347" s="14" t="s">
        <v>89</v>
      </c>
      <c r="AW2347" s="14" t="s">
        <v>35</v>
      </c>
      <c r="AX2347" s="14" t="s">
        <v>75</v>
      </c>
      <c r="AY2347" s="280" t="s">
        <v>169</v>
      </c>
    </row>
    <row r="2348" s="1" customFormat="1" ht="16.5" customHeight="1">
      <c r="B2348" s="47"/>
      <c r="C2348" s="236" t="s">
        <v>2167</v>
      </c>
      <c r="D2348" s="236" t="s">
        <v>172</v>
      </c>
      <c r="E2348" s="237" t="s">
        <v>2168</v>
      </c>
      <c r="F2348" s="238" t="s">
        <v>2169</v>
      </c>
      <c r="G2348" s="239" t="s">
        <v>1474</v>
      </c>
      <c r="H2348" s="293"/>
      <c r="I2348" s="241"/>
      <c r="J2348" s="242">
        <f>ROUND(I2348*H2348,2)</f>
        <v>0</v>
      </c>
      <c r="K2348" s="238" t="s">
        <v>21</v>
      </c>
      <c r="L2348" s="73"/>
      <c r="M2348" s="243" t="s">
        <v>21</v>
      </c>
      <c r="N2348" s="244" t="s">
        <v>42</v>
      </c>
      <c r="O2348" s="48"/>
      <c r="P2348" s="245">
        <f>O2348*H2348</f>
        <v>0</v>
      </c>
      <c r="Q2348" s="245">
        <v>0</v>
      </c>
      <c r="R2348" s="245">
        <f>Q2348*H2348</f>
        <v>0</v>
      </c>
      <c r="S2348" s="245">
        <v>0</v>
      </c>
      <c r="T2348" s="246">
        <f>S2348*H2348</f>
        <v>0</v>
      </c>
      <c r="AR2348" s="25" t="s">
        <v>89</v>
      </c>
      <c r="AT2348" s="25" t="s">
        <v>172</v>
      </c>
      <c r="AU2348" s="25" t="s">
        <v>79</v>
      </c>
      <c r="AY2348" s="25" t="s">
        <v>169</v>
      </c>
      <c r="BE2348" s="247">
        <f>IF(N2348="základní",J2348,0)</f>
        <v>0</v>
      </c>
      <c r="BF2348" s="247">
        <f>IF(N2348="snížená",J2348,0)</f>
        <v>0</v>
      </c>
      <c r="BG2348" s="247">
        <f>IF(N2348="zákl. přenesená",J2348,0)</f>
        <v>0</v>
      </c>
      <c r="BH2348" s="247">
        <f>IF(N2348="sníž. přenesená",J2348,0)</f>
        <v>0</v>
      </c>
      <c r="BI2348" s="247">
        <f>IF(N2348="nulová",J2348,0)</f>
        <v>0</v>
      </c>
      <c r="BJ2348" s="25" t="s">
        <v>75</v>
      </c>
      <c r="BK2348" s="247">
        <f>ROUND(I2348*H2348,2)</f>
        <v>0</v>
      </c>
      <c r="BL2348" s="25" t="s">
        <v>89</v>
      </c>
      <c r="BM2348" s="25" t="s">
        <v>2170</v>
      </c>
    </row>
    <row r="2349" s="11" customFormat="1" ht="29.88" customHeight="1">
      <c r="B2349" s="220"/>
      <c r="C2349" s="221"/>
      <c r="D2349" s="222" t="s">
        <v>70</v>
      </c>
      <c r="E2349" s="234" t="s">
        <v>2171</v>
      </c>
      <c r="F2349" s="234" t="s">
        <v>2172</v>
      </c>
      <c r="G2349" s="221"/>
      <c r="H2349" s="221"/>
      <c r="I2349" s="224"/>
      <c r="J2349" s="235">
        <f>BK2349</f>
        <v>0</v>
      </c>
      <c r="K2349" s="221"/>
      <c r="L2349" s="226"/>
      <c r="M2349" s="227"/>
      <c r="N2349" s="228"/>
      <c r="O2349" s="228"/>
      <c r="P2349" s="229">
        <f>SUM(P2350:P2594)</f>
        <v>0</v>
      </c>
      <c r="Q2349" s="228"/>
      <c r="R2349" s="229">
        <f>SUM(R2350:R2594)</f>
        <v>25.127445600000001</v>
      </c>
      <c r="S2349" s="228"/>
      <c r="T2349" s="230">
        <f>SUM(T2350:T2594)</f>
        <v>0</v>
      </c>
      <c r="AR2349" s="231" t="s">
        <v>75</v>
      </c>
      <c r="AT2349" s="232" t="s">
        <v>70</v>
      </c>
      <c r="AU2349" s="232" t="s">
        <v>75</v>
      </c>
      <c r="AY2349" s="231" t="s">
        <v>169</v>
      </c>
      <c r="BK2349" s="233">
        <f>SUM(BK2350:BK2594)</f>
        <v>0</v>
      </c>
    </row>
    <row r="2350" s="1" customFormat="1" ht="16.5" customHeight="1">
      <c r="B2350" s="47"/>
      <c r="C2350" s="236" t="s">
        <v>2173</v>
      </c>
      <c r="D2350" s="236" t="s">
        <v>172</v>
      </c>
      <c r="E2350" s="237" t="s">
        <v>2174</v>
      </c>
      <c r="F2350" s="238" t="s">
        <v>2175</v>
      </c>
      <c r="G2350" s="239" t="s">
        <v>175</v>
      </c>
      <c r="H2350" s="240">
        <v>755.94000000000005</v>
      </c>
      <c r="I2350" s="241"/>
      <c r="J2350" s="242">
        <f>ROUND(I2350*H2350,2)</f>
        <v>0</v>
      </c>
      <c r="K2350" s="238" t="s">
        <v>21</v>
      </c>
      <c r="L2350" s="73"/>
      <c r="M2350" s="243" t="s">
        <v>21</v>
      </c>
      <c r="N2350" s="244" t="s">
        <v>42</v>
      </c>
      <c r="O2350" s="48"/>
      <c r="P2350" s="245">
        <f>O2350*H2350</f>
        <v>0</v>
      </c>
      <c r="Q2350" s="245">
        <v>0</v>
      </c>
      <c r="R2350" s="245">
        <f>Q2350*H2350</f>
        <v>0</v>
      </c>
      <c r="S2350" s="245">
        <v>0</v>
      </c>
      <c r="T2350" s="246">
        <f>S2350*H2350</f>
        <v>0</v>
      </c>
      <c r="AR2350" s="25" t="s">
        <v>89</v>
      </c>
      <c r="AT2350" s="25" t="s">
        <v>172</v>
      </c>
      <c r="AU2350" s="25" t="s">
        <v>79</v>
      </c>
      <c r="AY2350" s="25" t="s">
        <v>169</v>
      </c>
      <c r="BE2350" s="247">
        <f>IF(N2350="základní",J2350,0)</f>
        <v>0</v>
      </c>
      <c r="BF2350" s="247">
        <f>IF(N2350="snížená",J2350,0)</f>
        <v>0</v>
      </c>
      <c r="BG2350" s="247">
        <f>IF(N2350="zákl. přenesená",J2350,0)</f>
        <v>0</v>
      </c>
      <c r="BH2350" s="247">
        <f>IF(N2350="sníž. přenesená",J2350,0)</f>
        <v>0</v>
      </c>
      <c r="BI2350" s="247">
        <f>IF(N2350="nulová",J2350,0)</f>
        <v>0</v>
      </c>
      <c r="BJ2350" s="25" t="s">
        <v>75</v>
      </c>
      <c r="BK2350" s="247">
        <f>ROUND(I2350*H2350,2)</f>
        <v>0</v>
      </c>
      <c r="BL2350" s="25" t="s">
        <v>89</v>
      </c>
      <c r="BM2350" s="25" t="s">
        <v>2176</v>
      </c>
    </row>
    <row r="2351" s="12" customFormat="1">
      <c r="B2351" s="248"/>
      <c r="C2351" s="249"/>
      <c r="D2351" s="250" t="s">
        <v>177</v>
      </c>
      <c r="E2351" s="251" t="s">
        <v>21</v>
      </c>
      <c r="F2351" s="252" t="s">
        <v>2177</v>
      </c>
      <c r="G2351" s="249"/>
      <c r="H2351" s="253">
        <v>88.519999999999996</v>
      </c>
      <c r="I2351" s="254"/>
      <c r="J2351" s="249"/>
      <c r="K2351" s="249"/>
      <c r="L2351" s="255"/>
      <c r="M2351" s="256"/>
      <c r="N2351" s="257"/>
      <c r="O2351" s="257"/>
      <c r="P2351" s="257"/>
      <c r="Q2351" s="257"/>
      <c r="R2351" s="257"/>
      <c r="S2351" s="257"/>
      <c r="T2351" s="258"/>
      <c r="AT2351" s="259" t="s">
        <v>177</v>
      </c>
      <c r="AU2351" s="259" t="s">
        <v>79</v>
      </c>
      <c r="AV2351" s="12" t="s">
        <v>79</v>
      </c>
      <c r="AW2351" s="12" t="s">
        <v>35</v>
      </c>
      <c r="AX2351" s="12" t="s">
        <v>71</v>
      </c>
      <c r="AY2351" s="259" t="s">
        <v>169</v>
      </c>
    </row>
    <row r="2352" s="13" customFormat="1">
      <c r="B2352" s="260"/>
      <c r="C2352" s="261"/>
      <c r="D2352" s="250" t="s">
        <v>177</v>
      </c>
      <c r="E2352" s="262" t="s">
        <v>21</v>
      </c>
      <c r="F2352" s="263" t="s">
        <v>350</v>
      </c>
      <c r="G2352" s="261"/>
      <c r="H2352" s="262" t="s">
        <v>21</v>
      </c>
      <c r="I2352" s="264"/>
      <c r="J2352" s="261"/>
      <c r="K2352" s="261"/>
      <c r="L2352" s="265"/>
      <c r="M2352" s="266"/>
      <c r="N2352" s="267"/>
      <c r="O2352" s="267"/>
      <c r="P2352" s="267"/>
      <c r="Q2352" s="267"/>
      <c r="R2352" s="267"/>
      <c r="S2352" s="267"/>
      <c r="T2352" s="268"/>
      <c r="AT2352" s="269" t="s">
        <v>177</v>
      </c>
      <c r="AU2352" s="269" t="s">
        <v>79</v>
      </c>
      <c r="AV2352" s="13" t="s">
        <v>75</v>
      </c>
      <c r="AW2352" s="13" t="s">
        <v>35</v>
      </c>
      <c r="AX2352" s="13" t="s">
        <v>71</v>
      </c>
      <c r="AY2352" s="269" t="s">
        <v>169</v>
      </c>
    </row>
    <row r="2353" s="12" customFormat="1">
      <c r="B2353" s="248"/>
      <c r="C2353" s="249"/>
      <c r="D2353" s="250" t="s">
        <v>177</v>
      </c>
      <c r="E2353" s="251" t="s">
        <v>21</v>
      </c>
      <c r="F2353" s="252" t="s">
        <v>2178</v>
      </c>
      <c r="G2353" s="249"/>
      <c r="H2353" s="253">
        <v>59.340000000000003</v>
      </c>
      <c r="I2353" s="254"/>
      <c r="J2353" s="249"/>
      <c r="K2353" s="249"/>
      <c r="L2353" s="255"/>
      <c r="M2353" s="256"/>
      <c r="N2353" s="257"/>
      <c r="O2353" s="257"/>
      <c r="P2353" s="257"/>
      <c r="Q2353" s="257"/>
      <c r="R2353" s="257"/>
      <c r="S2353" s="257"/>
      <c r="T2353" s="258"/>
      <c r="AT2353" s="259" t="s">
        <v>177</v>
      </c>
      <c r="AU2353" s="259" t="s">
        <v>79</v>
      </c>
      <c r="AV2353" s="12" t="s">
        <v>79</v>
      </c>
      <c r="AW2353" s="12" t="s">
        <v>35</v>
      </c>
      <c r="AX2353" s="12" t="s">
        <v>71</v>
      </c>
      <c r="AY2353" s="259" t="s">
        <v>169</v>
      </c>
    </row>
    <row r="2354" s="13" customFormat="1">
      <c r="B2354" s="260"/>
      <c r="C2354" s="261"/>
      <c r="D2354" s="250" t="s">
        <v>177</v>
      </c>
      <c r="E2354" s="262" t="s">
        <v>21</v>
      </c>
      <c r="F2354" s="263" t="s">
        <v>436</v>
      </c>
      <c r="G2354" s="261"/>
      <c r="H2354" s="262" t="s">
        <v>21</v>
      </c>
      <c r="I2354" s="264"/>
      <c r="J2354" s="261"/>
      <c r="K2354" s="261"/>
      <c r="L2354" s="265"/>
      <c r="M2354" s="266"/>
      <c r="N2354" s="267"/>
      <c r="O2354" s="267"/>
      <c r="P2354" s="267"/>
      <c r="Q2354" s="267"/>
      <c r="R2354" s="267"/>
      <c r="S2354" s="267"/>
      <c r="T2354" s="268"/>
      <c r="AT2354" s="269" t="s">
        <v>177</v>
      </c>
      <c r="AU2354" s="269" t="s">
        <v>79</v>
      </c>
      <c r="AV2354" s="13" t="s">
        <v>75</v>
      </c>
      <c r="AW2354" s="13" t="s">
        <v>35</v>
      </c>
      <c r="AX2354" s="13" t="s">
        <v>71</v>
      </c>
      <c r="AY2354" s="269" t="s">
        <v>169</v>
      </c>
    </row>
    <row r="2355" s="12" customFormat="1">
      <c r="B2355" s="248"/>
      <c r="C2355" s="249"/>
      <c r="D2355" s="250" t="s">
        <v>177</v>
      </c>
      <c r="E2355" s="251" t="s">
        <v>21</v>
      </c>
      <c r="F2355" s="252" t="s">
        <v>2179</v>
      </c>
      <c r="G2355" s="249"/>
      <c r="H2355" s="253">
        <v>71.810000000000002</v>
      </c>
      <c r="I2355" s="254"/>
      <c r="J2355" s="249"/>
      <c r="K2355" s="249"/>
      <c r="L2355" s="255"/>
      <c r="M2355" s="256"/>
      <c r="N2355" s="257"/>
      <c r="O2355" s="257"/>
      <c r="P2355" s="257"/>
      <c r="Q2355" s="257"/>
      <c r="R2355" s="257"/>
      <c r="S2355" s="257"/>
      <c r="T2355" s="258"/>
      <c r="AT2355" s="259" t="s">
        <v>177</v>
      </c>
      <c r="AU2355" s="259" t="s">
        <v>79</v>
      </c>
      <c r="AV2355" s="12" t="s">
        <v>79</v>
      </c>
      <c r="AW2355" s="12" t="s">
        <v>35</v>
      </c>
      <c r="AX2355" s="12" t="s">
        <v>71</v>
      </c>
      <c r="AY2355" s="259" t="s">
        <v>169</v>
      </c>
    </row>
    <row r="2356" s="13" customFormat="1">
      <c r="B2356" s="260"/>
      <c r="C2356" s="261"/>
      <c r="D2356" s="250" t="s">
        <v>177</v>
      </c>
      <c r="E2356" s="262" t="s">
        <v>21</v>
      </c>
      <c r="F2356" s="263" t="s">
        <v>521</v>
      </c>
      <c r="G2356" s="261"/>
      <c r="H2356" s="262" t="s">
        <v>21</v>
      </c>
      <c r="I2356" s="264"/>
      <c r="J2356" s="261"/>
      <c r="K2356" s="261"/>
      <c r="L2356" s="265"/>
      <c r="M2356" s="266"/>
      <c r="N2356" s="267"/>
      <c r="O2356" s="267"/>
      <c r="P2356" s="267"/>
      <c r="Q2356" s="267"/>
      <c r="R2356" s="267"/>
      <c r="S2356" s="267"/>
      <c r="T2356" s="268"/>
      <c r="AT2356" s="269" t="s">
        <v>177</v>
      </c>
      <c r="AU2356" s="269" t="s">
        <v>79</v>
      </c>
      <c r="AV2356" s="13" t="s">
        <v>75</v>
      </c>
      <c r="AW2356" s="13" t="s">
        <v>35</v>
      </c>
      <c r="AX2356" s="13" t="s">
        <v>71</v>
      </c>
      <c r="AY2356" s="269" t="s">
        <v>169</v>
      </c>
    </row>
    <row r="2357" s="12" customFormat="1">
      <c r="B2357" s="248"/>
      <c r="C2357" s="249"/>
      <c r="D2357" s="250" t="s">
        <v>177</v>
      </c>
      <c r="E2357" s="251" t="s">
        <v>21</v>
      </c>
      <c r="F2357" s="252" t="s">
        <v>2180</v>
      </c>
      <c r="G2357" s="249"/>
      <c r="H2357" s="253">
        <v>8.5999999999999996</v>
      </c>
      <c r="I2357" s="254"/>
      <c r="J2357" s="249"/>
      <c r="K2357" s="249"/>
      <c r="L2357" s="255"/>
      <c r="M2357" s="256"/>
      <c r="N2357" s="257"/>
      <c r="O2357" s="257"/>
      <c r="P2357" s="257"/>
      <c r="Q2357" s="257"/>
      <c r="R2357" s="257"/>
      <c r="S2357" s="257"/>
      <c r="T2357" s="258"/>
      <c r="AT2357" s="259" t="s">
        <v>177</v>
      </c>
      <c r="AU2357" s="259" t="s">
        <v>79</v>
      </c>
      <c r="AV2357" s="12" t="s">
        <v>79</v>
      </c>
      <c r="AW2357" s="12" t="s">
        <v>35</v>
      </c>
      <c r="AX2357" s="12" t="s">
        <v>71</v>
      </c>
      <c r="AY2357" s="259" t="s">
        <v>169</v>
      </c>
    </row>
    <row r="2358" s="13" customFormat="1">
      <c r="B2358" s="260"/>
      <c r="C2358" s="261"/>
      <c r="D2358" s="250" t="s">
        <v>177</v>
      </c>
      <c r="E2358" s="262" t="s">
        <v>21</v>
      </c>
      <c r="F2358" s="263" t="s">
        <v>496</v>
      </c>
      <c r="G2358" s="261"/>
      <c r="H2358" s="262" t="s">
        <v>21</v>
      </c>
      <c r="I2358" s="264"/>
      <c r="J2358" s="261"/>
      <c r="K2358" s="261"/>
      <c r="L2358" s="265"/>
      <c r="M2358" s="266"/>
      <c r="N2358" s="267"/>
      <c r="O2358" s="267"/>
      <c r="P2358" s="267"/>
      <c r="Q2358" s="267"/>
      <c r="R2358" s="267"/>
      <c r="S2358" s="267"/>
      <c r="T2358" s="268"/>
      <c r="AT2358" s="269" t="s">
        <v>177</v>
      </c>
      <c r="AU2358" s="269" t="s">
        <v>79</v>
      </c>
      <c r="AV2358" s="13" t="s">
        <v>75</v>
      </c>
      <c r="AW2358" s="13" t="s">
        <v>35</v>
      </c>
      <c r="AX2358" s="13" t="s">
        <v>71</v>
      </c>
      <c r="AY2358" s="269" t="s">
        <v>169</v>
      </c>
    </row>
    <row r="2359" s="12" customFormat="1">
      <c r="B2359" s="248"/>
      <c r="C2359" s="249"/>
      <c r="D2359" s="250" t="s">
        <v>177</v>
      </c>
      <c r="E2359" s="251" t="s">
        <v>21</v>
      </c>
      <c r="F2359" s="252" t="s">
        <v>2181</v>
      </c>
      <c r="G2359" s="249"/>
      <c r="H2359" s="253">
        <v>4.25</v>
      </c>
      <c r="I2359" s="254"/>
      <c r="J2359" s="249"/>
      <c r="K2359" s="249"/>
      <c r="L2359" s="255"/>
      <c r="M2359" s="256"/>
      <c r="N2359" s="257"/>
      <c r="O2359" s="257"/>
      <c r="P2359" s="257"/>
      <c r="Q2359" s="257"/>
      <c r="R2359" s="257"/>
      <c r="S2359" s="257"/>
      <c r="T2359" s="258"/>
      <c r="AT2359" s="259" t="s">
        <v>177</v>
      </c>
      <c r="AU2359" s="259" t="s">
        <v>79</v>
      </c>
      <c r="AV2359" s="12" t="s">
        <v>79</v>
      </c>
      <c r="AW2359" s="12" t="s">
        <v>35</v>
      </c>
      <c r="AX2359" s="12" t="s">
        <v>71</v>
      </c>
      <c r="AY2359" s="259" t="s">
        <v>169</v>
      </c>
    </row>
    <row r="2360" s="13" customFormat="1">
      <c r="B2360" s="260"/>
      <c r="C2360" s="261"/>
      <c r="D2360" s="250" t="s">
        <v>177</v>
      </c>
      <c r="E2360" s="262" t="s">
        <v>21</v>
      </c>
      <c r="F2360" s="263" t="s">
        <v>362</v>
      </c>
      <c r="G2360" s="261"/>
      <c r="H2360" s="262" t="s">
        <v>21</v>
      </c>
      <c r="I2360" s="264"/>
      <c r="J2360" s="261"/>
      <c r="K2360" s="261"/>
      <c r="L2360" s="265"/>
      <c r="M2360" s="266"/>
      <c r="N2360" s="267"/>
      <c r="O2360" s="267"/>
      <c r="P2360" s="267"/>
      <c r="Q2360" s="267"/>
      <c r="R2360" s="267"/>
      <c r="S2360" s="267"/>
      <c r="T2360" s="268"/>
      <c r="AT2360" s="269" t="s">
        <v>177</v>
      </c>
      <c r="AU2360" s="269" t="s">
        <v>79</v>
      </c>
      <c r="AV2360" s="13" t="s">
        <v>75</v>
      </c>
      <c r="AW2360" s="13" t="s">
        <v>35</v>
      </c>
      <c r="AX2360" s="13" t="s">
        <v>71</v>
      </c>
      <c r="AY2360" s="269" t="s">
        <v>169</v>
      </c>
    </row>
    <row r="2361" s="12" customFormat="1">
      <c r="B2361" s="248"/>
      <c r="C2361" s="249"/>
      <c r="D2361" s="250" t="s">
        <v>177</v>
      </c>
      <c r="E2361" s="251" t="s">
        <v>21</v>
      </c>
      <c r="F2361" s="252" t="s">
        <v>2182</v>
      </c>
      <c r="G2361" s="249"/>
      <c r="H2361" s="253">
        <v>94.549999999999997</v>
      </c>
      <c r="I2361" s="254"/>
      <c r="J2361" s="249"/>
      <c r="K2361" s="249"/>
      <c r="L2361" s="255"/>
      <c r="M2361" s="256"/>
      <c r="N2361" s="257"/>
      <c r="O2361" s="257"/>
      <c r="P2361" s="257"/>
      <c r="Q2361" s="257"/>
      <c r="R2361" s="257"/>
      <c r="S2361" s="257"/>
      <c r="T2361" s="258"/>
      <c r="AT2361" s="259" t="s">
        <v>177</v>
      </c>
      <c r="AU2361" s="259" t="s">
        <v>79</v>
      </c>
      <c r="AV2361" s="12" t="s">
        <v>79</v>
      </c>
      <c r="AW2361" s="12" t="s">
        <v>35</v>
      </c>
      <c r="AX2361" s="12" t="s">
        <v>71</v>
      </c>
      <c r="AY2361" s="259" t="s">
        <v>169</v>
      </c>
    </row>
    <row r="2362" s="13" customFormat="1">
      <c r="B2362" s="260"/>
      <c r="C2362" s="261"/>
      <c r="D2362" s="250" t="s">
        <v>177</v>
      </c>
      <c r="E2362" s="262" t="s">
        <v>21</v>
      </c>
      <c r="F2362" s="263" t="s">
        <v>364</v>
      </c>
      <c r="G2362" s="261"/>
      <c r="H2362" s="262" t="s">
        <v>21</v>
      </c>
      <c r="I2362" s="264"/>
      <c r="J2362" s="261"/>
      <c r="K2362" s="261"/>
      <c r="L2362" s="265"/>
      <c r="M2362" s="266"/>
      <c r="N2362" s="267"/>
      <c r="O2362" s="267"/>
      <c r="P2362" s="267"/>
      <c r="Q2362" s="267"/>
      <c r="R2362" s="267"/>
      <c r="S2362" s="267"/>
      <c r="T2362" s="268"/>
      <c r="AT2362" s="269" t="s">
        <v>177</v>
      </c>
      <c r="AU2362" s="269" t="s">
        <v>79</v>
      </c>
      <c r="AV2362" s="13" t="s">
        <v>75</v>
      </c>
      <c r="AW2362" s="13" t="s">
        <v>35</v>
      </c>
      <c r="AX2362" s="13" t="s">
        <v>71</v>
      </c>
      <c r="AY2362" s="269" t="s">
        <v>169</v>
      </c>
    </row>
    <row r="2363" s="12" customFormat="1">
      <c r="B2363" s="248"/>
      <c r="C2363" s="249"/>
      <c r="D2363" s="250" t="s">
        <v>177</v>
      </c>
      <c r="E2363" s="251" t="s">
        <v>21</v>
      </c>
      <c r="F2363" s="252" t="s">
        <v>2183</v>
      </c>
      <c r="G2363" s="249"/>
      <c r="H2363" s="253">
        <v>19.949999999999999</v>
      </c>
      <c r="I2363" s="254"/>
      <c r="J2363" s="249"/>
      <c r="K2363" s="249"/>
      <c r="L2363" s="255"/>
      <c r="M2363" s="256"/>
      <c r="N2363" s="257"/>
      <c r="O2363" s="257"/>
      <c r="P2363" s="257"/>
      <c r="Q2363" s="257"/>
      <c r="R2363" s="257"/>
      <c r="S2363" s="257"/>
      <c r="T2363" s="258"/>
      <c r="AT2363" s="259" t="s">
        <v>177</v>
      </c>
      <c r="AU2363" s="259" t="s">
        <v>79</v>
      </c>
      <c r="AV2363" s="12" t="s">
        <v>79</v>
      </c>
      <c r="AW2363" s="12" t="s">
        <v>35</v>
      </c>
      <c r="AX2363" s="12" t="s">
        <v>71</v>
      </c>
      <c r="AY2363" s="259" t="s">
        <v>169</v>
      </c>
    </row>
    <row r="2364" s="13" customFormat="1">
      <c r="B2364" s="260"/>
      <c r="C2364" s="261"/>
      <c r="D2364" s="250" t="s">
        <v>177</v>
      </c>
      <c r="E2364" s="262" t="s">
        <v>21</v>
      </c>
      <c r="F2364" s="263" t="s">
        <v>361</v>
      </c>
      <c r="G2364" s="261"/>
      <c r="H2364" s="262" t="s">
        <v>21</v>
      </c>
      <c r="I2364" s="264"/>
      <c r="J2364" s="261"/>
      <c r="K2364" s="261"/>
      <c r="L2364" s="265"/>
      <c r="M2364" s="266"/>
      <c r="N2364" s="267"/>
      <c r="O2364" s="267"/>
      <c r="P2364" s="267"/>
      <c r="Q2364" s="267"/>
      <c r="R2364" s="267"/>
      <c r="S2364" s="267"/>
      <c r="T2364" s="268"/>
      <c r="AT2364" s="269" t="s">
        <v>177</v>
      </c>
      <c r="AU2364" s="269" t="s">
        <v>79</v>
      </c>
      <c r="AV2364" s="13" t="s">
        <v>75</v>
      </c>
      <c r="AW2364" s="13" t="s">
        <v>35</v>
      </c>
      <c r="AX2364" s="13" t="s">
        <v>71</v>
      </c>
      <c r="AY2364" s="269" t="s">
        <v>169</v>
      </c>
    </row>
    <row r="2365" s="12" customFormat="1">
      <c r="B2365" s="248"/>
      <c r="C2365" s="249"/>
      <c r="D2365" s="250" t="s">
        <v>177</v>
      </c>
      <c r="E2365" s="251" t="s">
        <v>21</v>
      </c>
      <c r="F2365" s="252" t="s">
        <v>2184</v>
      </c>
      <c r="G2365" s="249"/>
      <c r="H2365" s="253">
        <v>58.020000000000003</v>
      </c>
      <c r="I2365" s="254"/>
      <c r="J2365" s="249"/>
      <c r="K2365" s="249"/>
      <c r="L2365" s="255"/>
      <c r="M2365" s="256"/>
      <c r="N2365" s="257"/>
      <c r="O2365" s="257"/>
      <c r="P2365" s="257"/>
      <c r="Q2365" s="257"/>
      <c r="R2365" s="257"/>
      <c r="S2365" s="257"/>
      <c r="T2365" s="258"/>
      <c r="AT2365" s="259" t="s">
        <v>177</v>
      </c>
      <c r="AU2365" s="259" t="s">
        <v>79</v>
      </c>
      <c r="AV2365" s="12" t="s">
        <v>79</v>
      </c>
      <c r="AW2365" s="12" t="s">
        <v>35</v>
      </c>
      <c r="AX2365" s="12" t="s">
        <v>71</v>
      </c>
      <c r="AY2365" s="259" t="s">
        <v>169</v>
      </c>
    </row>
    <row r="2366" s="13" customFormat="1">
      <c r="B2366" s="260"/>
      <c r="C2366" s="261"/>
      <c r="D2366" s="250" t="s">
        <v>177</v>
      </c>
      <c r="E2366" s="262" t="s">
        <v>21</v>
      </c>
      <c r="F2366" s="263" t="s">
        <v>441</v>
      </c>
      <c r="G2366" s="261"/>
      <c r="H2366" s="262" t="s">
        <v>21</v>
      </c>
      <c r="I2366" s="264"/>
      <c r="J2366" s="261"/>
      <c r="K2366" s="261"/>
      <c r="L2366" s="265"/>
      <c r="M2366" s="266"/>
      <c r="N2366" s="267"/>
      <c r="O2366" s="267"/>
      <c r="P2366" s="267"/>
      <c r="Q2366" s="267"/>
      <c r="R2366" s="267"/>
      <c r="S2366" s="267"/>
      <c r="T2366" s="268"/>
      <c r="AT2366" s="269" t="s">
        <v>177</v>
      </c>
      <c r="AU2366" s="269" t="s">
        <v>79</v>
      </c>
      <c r="AV2366" s="13" t="s">
        <v>75</v>
      </c>
      <c r="AW2366" s="13" t="s">
        <v>35</v>
      </c>
      <c r="AX2366" s="13" t="s">
        <v>71</v>
      </c>
      <c r="AY2366" s="269" t="s">
        <v>169</v>
      </c>
    </row>
    <row r="2367" s="12" customFormat="1">
      <c r="B2367" s="248"/>
      <c r="C2367" s="249"/>
      <c r="D2367" s="250" t="s">
        <v>177</v>
      </c>
      <c r="E2367" s="251" t="s">
        <v>21</v>
      </c>
      <c r="F2367" s="252" t="s">
        <v>2185</v>
      </c>
      <c r="G2367" s="249"/>
      <c r="H2367" s="253">
        <v>24.620000000000001</v>
      </c>
      <c r="I2367" s="254"/>
      <c r="J2367" s="249"/>
      <c r="K2367" s="249"/>
      <c r="L2367" s="255"/>
      <c r="M2367" s="256"/>
      <c r="N2367" s="257"/>
      <c r="O2367" s="257"/>
      <c r="P2367" s="257"/>
      <c r="Q2367" s="257"/>
      <c r="R2367" s="257"/>
      <c r="S2367" s="257"/>
      <c r="T2367" s="258"/>
      <c r="AT2367" s="259" t="s">
        <v>177</v>
      </c>
      <c r="AU2367" s="259" t="s">
        <v>79</v>
      </c>
      <c r="AV2367" s="12" t="s">
        <v>79</v>
      </c>
      <c r="AW2367" s="12" t="s">
        <v>35</v>
      </c>
      <c r="AX2367" s="12" t="s">
        <v>71</v>
      </c>
      <c r="AY2367" s="259" t="s">
        <v>169</v>
      </c>
    </row>
    <row r="2368" s="13" customFormat="1">
      <c r="B2368" s="260"/>
      <c r="C2368" s="261"/>
      <c r="D2368" s="250" t="s">
        <v>177</v>
      </c>
      <c r="E2368" s="262" t="s">
        <v>21</v>
      </c>
      <c r="F2368" s="263" t="s">
        <v>439</v>
      </c>
      <c r="G2368" s="261"/>
      <c r="H2368" s="262" t="s">
        <v>21</v>
      </c>
      <c r="I2368" s="264"/>
      <c r="J2368" s="261"/>
      <c r="K2368" s="261"/>
      <c r="L2368" s="265"/>
      <c r="M2368" s="266"/>
      <c r="N2368" s="267"/>
      <c r="O2368" s="267"/>
      <c r="P2368" s="267"/>
      <c r="Q2368" s="267"/>
      <c r="R2368" s="267"/>
      <c r="S2368" s="267"/>
      <c r="T2368" s="268"/>
      <c r="AT2368" s="269" t="s">
        <v>177</v>
      </c>
      <c r="AU2368" s="269" t="s">
        <v>79</v>
      </c>
      <c r="AV2368" s="13" t="s">
        <v>75</v>
      </c>
      <c r="AW2368" s="13" t="s">
        <v>35</v>
      </c>
      <c r="AX2368" s="13" t="s">
        <v>71</v>
      </c>
      <c r="AY2368" s="269" t="s">
        <v>169</v>
      </c>
    </row>
    <row r="2369" s="12" customFormat="1">
      <c r="B2369" s="248"/>
      <c r="C2369" s="249"/>
      <c r="D2369" s="250" t="s">
        <v>177</v>
      </c>
      <c r="E2369" s="251" t="s">
        <v>21</v>
      </c>
      <c r="F2369" s="252" t="s">
        <v>2186</v>
      </c>
      <c r="G2369" s="249"/>
      <c r="H2369" s="253">
        <v>10.220000000000001</v>
      </c>
      <c r="I2369" s="254"/>
      <c r="J2369" s="249"/>
      <c r="K2369" s="249"/>
      <c r="L2369" s="255"/>
      <c r="M2369" s="256"/>
      <c r="N2369" s="257"/>
      <c r="O2369" s="257"/>
      <c r="P2369" s="257"/>
      <c r="Q2369" s="257"/>
      <c r="R2369" s="257"/>
      <c r="S2369" s="257"/>
      <c r="T2369" s="258"/>
      <c r="AT2369" s="259" t="s">
        <v>177</v>
      </c>
      <c r="AU2369" s="259" t="s">
        <v>79</v>
      </c>
      <c r="AV2369" s="12" t="s">
        <v>79</v>
      </c>
      <c r="AW2369" s="12" t="s">
        <v>35</v>
      </c>
      <c r="AX2369" s="12" t="s">
        <v>71</v>
      </c>
      <c r="AY2369" s="259" t="s">
        <v>169</v>
      </c>
    </row>
    <row r="2370" s="13" customFormat="1">
      <c r="B2370" s="260"/>
      <c r="C2370" s="261"/>
      <c r="D2370" s="250" t="s">
        <v>177</v>
      </c>
      <c r="E2370" s="262" t="s">
        <v>21</v>
      </c>
      <c r="F2370" s="263" t="s">
        <v>874</v>
      </c>
      <c r="G2370" s="261"/>
      <c r="H2370" s="262" t="s">
        <v>21</v>
      </c>
      <c r="I2370" s="264"/>
      <c r="J2370" s="261"/>
      <c r="K2370" s="261"/>
      <c r="L2370" s="265"/>
      <c r="M2370" s="266"/>
      <c r="N2370" s="267"/>
      <c r="O2370" s="267"/>
      <c r="P2370" s="267"/>
      <c r="Q2370" s="267"/>
      <c r="R2370" s="267"/>
      <c r="S2370" s="267"/>
      <c r="T2370" s="268"/>
      <c r="AT2370" s="269" t="s">
        <v>177</v>
      </c>
      <c r="AU2370" s="269" t="s">
        <v>79</v>
      </c>
      <c r="AV2370" s="13" t="s">
        <v>75</v>
      </c>
      <c r="AW2370" s="13" t="s">
        <v>35</v>
      </c>
      <c r="AX2370" s="13" t="s">
        <v>71</v>
      </c>
      <c r="AY2370" s="269" t="s">
        <v>169</v>
      </c>
    </row>
    <row r="2371" s="12" customFormat="1">
      <c r="B2371" s="248"/>
      <c r="C2371" s="249"/>
      <c r="D2371" s="250" t="s">
        <v>177</v>
      </c>
      <c r="E2371" s="251" t="s">
        <v>21</v>
      </c>
      <c r="F2371" s="252" t="s">
        <v>2187</v>
      </c>
      <c r="G2371" s="249"/>
      <c r="H2371" s="253">
        <v>10.109999999999999</v>
      </c>
      <c r="I2371" s="254"/>
      <c r="J2371" s="249"/>
      <c r="K2371" s="249"/>
      <c r="L2371" s="255"/>
      <c r="M2371" s="256"/>
      <c r="N2371" s="257"/>
      <c r="O2371" s="257"/>
      <c r="P2371" s="257"/>
      <c r="Q2371" s="257"/>
      <c r="R2371" s="257"/>
      <c r="S2371" s="257"/>
      <c r="T2371" s="258"/>
      <c r="AT2371" s="259" t="s">
        <v>177</v>
      </c>
      <c r="AU2371" s="259" t="s">
        <v>79</v>
      </c>
      <c r="AV2371" s="12" t="s">
        <v>79</v>
      </c>
      <c r="AW2371" s="12" t="s">
        <v>35</v>
      </c>
      <c r="AX2371" s="12" t="s">
        <v>71</v>
      </c>
      <c r="AY2371" s="259" t="s">
        <v>169</v>
      </c>
    </row>
    <row r="2372" s="13" customFormat="1">
      <c r="B2372" s="260"/>
      <c r="C2372" s="261"/>
      <c r="D2372" s="250" t="s">
        <v>177</v>
      </c>
      <c r="E2372" s="262" t="s">
        <v>21</v>
      </c>
      <c r="F2372" s="263" t="s">
        <v>497</v>
      </c>
      <c r="G2372" s="261"/>
      <c r="H2372" s="262" t="s">
        <v>21</v>
      </c>
      <c r="I2372" s="264"/>
      <c r="J2372" s="261"/>
      <c r="K2372" s="261"/>
      <c r="L2372" s="265"/>
      <c r="M2372" s="266"/>
      <c r="N2372" s="267"/>
      <c r="O2372" s="267"/>
      <c r="P2372" s="267"/>
      <c r="Q2372" s="267"/>
      <c r="R2372" s="267"/>
      <c r="S2372" s="267"/>
      <c r="T2372" s="268"/>
      <c r="AT2372" s="269" t="s">
        <v>177</v>
      </c>
      <c r="AU2372" s="269" t="s">
        <v>79</v>
      </c>
      <c r="AV2372" s="13" t="s">
        <v>75</v>
      </c>
      <c r="AW2372" s="13" t="s">
        <v>35</v>
      </c>
      <c r="AX2372" s="13" t="s">
        <v>71</v>
      </c>
      <c r="AY2372" s="269" t="s">
        <v>169</v>
      </c>
    </row>
    <row r="2373" s="12" customFormat="1">
      <c r="B2373" s="248"/>
      <c r="C2373" s="249"/>
      <c r="D2373" s="250" t="s">
        <v>177</v>
      </c>
      <c r="E2373" s="251" t="s">
        <v>21</v>
      </c>
      <c r="F2373" s="252" t="s">
        <v>2188</v>
      </c>
      <c r="G2373" s="249"/>
      <c r="H2373" s="253">
        <v>37.200000000000003</v>
      </c>
      <c r="I2373" s="254"/>
      <c r="J2373" s="249"/>
      <c r="K2373" s="249"/>
      <c r="L2373" s="255"/>
      <c r="M2373" s="256"/>
      <c r="N2373" s="257"/>
      <c r="O2373" s="257"/>
      <c r="P2373" s="257"/>
      <c r="Q2373" s="257"/>
      <c r="R2373" s="257"/>
      <c r="S2373" s="257"/>
      <c r="T2373" s="258"/>
      <c r="AT2373" s="259" t="s">
        <v>177</v>
      </c>
      <c r="AU2373" s="259" t="s">
        <v>79</v>
      </c>
      <c r="AV2373" s="12" t="s">
        <v>79</v>
      </c>
      <c r="AW2373" s="12" t="s">
        <v>35</v>
      </c>
      <c r="AX2373" s="12" t="s">
        <v>71</v>
      </c>
      <c r="AY2373" s="259" t="s">
        <v>169</v>
      </c>
    </row>
    <row r="2374" s="13" customFormat="1">
      <c r="B2374" s="260"/>
      <c r="C2374" s="261"/>
      <c r="D2374" s="250" t="s">
        <v>177</v>
      </c>
      <c r="E2374" s="262" t="s">
        <v>21</v>
      </c>
      <c r="F2374" s="263" t="s">
        <v>363</v>
      </c>
      <c r="G2374" s="261"/>
      <c r="H2374" s="262" t="s">
        <v>21</v>
      </c>
      <c r="I2374" s="264"/>
      <c r="J2374" s="261"/>
      <c r="K2374" s="261"/>
      <c r="L2374" s="265"/>
      <c r="M2374" s="266"/>
      <c r="N2374" s="267"/>
      <c r="O2374" s="267"/>
      <c r="P2374" s="267"/>
      <c r="Q2374" s="267"/>
      <c r="R2374" s="267"/>
      <c r="S2374" s="267"/>
      <c r="T2374" s="268"/>
      <c r="AT2374" s="269" t="s">
        <v>177</v>
      </c>
      <c r="AU2374" s="269" t="s">
        <v>79</v>
      </c>
      <c r="AV2374" s="13" t="s">
        <v>75</v>
      </c>
      <c r="AW2374" s="13" t="s">
        <v>35</v>
      </c>
      <c r="AX2374" s="13" t="s">
        <v>71</v>
      </c>
      <c r="AY2374" s="269" t="s">
        <v>169</v>
      </c>
    </row>
    <row r="2375" s="12" customFormat="1">
      <c r="B2375" s="248"/>
      <c r="C2375" s="249"/>
      <c r="D2375" s="250" t="s">
        <v>177</v>
      </c>
      <c r="E2375" s="251" t="s">
        <v>21</v>
      </c>
      <c r="F2375" s="252" t="s">
        <v>2189</v>
      </c>
      <c r="G2375" s="249"/>
      <c r="H2375" s="253">
        <v>4.4100000000000001</v>
      </c>
      <c r="I2375" s="254"/>
      <c r="J2375" s="249"/>
      <c r="K2375" s="249"/>
      <c r="L2375" s="255"/>
      <c r="M2375" s="256"/>
      <c r="N2375" s="257"/>
      <c r="O2375" s="257"/>
      <c r="P2375" s="257"/>
      <c r="Q2375" s="257"/>
      <c r="R2375" s="257"/>
      <c r="S2375" s="257"/>
      <c r="T2375" s="258"/>
      <c r="AT2375" s="259" t="s">
        <v>177</v>
      </c>
      <c r="AU2375" s="259" t="s">
        <v>79</v>
      </c>
      <c r="AV2375" s="12" t="s">
        <v>79</v>
      </c>
      <c r="AW2375" s="12" t="s">
        <v>35</v>
      </c>
      <c r="AX2375" s="12" t="s">
        <v>71</v>
      </c>
      <c r="AY2375" s="259" t="s">
        <v>169</v>
      </c>
    </row>
    <row r="2376" s="13" customFormat="1">
      <c r="B2376" s="260"/>
      <c r="C2376" s="261"/>
      <c r="D2376" s="250" t="s">
        <v>177</v>
      </c>
      <c r="E2376" s="262" t="s">
        <v>21</v>
      </c>
      <c r="F2376" s="263" t="s">
        <v>878</v>
      </c>
      <c r="G2376" s="261"/>
      <c r="H2376" s="262" t="s">
        <v>21</v>
      </c>
      <c r="I2376" s="264"/>
      <c r="J2376" s="261"/>
      <c r="K2376" s="261"/>
      <c r="L2376" s="265"/>
      <c r="M2376" s="266"/>
      <c r="N2376" s="267"/>
      <c r="O2376" s="267"/>
      <c r="P2376" s="267"/>
      <c r="Q2376" s="267"/>
      <c r="R2376" s="267"/>
      <c r="S2376" s="267"/>
      <c r="T2376" s="268"/>
      <c r="AT2376" s="269" t="s">
        <v>177</v>
      </c>
      <c r="AU2376" s="269" t="s">
        <v>79</v>
      </c>
      <c r="AV2376" s="13" t="s">
        <v>75</v>
      </c>
      <c r="AW2376" s="13" t="s">
        <v>35</v>
      </c>
      <c r="AX2376" s="13" t="s">
        <v>71</v>
      </c>
      <c r="AY2376" s="269" t="s">
        <v>169</v>
      </c>
    </row>
    <row r="2377" s="12" customFormat="1">
      <c r="B2377" s="248"/>
      <c r="C2377" s="249"/>
      <c r="D2377" s="250" t="s">
        <v>177</v>
      </c>
      <c r="E2377" s="251" t="s">
        <v>21</v>
      </c>
      <c r="F2377" s="252" t="s">
        <v>2189</v>
      </c>
      <c r="G2377" s="249"/>
      <c r="H2377" s="253">
        <v>4.4100000000000001</v>
      </c>
      <c r="I2377" s="254"/>
      <c r="J2377" s="249"/>
      <c r="K2377" s="249"/>
      <c r="L2377" s="255"/>
      <c r="M2377" s="256"/>
      <c r="N2377" s="257"/>
      <c r="O2377" s="257"/>
      <c r="P2377" s="257"/>
      <c r="Q2377" s="257"/>
      <c r="R2377" s="257"/>
      <c r="S2377" s="257"/>
      <c r="T2377" s="258"/>
      <c r="AT2377" s="259" t="s">
        <v>177</v>
      </c>
      <c r="AU2377" s="259" t="s">
        <v>79</v>
      </c>
      <c r="AV2377" s="12" t="s">
        <v>79</v>
      </c>
      <c r="AW2377" s="12" t="s">
        <v>35</v>
      </c>
      <c r="AX2377" s="12" t="s">
        <v>71</v>
      </c>
      <c r="AY2377" s="259" t="s">
        <v>169</v>
      </c>
    </row>
    <row r="2378" s="13" customFormat="1">
      <c r="B2378" s="260"/>
      <c r="C2378" s="261"/>
      <c r="D2378" s="250" t="s">
        <v>177</v>
      </c>
      <c r="E2378" s="262" t="s">
        <v>21</v>
      </c>
      <c r="F2378" s="263" t="s">
        <v>879</v>
      </c>
      <c r="G2378" s="261"/>
      <c r="H2378" s="262" t="s">
        <v>21</v>
      </c>
      <c r="I2378" s="264"/>
      <c r="J2378" s="261"/>
      <c r="K2378" s="261"/>
      <c r="L2378" s="265"/>
      <c r="M2378" s="266"/>
      <c r="N2378" s="267"/>
      <c r="O2378" s="267"/>
      <c r="P2378" s="267"/>
      <c r="Q2378" s="267"/>
      <c r="R2378" s="267"/>
      <c r="S2378" s="267"/>
      <c r="T2378" s="268"/>
      <c r="AT2378" s="269" t="s">
        <v>177</v>
      </c>
      <c r="AU2378" s="269" t="s">
        <v>79</v>
      </c>
      <c r="AV2378" s="13" t="s">
        <v>75</v>
      </c>
      <c r="AW2378" s="13" t="s">
        <v>35</v>
      </c>
      <c r="AX2378" s="13" t="s">
        <v>71</v>
      </c>
      <c r="AY2378" s="269" t="s">
        <v>169</v>
      </c>
    </row>
    <row r="2379" s="12" customFormat="1">
      <c r="B2379" s="248"/>
      <c r="C2379" s="249"/>
      <c r="D2379" s="250" t="s">
        <v>177</v>
      </c>
      <c r="E2379" s="251" t="s">
        <v>21</v>
      </c>
      <c r="F2379" s="252" t="s">
        <v>2190</v>
      </c>
      <c r="G2379" s="249"/>
      <c r="H2379" s="253">
        <v>6.5099999999999998</v>
      </c>
      <c r="I2379" s="254"/>
      <c r="J2379" s="249"/>
      <c r="K2379" s="249"/>
      <c r="L2379" s="255"/>
      <c r="M2379" s="256"/>
      <c r="N2379" s="257"/>
      <c r="O2379" s="257"/>
      <c r="P2379" s="257"/>
      <c r="Q2379" s="257"/>
      <c r="R2379" s="257"/>
      <c r="S2379" s="257"/>
      <c r="T2379" s="258"/>
      <c r="AT2379" s="259" t="s">
        <v>177</v>
      </c>
      <c r="AU2379" s="259" t="s">
        <v>79</v>
      </c>
      <c r="AV2379" s="12" t="s">
        <v>79</v>
      </c>
      <c r="AW2379" s="12" t="s">
        <v>35</v>
      </c>
      <c r="AX2379" s="12" t="s">
        <v>71</v>
      </c>
      <c r="AY2379" s="259" t="s">
        <v>169</v>
      </c>
    </row>
    <row r="2380" s="13" customFormat="1">
      <c r="B2380" s="260"/>
      <c r="C2380" s="261"/>
      <c r="D2380" s="250" t="s">
        <v>177</v>
      </c>
      <c r="E2380" s="262" t="s">
        <v>21</v>
      </c>
      <c r="F2380" s="263" t="s">
        <v>881</v>
      </c>
      <c r="G2380" s="261"/>
      <c r="H2380" s="262" t="s">
        <v>21</v>
      </c>
      <c r="I2380" s="264"/>
      <c r="J2380" s="261"/>
      <c r="K2380" s="261"/>
      <c r="L2380" s="265"/>
      <c r="M2380" s="266"/>
      <c r="N2380" s="267"/>
      <c r="O2380" s="267"/>
      <c r="P2380" s="267"/>
      <c r="Q2380" s="267"/>
      <c r="R2380" s="267"/>
      <c r="S2380" s="267"/>
      <c r="T2380" s="268"/>
      <c r="AT2380" s="269" t="s">
        <v>177</v>
      </c>
      <c r="AU2380" s="269" t="s">
        <v>79</v>
      </c>
      <c r="AV2380" s="13" t="s">
        <v>75</v>
      </c>
      <c r="AW2380" s="13" t="s">
        <v>35</v>
      </c>
      <c r="AX2380" s="13" t="s">
        <v>71</v>
      </c>
      <c r="AY2380" s="269" t="s">
        <v>169</v>
      </c>
    </row>
    <row r="2381" s="12" customFormat="1">
      <c r="B2381" s="248"/>
      <c r="C2381" s="249"/>
      <c r="D2381" s="250" t="s">
        <v>177</v>
      </c>
      <c r="E2381" s="251" t="s">
        <v>21</v>
      </c>
      <c r="F2381" s="252" t="s">
        <v>2189</v>
      </c>
      <c r="G2381" s="249"/>
      <c r="H2381" s="253">
        <v>4.4100000000000001</v>
      </c>
      <c r="I2381" s="254"/>
      <c r="J2381" s="249"/>
      <c r="K2381" s="249"/>
      <c r="L2381" s="255"/>
      <c r="M2381" s="256"/>
      <c r="N2381" s="257"/>
      <c r="O2381" s="257"/>
      <c r="P2381" s="257"/>
      <c r="Q2381" s="257"/>
      <c r="R2381" s="257"/>
      <c r="S2381" s="257"/>
      <c r="T2381" s="258"/>
      <c r="AT2381" s="259" t="s">
        <v>177</v>
      </c>
      <c r="AU2381" s="259" t="s">
        <v>79</v>
      </c>
      <c r="AV2381" s="12" t="s">
        <v>79</v>
      </c>
      <c r="AW2381" s="12" t="s">
        <v>35</v>
      </c>
      <c r="AX2381" s="12" t="s">
        <v>71</v>
      </c>
      <c r="AY2381" s="259" t="s">
        <v>169</v>
      </c>
    </row>
    <row r="2382" s="13" customFormat="1">
      <c r="B2382" s="260"/>
      <c r="C2382" s="261"/>
      <c r="D2382" s="250" t="s">
        <v>177</v>
      </c>
      <c r="E2382" s="262" t="s">
        <v>21</v>
      </c>
      <c r="F2382" s="263" t="s">
        <v>882</v>
      </c>
      <c r="G2382" s="261"/>
      <c r="H2382" s="262" t="s">
        <v>21</v>
      </c>
      <c r="I2382" s="264"/>
      <c r="J2382" s="261"/>
      <c r="K2382" s="261"/>
      <c r="L2382" s="265"/>
      <c r="M2382" s="266"/>
      <c r="N2382" s="267"/>
      <c r="O2382" s="267"/>
      <c r="P2382" s="267"/>
      <c r="Q2382" s="267"/>
      <c r="R2382" s="267"/>
      <c r="S2382" s="267"/>
      <c r="T2382" s="268"/>
      <c r="AT2382" s="269" t="s">
        <v>177</v>
      </c>
      <c r="AU2382" s="269" t="s">
        <v>79</v>
      </c>
      <c r="AV2382" s="13" t="s">
        <v>75</v>
      </c>
      <c r="AW2382" s="13" t="s">
        <v>35</v>
      </c>
      <c r="AX2382" s="13" t="s">
        <v>71</v>
      </c>
      <c r="AY2382" s="269" t="s">
        <v>169</v>
      </c>
    </row>
    <row r="2383" s="12" customFormat="1">
      <c r="B2383" s="248"/>
      <c r="C2383" s="249"/>
      <c r="D2383" s="250" t="s">
        <v>177</v>
      </c>
      <c r="E2383" s="251" t="s">
        <v>21</v>
      </c>
      <c r="F2383" s="252" t="s">
        <v>2189</v>
      </c>
      <c r="G2383" s="249"/>
      <c r="H2383" s="253">
        <v>4.4100000000000001</v>
      </c>
      <c r="I2383" s="254"/>
      <c r="J2383" s="249"/>
      <c r="K2383" s="249"/>
      <c r="L2383" s="255"/>
      <c r="M2383" s="256"/>
      <c r="N2383" s="257"/>
      <c r="O2383" s="257"/>
      <c r="P2383" s="257"/>
      <c r="Q2383" s="257"/>
      <c r="R2383" s="257"/>
      <c r="S2383" s="257"/>
      <c r="T2383" s="258"/>
      <c r="AT2383" s="259" t="s">
        <v>177</v>
      </c>
      <c r="AU2383" s="259" t="s">
        <v>79</v>
      </c>
      <c r="AV2383" s="12" t="s">
        <v>79</v>
      </c>
      <c r="AW2383" s="12" t="s">
        <v>35</v>
      </c>
      <c r="AX2383" s="12" t="s">
        <v>71</v>
      </c>
      <c r="AY2383" s="259" t="s">
        <v>169</v>
      </c>
    </row>
    <row r="2384" s="13" customFormat="1">
      <c r="B2384" s="260"/>
      <c r="C2384" s="261"/>
      <c r="D2384" s="250" t="s">
        <v>177</v>
      </c>
      <c r="E2384" s="262" t="s">
        <v>21</v>
      </c>
      <c r="F2384" s="263" t="s">
        <v>883</v>
      </c>
      <c r="G2384" s="261"/>
      <c r="H2384" s="262" t="s">
        <v>21</v>
      </c>
      <c r="I2384" s="264"/>
      <c r="J2384" s="261"/>
      <c r="K2384" s="261"/>
      <c r="L2384" s="265"/>
      <c r="M2384" s="266"/>
      <c r="N2384" s="267"/>
      <c r="O2384" s="267"/>
      <c r="P2384" s="267"/>
      <c r="Q2384" s="267"/>
      <c r="R2384" s="267"/>
      <c r="S2384" s="267"/>
      <c r="T2384" s="268"/>
      <c r="AT2384" s="269" t="s">
        <v>177</v>
      </c>
      <c r="AU2384" s="269" t="s">
        <v>79</v>
      </c>
      <c r="AV2384" s="13" t="s">
        <v>75</v>
      </c>
      <c r="AW2384" s="13" t="s">
        <v>35</v>
      </c>
      <c r="AX2384" s="13" t="s">
        <v>71</v>
      </c>
      <c r="AY2384" s="269" t="s">
        <v>169</v>
      </c>
    </row>
    <row r="2385" s="12" customFormat="1">
      <c r="B2385" s="248"/>
      <c r="C2385" s="249"/>
      <c r="D2385" s="250" t="s">
        <v>177</v>
      </c>
      <c r="E2385" s="251" t="s">
        <v>21</v>
      </c>
      <c r="F2385" s="252" t="s">
        <v>2191</v>
      </c>
      <c r="G2385" s="249"/>
      <c r="H2385" s="253">
        <v>15.060000000000001</v>
      </c>
      <c r="I2385" s="254"/>
      <c r="J2385" s="249"/>
      <c r="K2385" s="249"/>
      <c r="L2385" s="255"/>
      <c r="M2385" s="256"/>
      <c r="N2385" s="257"/>
      <c r="O2385" s="257"/>
      <c r="P2385" s="257"/>
      <c r="Q2385" s="257"/>
      <c r="R2385" s="257"/>
      <c r="S2385" s="257"/>
      <c r="T2385" s="258"/>
      <c r="AT2385" s="259" t="s">
        <v>177</v>
      </c>
      <c r="AU2385" s="259" t="s">
        <v>79</v>
      </c>
      <c r="AV2385" s="12" t="s">
        <v>79</v>
      </c>
      <c r="AW2385" s="12" t="s">
        <v>35</v>
      </c>
      <c r="AX2385" s="12" t="s">
        <v>71</v>
      </c>
      <c r="AY2385" s="259" t="s">
        <v>169</v>
      </c>
    </row>
    <row r="2386" s="13" customFormat="1">
      <c r="B2386" s="260"/>
      <c r="C2386" s="261"/>
      <c r="D2386" s="250" t="s">
        <v>177</v>
      </c>
      <c r="E2386" s="262" t="s">
        <v>21</v>
      </c>
      <c r="F2386" s="263" t="s">
        <v>1435</v>
      </c>
      <c r="G2386" s="261"/>
      <c r="H2386" s="262" t="s">
        <v>21</v>
      </c>
      <c r="I2386" s="264"/>
      <c r="J2386" s="261"/>
      <c r="K2386" s="261"/>
      <c r="L2386" s="265"/>
      <c r="M2386" s="266"/>
      <c r="N2386" s="267"/>
      <c r="O2386" s="267"/>
      <c r="P2386" s="267"/>
      <c r="Q2386" s="267"/>
      <c r="R2386" s="267"/>
      <c r="S2386" s="267"/>
      <c r="T2386" s="268"/>
      <c r="AT2386" s="269" t="s">
        <v>177</v>
      </c>
      <c r="AU2386" s="269" t="s">
        <v>79</v>
      </c>
      <c r="AV2386" s="13" t="s">
        <v>75</v>
      </c>
      <c r="AW2386" s="13" t="s">
        <v>35</v>
      </c>
      <c r="AX2386" s="13" t="s">
        <v>71</v>
      </c>
      <c r="AY2386" s="269" t="s">
        <v>169</v>
      </c>
    </row>
    <row r="2387" s="12" customFormat="1">
      <c r="B2387" s="248"/>
      <c r="C2387" s="249"/>
      <c r="D2387" s="250" t="s">
        <v>177</v>
      </c>
      <c r="E2387" s="251" t="s">
        <v>21</v>
      </c>
      <c r="F2387" s="252" t="s">
        <v>2192</v>
      </c>
      <c r="G2387" s="249"/>
      <c r="H2387" s="253">
        <v>111.59999999999999</v>
      </c>
      <c r="I2387" s="254"/>
      <c r="J2387" s="249"/>
      <c r="K2387" s="249"/>
      <c r="L2387" s="255"/>
      <c r="M2387" s="256"/>
      <c r="N2387" s="257"/>
      <c r="O2387" s="257"/>
      <c r="P2387" s="257"/>
      <c r="Q2387" s="257"/>
      <c r="R2387" s="257"/>
      <c r="S2387" s="257"/>
      <c r="T2387" s="258"/>
      <c r="AT2387" s="259" t="s">
        <v>177</v>
      </c>
      <c r="AU2387" s="259" t="s">
        <v>79</v>
      </c>
      <c r="AV2387" s="12" t="s">
        <v>79</v>
      </c>
      <c r="AW2387" s="12" t="s">
        <v>35</v>
      </c>
      <c r="AX2387" s="12" t="s">
        <v>71</v>
      </c>
      <c r="AY2387" s="259" t="s">
        <v>169</v>
      </c>
    </row>
    <row r="2388" s="13" customFormat="1">
      <c r="B2388" s="260"/>
      <c r="C2388" s="261"/>
      <c r="D2388" s="250" t="s">
        <v>177</v>
      </c>
      <c r="E2388" s="262" t="s">
        <v>21</v>
      </c>
      <c r="F2388" s="263" t="s">
        <v>444</v>
      </c>
      <c r="G2388" s="261"/>
      <c r="H2388" s="262" t="s">
        <v>21</v>
      </c>
      <c r="I2388" s="264"/>
      <c r="J2388" s="261"/>
      <c r="K2388" s="261"/>
      <c r="L2388" s="265"/>
      <c r="M2388" s="266"/>
      <c r="N2388" s="267"/>
      <c r="O2388" s="267"/>
      <c r="P2388" s="267"/>
      <c r="Q2388" s="267"/>
      <c r="R2388" s="267"/>
      <c r="S2388" s="267"/>
      <c r="T2388" s="268"/>
      <c r="AT2388" s="269" t="s">
        <v>177</v>
      </c>
      <c r="AU2388" s="269" t="s">
        <v>79</v>
      </c>
      <c r="AV2388" s="13" t="s">
        <v>75</v>
      </c>
      <c r="AW2388" s="13" t="s">
        <v>35</v>
      </c>
      <c r="AX2388" s="13" t="s">
        <v>71</v>
      </c>
      <c r="AY2388" s="269" t="s">
        <v>169</v>
      </c>
    </row>
    <row r="2389" s="12" customFormat="1">
      <c r="B2389" s="248"/>
      <c r="C2389" s="249"/>
      <c r="D2389" s="250" t="s">
        <v>177</v>
      </c>
      <c r="E2389" s="251" t="s">
        <v>21</v>
      </c>
      <c r="F2389" s="252" t="s">
        <v>2193</v>
      </c>
      <c r="G2389" s="249"/>
      <c r="H2389" s="253">
        <v>20.899999999999999</v>
      </c>
      <c r="I2389" s="254"/>
      <c r="J2389" s="249"/>
      <c r="K2389" s="249"/>
      <c r="L2389" s="255"/>
      <c r="M2389" s="256"/>
      <c r="N2389" s="257"/>
      <c r="O2389" s="257"/>
      <c r="P2389" s="257"/>
      <c r="Q2389" s="257"/>
      <c r="R2389" s="257"/>
      <c r="S2389" s="257"/>
      <c r="T2389" s="258"/>
      <c r="AT2389" s="259" t="s">
        <v>177</v>
      </c>
      <c r="AU2389" s="259" t="s">
        <v>79</v>
      </c>
      <c r="AV2389" s="12" t="s">
        <v>79</v>
      </c>
      <c r="AW2389" s="12" t="s">
        <v>35</v>
      </c>
      <c r="AX2389" s="12" t="s">
        <v>71</v>
      </c>
      <c r="AY2389" s="259" t="s">
        <v>169</v>
      </c>
    </row>
    <row r="2390" s="13" customFormat="1">
      <c r="B2390" s="260"/>
      <c r="C2390" s="261"/>
      <c r="D2390" s="250" t="s">
        <v>177</v>
      </c>
      <c r="E2390" s="262" t="s">
        <v>21</v>
      </c>
      <c r="F2390" s="263" t="s">
        <v>886</v>
      </c>
      <c r="G2390" s="261"/>
      <c r="H2390" s="262" t="s">
        <v>21</v>
      </c>
      <c r="I2390" s="264"/>
      <c r="J2390" s="261"/>
      <c r="K2390" s="261"/>
      <c r="L2390" s="265"/>
      <c r="M2390" s="266"/>
      <c r="N2390" s="267"/>
      <c r="O2390" s="267"/>
      <c r="P2390" s="267"/>
      <c r="Q2390" s="267"/>
      <c r="R2390" s="267"/>
      <c r="S2390" s="267"/>
      <c r="T2390" s="268"/>
      <c r="AT2390" s="269" t="s">
        <v>177</v>
      </c>
      <c r="AU2390" s="269" t="s">
        <v>79</v>
      </c>
      <c r="AV2390" s="13" t="s">
        <v>75</v>
      </c>
      <c r="AW2390" s="13" t="s">
        <v>35</v>
      </c>
      <c r="AX2390" s="13" t="s">
        <v>71</v>
      </c>
      <c r="AY2390" s="269" t="s">
        <v>169</v>
      </c>
    </row>
    <row r="2391" s="12" customFormat="1">
      <c r="B2391" s="248"/>
      <c r="C2391" s="249"/>
      <c r="D2391" s="250" t="s">
        <v>177</v>
      </c>
      <c r="E2391" s="251" t="s">
        <v>21</v>
      </c>
      <c r="F2391" s="252" t="s">
        <v>2194</v>
      </c>
      <c r="G2391" s="249"/>
      <c r="H2391" s="253">
        <v>39.659999999999997</v>
      </c>
      <c r="I2391" s="254"/>
      <c r="J2391" s="249"/>
      <c r="K2391" s="249"/>
      <c r="L2391" s="255"/>
      <c r="M2391" s="256"/>
      <c r="N2391" s="257"/>
      <c r="O2391" s="257"/>
      <c r="P2391" s="257"/>
      <c r="Q2391" s="257"/>
      <c r="R2391" s="257"/>
      <c r="S2391" s="257"/>
      <c r="T2391" s="258"/>
      <c r="AT2391" s="259" t="s">
        <v>177</v>
      </c>
      <c r="AU2391" s="259" t="s">
        <v>79</v>
      </c>
      <c r="AV2391" s="12" t="s">
        <v>79</v>
      </c>
      <c r="AW2391" s="12" t="s">
        <v>35</v>
      </c>
      <c r="AX2391" s="12" t="s">
        <v>71</v>
      </c>
      <c r="AY2391" s="259" t="s">
        <v>169</v>
      </c>
    </row>
    <row r="2392" s="13" customFormat="1">
      <c r="B2392" s="260"/>
      <c r="C2392" s="261"/>
      <c r="D2392" s="250" t="s">
        <v>177</v>
      </c>
      <c r="E2392" s="262" t="s">
        <v>21</v>
      </c>
      <c r="F2392" s="263" t="s">
        <v>888</v>
      </c>
      <c r="G2392" s="261"/>
      <c r="H2392" s="262" t="s">
        <v>21</v>
      </c>
      <c r="I2392" s="264"/>
      <c r="J2392" s="261"/>
      <c r="K2392" s="261"/>
      <c r="L2392" s="265"/>
      <c r="M2392" s="266"/>
      <c r="N2392" s="267"/>
      <c r="O2392" s="267"/>
      <c r="P2392" s="267"/>
      <c r="Q2392" s="267"/>
      <c r="R2392" s="267"/>
      <c r="S2392" s="267"/>
      <c r="T2392" s="268"/>
      <c r="AT2392" s="269" t="s">
        <v>177</v>
      </c>
      <c r="AU2392" s="269" t="s">
        <v>79</v>
      </c>
      <c r="AV2392" s="13" t="s">
        <v>75</v>
      </c>
      <c r="AW2392" s="13" t="s">
        <v>35</v>
      </c>
      <c r="AX2392" s="13" t="s">
        <v>71</v>
      </c>
      <c r="AY2392" s="269" t="s">
        <v>169</v>
      </c>
    </row>
    <row r="2393" s="12" customFormat="1">
      <c r="B2393" s="248"/>
      <c r="C2393" s="249"/>
      <c r="D2393" s="250" t="s">
        <v>177</v>
      </c>
      <c r="E2393" s="251" t="s">
        <v>21</v>
      </c>
      <c r="F2393" s="252" t="s">
        <v>2195</v>
      </c>
      <c r="G2393" s="249"/>
      <c r="H2393" s="253">
        <v>4.2999999999999998</v>
      </c>
      <c r="I2393" s="254"/>
      <c r="J2393" s="249"/>
      <c r="K2393" s="249"/>
      <c r="L2393" s="255"/>
      <c r="M2393" s="256"/>
      <c r="N2393" s="257"/>
      <c r="O2393" s="257"/>
      <c r="P2393" s="257"/>
      <c r="Q2393" s="257"/>
      <c r="R2393" s="257"/>
      <c r="S2393" s="257"/>
      <c r="T2393" s="258"/>
      <c r="AT2393" s="259" t="s">
        <v>177</v>
      </c>
      <c r="AU2393" s="259" t="s">
        <v>79</v>
      </c>
      <c r="AV2393" s="12" t="s">
        <v>79</v>
      </c>
      <c r="AW2393" s="12" t="s">
        <v>35</v>
      </c>
      <c r="AX2393" s="12" t="s">
        <v>71</v>
      </c>
      <c r="AY2393" s="259" t="s">
        <v>169</v>
      </c>
    </row>
    <row r="2394" s="13" customFormat="1">
      <c r="B2394" s="260"/>
      <c r="C2394" s="261"/>
      <c r="D2394" s="250" t="s">
        <v>177</v>
      </c>
      <c r="E2394" s="262" t="s">
        <v>21</v>
      </c>
      <c r="F2394" s="263" t="s">
        <v>890</v>
      </c>
      <c r="G2394" s="261"/>
      <c r="H2394" s="262" t="s">
        <v>21</v>
      </c>
      <c r="I2394" s="264"/>
      <c r="J2394" s="261"/>
      <c r="K2394" s="261"/>
      <c r="L2394" s="265"/>
      <c r="M2394" s="266"/>
      <c r="N2394" s="267"/>
      <c r="O2394" s="267"/>
      <c r="P2394" s="267"/>
      <c r="Q2394" s="267"/>
      <c r="R2394" s="267"/>
      <c r="S2394" s="267"/>
      <c r="T2394" s="268"/>
      <c r="AT2394" s="269" t="s">
        <v>177</v>
      </c>
      <c r="AU2394" s="269" t="s">
        <v>79</v>
      </c>
      <c r="AV2394" s="13" t="s">
        <v>75</v>
      </c>
      <c r="AW2394" s="13" t="s">
        <v>35</v>
      </c>
      <c r="AX2394" s="13" t="s">
        <v>71</v>
      </c>
      <c r="AY2394" s="269" t="s">
        <v>169</v>
      </c>
    </row>
    <row r="2395" s="12" customFormat="1">
      <c r="B2395" s="248"/>
      <c r="C2395" s="249"/>
      <c r="D2395" s="250" t="s">
        <v>177</v>
      </c>
      <c r="E2395" s="251" t="s">
        <v>21</v>
      </c>
      <c r="F2395" s="252" t="s">
        <v>2196</v>
      </c>
      <c r="G2395" s="249"/>
      <c r="H2395" s="253">
        <v>4.2999999999999998</v>
      </c>
      <c r="I2395" s="254"/>
      <c r="J2395" s="249"/>
      <c r="K2395" s="249"/>
      <c r="L2395" s="255"/>
      <c r="M2395" s="256"/>
      <c r="N2395" s="257"/>
      <c r="O2395" s="257"/>
      <c r="P2395" s="257"/>
      <c r="Q2395" s="257"/>
      <c r="R2395" s="257"/>
      <c r="S2395" s="257"/>
      <c r="T2395" s="258"/>
      <c r="AT2395" s="259" t="s">
        <v>177</v>
      </c>
      <c r="AU2395" s="259" t="s">
        <v>79</v>
      </c>
      <c r="AV2395" s="12" t="s">
        <v>79</v>
      </c>
      <c r="AW2395" s="12" t="s">
        <v>35</v>
      </c>
      <c r="AX2395" s="12" t="s">
        <v>71</v>
      </c>
      <c r="AY2395" s="259" t="s">
        <v>169</v>
      </c>
    </row>
    <row r="2396" s="13" customFormat="1">
      <c r="B2396" s="260"/>
      <c r="C2396" s="261"/>
      <c r="D2396" s="250" t="s">
        <v>177</v>
      </c>
      <c r="E2396" s="262" t="s">
        <v>21</v>
      </c>
      <c r="F2396" s="263" t="s">
        <v>892</v>
      </c>
      <c r="G2396" s="261"/>
      <c r="H2396" s="262" t="s">
        <v>21</v>
      </c>
      <c r="I2396" s="264"/>
      <c r="J2396" s="261"/>
      <c r="K2396" s="261"/>
      <c r="L2396" s="265"/>
      <c r="M2396" s="266"/>
      <c r="N2396" s="267"/>
      <c r="O2396" s="267"/>
      <c r="P2396" s="267"/>
      <c r="Q2396" s="267"/>
      <c r="R2396" s="267"/>
      <c r="S2396" s="267"/>
      <c r="T2396" s="268"/>
      <c r="AT2396" s="269" t="s">
        <v>177</v>
      </c>
      <c r="AU2396" s="269" t="s">
        <v>79</v>
      </c>
      <c r="AV2396" s="13" t="s">
        <v>75</v>
      </c>
      <c r="AW2396" s="13" t="s">
        <v>35</v>
      </c>
      <c r="AX2396" s="13" t="s">
        <v>71</v>
      </c>
      <c r="AY2396" s="269" t="s">
        <v>169</v>
      </c>
    </row>
    <row r="2397" s="12" customFormat="1">
      <c r="B2397" s="248"/>
      <c r="C2397" s="249"/>
      <c r="D2397" s="250" t="s">
        <v>177</v>
      </c>
      <c r="E2397" s="251" t="s">
        <v>21</v>
      </c>
      <c r="F2397" s="252" t="s">
        <v>2196</v>
      </c>
      <c r="G2397" s="249"/>
      <c r="H2397" s="253">
        <v>4.2999999999999998</v>
      </c>
      <c r="I2397" s="254"/>
      <c r="J2397" s="249"/>
      <c r="K2397" s="249"/>
      <c r="L2397" s="255"/>
      <c r="M2397" s="256"/>
      <c r="N2397" s="257"/>
      <c r="O2397" s="257"/>
      <c r="P2397" s="257"/>
      <c r="Q2397" s="257"/>
      <c r="R2397" s="257"/>
      <c r="S2397" s="257"/>
      <c r="T2397" s="258"/>
      <c r="AT2397" s="259" t="s">
        <v>177</v>
      </c>
      <c r="AU2397" s="259" t="s">
        <v>79</v>
      </c>
      <c r="AV2397" s="12" t="s">
        <v>79</v>
      </c>
      <c r="AW2397" s="12" t="s">
        <v>35</v>
      </c>
      <c r="AX2397" s="12" t="s">
        <v>71</v>
      </c>
      <c r="AY2397" s="259" t="s">
        <v>169</v>
      </c>
    </row>
    <row r="2398" s="13" customFormat="1">
      <c r="B2398" s="260"/>
      <c r="C2398" s="261"/>
      <c r="D2398" s="250" t="s">
        <v>177</v>
      </c>
      <c r="E2398" s="262" t="s">
        <v>21</v>
      </c>
      <c r="F2398" s="263" t="s">
        <v>893</v>
      </c>
      <c r="G2398" s="261"/>
      <c r="H2398" s="262" t="s">
        <v>21</v>
      </c>
      <c r="I2398" s="264"/>
      <c r="J2398" s="261"/>
      <c r="K2398" s="261"/>
      <c r="L2398" s="265"/>
      <c r="M2398" s="266"/>
      <c r="N2398" s="267"/>
      <c r="O2398" s="267"/>
      <c r="P2398" s="267"/>
      <c r="Q2398" s="267"/>
      <c r="R2398" s="267"/>
      <c r="S2398" s="267"/>
      <c r="T2398" s="268"/>
      <c r="AT2398" s="269" t="s">
        <v>177</v>
      </c>
      <c r="AU2398" s="269" t="s">
        <v>79</v>
      </c>
      <c r="AV2398" s="13" t="s">
        <v>75</v>
      </c>
      <c r="AW2398" s="13" t="s">
        <v>35</v>
      </c>
      <c r="AX2398" s="13" t="s">
        <v>71</v>
      </c>
      <c r="AY2398" s="269" t="s">
        <v>169</v>
      </c>
    </row>
    <row r="2399" s="12" customFormat="1">
      <c r="B2399" s="248"/>
      <c r="C2399" s="249"/>
      <c r="D2399" s="250" t="s">
        <v>177</v>
      </c>
      <c r="E2399" s="251" t="s">
        <v>21</v>
      </c>
      <c r="F2399" s="252" t="s">
        <v>2196</v>
      </c>
      <c r="G2399" s="249"/>
      <c r="H2399" s="253">
        <v>4.2999999999999998</v>
      </c>
      <c r="I2399" s="254"/>
      <c r="J2399" s="249"/>
      <c r="K2399" s="249"/>
      <c r="L2399" s="255"/>
      <c r="M2399" s="256"/>
      <c r="N2399" s="257"/>
      <c r="O2399" s="257"/>
      <c r="P2399" s="257"/>
      <c r="Q2399" s="257"/>
      <c r="R2399" s="257"/>
      <c r="S2399" s="257"/>
      <c r="T2399" s="258"/>
      <c r="AT2399" s="259" t="s">
        <v>177</v>
      </c>
      <c r="AU2399" s="259" t="s">
        <v>79</v>
      </c>
      <c r="AV2399" s="12" t="s">
        <v>79</v>
      </c>
      <c r="AW2399" s="12" t="s">
        <v>35</v>
      </c>
      <c r="AX2399" s="12" t="s">
        <v>71</v>
      </c>
      <c r="AY2399" s="259" t="s">
        <v>169</v>
      </c>
    </row>
    <row r="2400" s="13" customFormat="1">
      <c r="B2400" s="260"/>
      <c r="C2400" s="261"/>
      <c r="D2400" s="250" t="s">
        <v>177</v>
      </c>
      <c r="E2400" s="262" t="s">
        <v>21</v>
      </c>
      <c r="F2400" s="263" t="s">
        <v>894</v>
      </c>
      <c r="G2400" s="261"/>
      <c r="H2400" s="262" t="s">
        <v>21</v>
      </c>
      <c r="I2400" s="264"/>
      <c r="J2400" s="261"/>
      <c r="K2400" s="261"/>
      <c r="L2400" s="265"/>
      <c r="M2400" s="266"/>
      <c r="N2400" s="267"/>
      <c r="O2400" s="267"/>
      <c r="P2400" s="267"/>
      <c r="Q2400" s="267"/>
      <c r="R2400" s="267"/>
      <c r="S2400" s="267"/>
      <c r="T2400" s="268"/>
      <c r="AT2400" s="269" t="s">
        <v>177</v>
      </c>
      <c r="AU2400" s="269" t="s">
        <v>79</v>
      </c>
      <c r="AV2400" s="13" t="s">
        <v>75</v>
      </c>
      <c r="AW2400" s="13" t="s">
        <v>35</v>
      </c>
      <c r="AX2400" s="13" t="s">
        <v>71</v>
      </c>
      <c r="AY2400" s="269" t="s">
        <v>169</v>
      </c>
    </row>
    <row r="2401" s="12" customFormat="1">
      <c r="B2401" s="248"/>
      <c r="C2401" s="249"/>
      <c r="D2401" s="250" t="s">
        <v>177</v>
      </c>
      <c r="E2401" s="251" t="s">
        <v>21</v>
      </c>
      <c r="F2401" s="252" t="s">
        <v>2197</v>
      </c>
      <c r="G2401" s="249"/>
      <c r="H2401" s="253">
        <v>6.4900000000000002</v>
      </c>
      <c r="I2401" s="254"/>
      <c r="J2401" s="249"/>
      <c r="K2401" s="249"/>
      <c r="L2401" s="255"/>
      <c r="M2401" s="256"/>
      <c r="N2401" s="257"/>
      <c r="O2401" s="257"/>
      <c r="P2401" s="257"/>
      <c r="Q2401" s="257"/>
      <c r="R2401" s="257"/>
      <c r="S2401" s="257"/>
      <c r="T2401" s="258"/>
      <c r="AT2401" s="259" t="s">
        <v>177</v>
      </c>
      <c r="AU2401" s="259" t="s">
        <v>79</v>
      </c>
      <c r="AV2401" s="12" t="s">
        <v>79</v>
      </c>
      <c r="AW2401" s="12" t="s">
        <v>35</v>
      </c>
      <c r="AX2401" s="12" t="s">
        <v>71</v>
      </c>
      <c r="AY2401" s="259" t="s">
        <v>169</v>
      </c>
    </row>
    <row r="2402" s="13" customFormat="1">
      <c r="B2402" s="260"/>
      <c r="C2402" s="261"/>
      <c r="D2402" s="250" t="s">
        <v>177</v>
      </c>
      <c r="E2402" s="262" t="s">
        <v>21</v>
      </c>
      <c r="F2402" s="263" t="s">
        <v>896</v>
      </c>
      <c r="G2402" s="261"/>
      <c r="H2402" s="262" t="s">
        <v>21</v>
      </c>
      <c r="I2402" s="264"/>
      <c r="J2402" s="261"/>
      <c r="K2402" s="261"/>
      <c r="L2402" s="265"/>
      <c r="M2402" s="266"/>
      <c r="N2402" s="267"/>
      <c r="O2402" s="267"/>
      <c r="P2402" s="267"/>
      <c r="Q2402" s="267"/>
      <c r="R2402" s="267"/>
      <c r="S2402" s="267"/>
      <c r="T2402" s="268"/>
      <c r="AT2402" s="269" t="s">
        <v>177</v>
      </c>
      <c r="AU2402" s="269" t="s">
        <v>79</v>
      </c>
      <c r="AV2402" s="13" t="s">
        <v>75</v>
      </c>
      <c r="AW2402" s="13" t="s">
        <v>35</v>
      </c>
      <c r="AX2402" s="13" t="s">
        <v>71</v>
      </c>
      <c r="AY2402" s="269" t="s">
        <v>169</v>
      </c>
    </row>
    <row r="2403" s="12" customFormat="1">
      <c r="B2403" s="248"/>
      <c r="C2403" s="249"/>
      <c r="D2403" s="250" t="s">
        <v>177</v>
      </c>
      <c r="E2403" s="251" t="s">
        <v>21</v>
      </c>
      <c r="F2403" s="252" t="s">
        <v>2198</v>
      </c>
      <c r="G2403" s="249"/>
      <c r="H2403" s="253">
        <v>26.879999999999999</v>
      </c>
      <c r="I2403" s="254"/>
      <c r="J2403" s="249"/>
      <c r="K2403" s="249"/>
      <c r="L2403" s="255"/>
      <c r="M2403" s="256"/>
      <c r="N2403" s="257"/>
      <c r="O2403" s="257"/>
      <c r="P2403" s="257"/>
      <c r="Q2403" s="257"/>
      <c r="R2403" s="257"/>
      <c r="S2403" s="257"/>
      <c r="T2403" s="258"/>
      <c r="AT2403" s="259" t="s">
        <v>177</v>
      </c>
      <c r="AU2403" s="259" t="s">
        <v>79</v>
      </c>
      <c r="AV2403" s="12" t="s">
        <v>79</v>
      </c>
      <c r="AW2403" s="12" t="s">
        <v>35</v>
      </c>
      <c r="AX2403" s="12" t="s">
        <v>71</v>
      </c>
      <c r="AY2403" s="259" t="s">
        <v>169</v>
      </c>
    </row>
    <row r="2404" s="13" customFormat="1">
      <c r="B2404" s="260"/>
      <c r="C2404" s="261"/>
      <c r="D2404" s="250" t="s">
        <v>177</v>
      </c>
      <c r="E2404" s="262" t="s">
        <v>21</v>
      </c>
      <c r="F2404" s="263" t="s">
        <v>739</v>
      </c>
      <c r="G2404" s="261"/>
      <c r="H2404" s="262" t="s">
        <v>21</v>
      </c>
      <c r="I2404" s="264"/>
      <c r="J2404" s="261"/>
      <c r="K2404" s="261"/>
      <c r="L2404" s="265"/>
      <c r="M2404" s="266"/>
      <c r="N2404" s="267"/>
      <c r="O2404" s="267"/>
      <c r="P2404" s="267"/>
      <c r="Q2404" s="267"/>
      <c r="R2404" s="267"/>
      <c r="S2404" s="267"/>
      <c r="T2404" s="268"/>
      <c r="AT2404" s="269" t="s">
        <v>177</v>
      </c>
      <c r="AU2404" s="269" t="s">
        <v>79</v>
      </c>
      <c r="AV2404" s="13" t="s">
        <v>75</v>
      </c>
      <c r="AW2404" s="13" t="s">
        <v>35</v>
      </c>
      <c r="AX2404" s="13" t="s">
        <v>71</v>
      </c>
      <c r="AY2404" s="269" t="s">
        <v>169</v>
      </c>
    </row>
    <row r="2405" s="12" customFormat="1">
      <c r="B2405" s="248"/>
      <c r="C2405" s="249"/>
      <c r="D2405" s="250" t="s">
        <v>177</v>
      </c>
      <c r="E2405" s="251" t="s">
        <v>21</v>
      </c>
      <c r="F2405" s="252" t="s">
        <v>2199</v>
      </c>
      <c r="G2405" s="249"/>
      <c r="H2405" s="253">
        <v>3.0899999999999999</v>
      </c>
      <c r="I2405" s="254"/>
      <c r="J2405" s="249"/>
      <c r="K2405" s="249"/>
      <c r="L2405" s="255"/>
      <c r="M2405" s="256"/>
      <c r="N2405" s="257"/>
      <c r="O2405" s="257"/>
      <c r="P2405" s="257"/>
      <c r="Q2405" s="257"/>
      <c r="R2405" s="257"/>
      <c r="S2405" s="257"/>
      <c r="T2405" s="258"/>
      <c r="AT2405" s="259" t="s">
        <v>177</v>
      </c>
      <c r="AU2405" s="259" t="s">
        <v>79</v>
      </c>
      <c r="AV2405" s="12" t="s">
        <v>79</v>
      </c>
      <c r="AW2405" s="12" t="s">
        <v>35</v>
      </c>
      <c r="AX2405" s="12" t="s">
        <v>71</v>
      </c>
      <c r="AY2405" s="259" t="s">
        <v>169</v>
      </c>
    </row>
    <row r="2406" s="13" customFormat="1">
      <c r="B2406" s="260"/>
      <c r="C2406" s="261"/>
      <c r="D2406" s="250" t="s">
        <v>177</v>
      </c>
      <c r="E2406" s="262" t="s">
        <v>21</v>
      </c>
      <c r="F2406" s="263" t="s">
        <v>382</v>
      </c>
      <c r="G2406" s="261"/>
      <c r="H2406" s="262" t="s">
        <v>21</v>
      </c>
      <c r="I2406" s="264"/>
      <c r="J2406" s="261"/>
      <c r="K2406" s="261"/>
      <c r="L2406" s="265"/>
      <c r="M2406" s="266"/>
      <c r="N2406" s="267"/>
      <c r="O2406" s="267"/>
      <c r="P2406" s="267"/>
      <c r="Q2406" s="267"/>
      <c r="R2406" s="267"/>
      <c r="S2406" s="267"/>
      <c r="T2406" s="268"/>
      <c r="AT2406" s="269" t="s">
        <v>177</v>
      </c>
      <c r="AU2406" s="269" t="s">
        <v>79</v>
      </c>
      <c r="AV2406" s="13" t="s">
        <v>75</v>
      </c>
      <c r="AW2406" s="13" t="s">
        <v>35</v>
      </c>
      <c r="AX2406" s="13" t="s">
        <v>71</v>
      </c>
      <c r="AY2406" s="269" t="s">
        <v>169</v>
      </c>
    </row>
    <row r="2407" s="12" customFormat="1">
      <c r="B2407" s="248"/>
      <c r="C2407" s="249"/>
      <c r="D2407" s="250" t="s">
        <v>177</v>
      </c>
      <c r="E2407" s="251" t="s">
        <v>21</v>
      </c>
      <c r="F2407" s="252" t="s">
        <v>2200</v>
      </c>
      <c r="G2407" s="249"/>
      <c r="H2407" s="253">
        <v>3.7200000000000002</v>
      </c>
      <c r="I2407" s="254"/>
      <c r="J2407" s="249"/>
      <c r="K2407" s="249"/>
      <c r="L2407" s="255"/>
      <c r="M2407" s="256"/>
      <c r="N2407" s="257"/>
      <c r="O2407" s="257"/>
      <c r="P2407" s="257"/>
      <c r="Q2407" s="257"/>
      <c r="R2407" s="257"/>
      <c r="S2407" s="257"/>
      <c r="T2407" s="258"/>
      <c r="AT2407" s="259" t="s">
        <v>177</v>
      </c>
      <c r="AU2407" s="259" t="s">
        <v>79</v>
      </c>
      <c r="AV2407" s="12" t="s">
        <v>79</v>
      </c>
      <c r="AW2407" s="12" t="s">
        <v>35</v>
      </c>
      <c r="AX2407" s="12" t="s">
        <v>71</v>
      </c>
      <c r="AY2407" s="259" t="s">
        <v>169</v>
      </c>
    </row>
    <row r="2408" s="13" customFormat="1">
      <c r="B2408" s="260"/>
      <c r="C2408" s="261"/>
      <c r="D2408" s="250" t="s">
        <v>177</v>
      </c>
      <c r="E2408" s="262" t="s">
        <v>21</v>
      </c>
      <c r="F2408" s="263" t="s">
        <v>900</v>
      </c>
      <c r="G2408" s="261"/>
      <c r="H2408" s="262" t="s">
        <v>21</v>
      </c>
      <c r="I2408" s="264"/>
      <c r="J2408" s="261"/>
      <c r="K2408" s="261"/>
      <c r="L2408" s="265"/>
      <c r="M2408" s="266"/>
      <c r="N2408" s="267"/>
      <c r="O2408" s="267"/>
      <c r="P2408" s="267"/>
      <c r="Q2408" s="267"/>
      <c r="R2408" s="267"/>
      <c r="S2408" s="267"/>
      <c r="T2408" s="268"/>
      <c r="AT2408" s="269" t="s">
        <v>177</v>
      </c>
      <c r="AU2408" s="269" t="s">
        <v>79</v>
      </c>
      <c r="AV2408" s="13" t="s">
        <v>75</v>
      </c>
      <c r="AW2408" s="13" t="s">
        <v>35</v>
      </c>
      <c r="AX2408" s="13" t="s">
        <v>71</v>
      </c>
      <c r="AY2408" s="269" t="s">
        <v>169</v>
      </c>
    </row>
    <row r="2409" s="14" customFormat="1">
      <c r="B2409" s="270"/>
      <c r="C2409" s="271"/>
      <c r="D2409" s="250" t="s">
        <v>177</v>
      </c>
      <c r="E2409" s="272" t="s">
        <v>21</v>
      </c>
      <c r="F2409" s="273" t="s">
        <v>182</v>
      </c>
      <c r="G2409" s="271"/>
      <c r="H2409" s="274">
        <v>755.94000000000005</v>
      </c>
      <c r="I2409" s="275"/>
      <c r="J2409" s="271"/>
      <c r="K2409" s="271"/>
      <c r="L2409" s="276"/>
      <c r="M2409" s="277"/>
      <c r="N2409" s="278"/>
      <c r="O2409" s="278"/>
      <c r="P2409" s="278"/>
      <c r="Q2409" s="278"/>
      <c r="R2409" s="278"/>
      <c r="S2409" s="278"/>
      <c r="T2409" s="279"/>
      <c r="AT2409" s="280" t="s">
        <v>177</v>
      </c>
      <c r="AU2409" s="280" t="s">
        <v>79</v>
      </c>
      <c r="AV2409" s="14" t="s">
        <v>89</v>
      </c>
      <c r="AW2409" s="14" t="s">
        <v>35</v>
      </c>
      <c r="AX2409" s="14" t="s">
        <v>75</v>
      </c>
      <c r="AY2409" s="280" t="s">
        <v>169</v>
      </c>
    </row>
    <row r="2410" s="1" customFormat="1" ht="16.5" customHeight="1">
      <c r="B2410" s="47"/>
      <c r="C2410" s="236" t="s">
        <v>2201</v>
      </c>
      <c r="D2410" s="236" t="s">
        <v>172</v>
      </c>
      <c r="E2410" s="237" t="s">
        <v>2202</v>
      </c>
      <c r="F2410" s="238" t="s">
        <v>2203</v>
      </c>
      <c r="G2410" s="239" t="s">
        <v>175</v>
      </c>
      <c r="H2410" s="240">
        <v>755.94000000000005</v>
      </c>
      <c r="I2410" s="241"/>
      <c r="J2410" s="242">
        <f>ROUND(I2410*H2410,2)</f>
        <v>0</v>
      </c>
      <c r="K2410" s="238" t="s">
        <v>21</v>
      </c>
      <c r="L2410" s="73"/>
      <c r="M2410" s="243" t="s">
        <v>21</v>
      </c>
      <c r="N2410" s="244" t="s">
        <v>42</v>
      </c>
      <c r="O2410" s="48"/>
      <c r="P2410" s="245">
        <f>O2410*H2410</f>
        <v>0</v>
      </c>
      <c r="Q2410" s="245">
        <v>0.024</v>
      </c>
      <c r="R2410" s="245">
        <f>Q2410*H2410</f>
        <v>18.142560000000003</v>
      </c>
      <c r="S2410" s="245">
        <v>0</v>
      </c>
      <c r="T2410" s="246">
        <f>S2410*H2410</f>
        <v>0</v>
      </c>
      <c r="AR2410" s="25" t="s">
        <v>89</v>
      </c>
      <c r="AT2410" s="25" t="s">
        <v>172</v>
      </c>
      <c r="AU2410" s="25" t="s">
        <v>79</v>
      </c>
      <c r="AY2410" s="25" t="s">
        <v>169</v>
      </c>
      <c r="BE2410" s="247">
        <f>IF(N2410="základní",J2410,0)</f>
        <v>0</v>
      </c>
      <c r="BF2410" s="247">
        <f>IF(N2410="snížená",J2410,0)</f>
        <v>0</v>
      </c>
      <c r="BG2410" s="247">
        <f>IF(N2410="zákl. přenesená",J2410,0)</f>
        <v>0</v>
      </c>
      <c r="BH2410" s="247">
        <f>IF(N2410="sníž. přenesená",J2410,0)</f>
        <v>0</v>
      </c>
      <c r="BI2410" s="247">
        <f>IF(N2410="nulová",J2410,0)</f>
        <v>0</v>
      </c>
      <c r="BJ2410" s="25" t="s">
        <v>75</v>
      </c>
      <c r="BK2410" s="247">
        <f>ROUND(I2410*H2410,2)</f>
        <v>0</v>
      </c>
      <c r="BL2410" s="25" t="s">
        <v>89</v>
      </c>
      <c r="BM2410" s="25" t="s">
        <v>2204</v>
      </c>
    </row>
    <row r="2411" s="12" customFormat="1">
      <c r="B2411" s="248"/>
      <c r="C2411" s="249"/>
      <c r="D2411" s="250" t="s">
        <v>177</v>
      </c>
      <c r="E2411" s="251" t="s">
        <v>21</v>
      </c>
      <c r="F2411" s="252" t="s">
        <v>2177</v>
      </c>
      <c r="G2411" s="249"/>
      <c r="H2411" s="253">
        <v>88.519999999999996</v>
      </c>
      <c r="I2411" s="254"/>
      <c r="J2411" s="249"/>
      <c r="K2411" s="249"/>
      <c r="L2411" s="255"/>
      <c r="M2411" s="256"/>
      <c r="N2411" s="257"/>
      <c r="O2411" s="257"/>
      <c r="P2411" s="257"/>
      <c r="Q2411" s="257"/>
      <c r="R2411" s="257"/>
      <c r="S2411" s="257"/>
      <c r="T2411" s="258"/>
      <c r="AT2411" s="259" t="s">
        <v>177</v>
      </c>
      <c r="AU2411" s="259" t="s">
        <v>79</v>
      </c>
      <c r="AV2411" s="12" t="s">
        <v>79</v>
      </c>
      <c r="AW2411" s="12" t="s">
        <v>35</v>
      </c>
      <c r="AX2411" s="12" t="s">
        <v>71</v>
      </c>
      <c r="AY2411" s="259" t="s">
        <v>169</v>
      </c>
    </row>
    <row r="2412" s="13" customFormat="1">
      <c r="B2412" s="260"/>
      <c r="C2412" s="261"/>
      <c r="D2412" s="250" t="s">
        <v>177</v>
      </c>
      <c r="E2412" s="262" t="s">
        <v>21</v>
      </c>
      <c r="F2412" s="263" t="s">
        <v>350</v>
      </c>
      <c r="G2412" s="261"/>
      <c r="H2412" s="262" t="s">
        <v>21</v>
      </c>
      <c r="I2412" s="264"/>
      <c r="J2412" s="261"/>
      <c r="K2412" s="261"/>
      <c r="L2412" s="265"/>
      <c r="M2412" s="266"/>
      <c r="N2412" s="267"/>
      <c r="O2412" s="267"/>
      <c r="P2412" s="267"/>
      <c r="Q2412" s="267"/>
      <c r="R2412" s="267"/>
      <c r="S2412" s="267"/>
      <c r="T2412" s="268"/>
      <c r="AT2412" s="269" t="s">
        <v>177</v>
      </c>
      <c r="AU2412" s="269" t="s">
        <v>79</v>
      </c>
      <c r="AV2412" s="13" t="s">
        <v>75</v>
      </c>
      <c r="AW2412" s="13" t="s">
        <v>35</v>
      </c>
      <c r="AX2412" s="13" t="s">
        <v>71</v>
      </c>
      <c r="AY2412" s="269" t="s">
        <v>169</v>
      </c>
    </row>
    <row r="2413" s="12" customFormat="1">
      <c r="B2413" s="248"/>
      <c r="C2413" s="249"/>
      <c r="D2413" s="250" t="s">
        <v>177</v>
      </c>
      <c r="E2413" s="251" t="s">
        <v>21</v>
      </c>
      <c r="F2413" s="252" t="s">
        <v>2178</v>
      </c>
      <c r="G2413" s="249"/>
      <c r="H2413" s="253">
        <v>59.340000000000003</v>
      </c>
      <c r="I2413" s="254"/>
      <c r="J2413" s="249"/>
      <c r="K2413" s="249"/>
      <c r="L2413" s="255"/>
      <c r="M2413" s="256"/>
      <c r="N2413" s="257"/>
      <c r="O2413" s="257"/>
      <c r="P2413" s="257"/>
      <c r="Q2413" s="257"/>
      <c r="R2413" s="257"/>
      <c r="S2413" s="257"/>
      <c r="T2413" s="258"/>
      <c r="AT2413" s="259" t="s">
        <v>177</v>
      </c>
      <c r="AU2413" s="259" t="s">
        <v>79</v>
      </c>
      <c r="AV2413" s="12" t="s">
        <v>79</v>
      </c>
      <c r="AW2413" s="12" t="s">
        <v>35</v>
      </c>
      <c r="AX2413" s="12" t="s">
        <v>71</v>
      </c>
      <c r="AY2413" s="259" t="s">
        <v>169</v>
      </c>
    </row>
    <row r="2414" s="13" customFormat="1">
      <c r="B2414" s="260"/>
      <c r="C2414" s="261"/>
      <c r="D2414" s="250" t="s">
        <v>177</v>
      </c>
      <c r="E2414" s="262" t="s">
        <v>21</v>
      </c>
      <c r="F2414" s="263" t="s">
        <v>436</v>
      </c>
      <c r="G2414" s="261"/>
      <c r="H2414" s="262" t="s">
        <v>21</v>
      </c>
      <c r="I2414" s="264"/>
      <c r="J2414" s="261"/>
      <c r="K2414" s="261"/>
      <c r="L2414" s="265"/>
      <c r="M2414" s="266"/>
      <c r="N2414" s="267"/>
      <c r="O2414" s="267"/>
      <c r="P2414" s="267"/>
      <c r="Q2414" s="267"/>
      <c r="R2414" s="267"/>
      <c r="S2414" s="267"/>
      <c r="T2414" s="268"/>
      <c r="AT2414" s="269" t="s">
        <v>177</v>
      </c>
      <c r="AU2414" s="269" t="s">
        <v>79</v>
      </c>
      <c r="AV2414" s="13" t="s">
        <v>75</v>
      </c>
      <c r="AW2414" s="13" t="s">
        <v>35</v>
      </c>
      <c r="AX2414" s="13" t="s">
        <v>71</v>
      </c>
      <c r="AY2414" s="269" t="s">
        <v>169</v>
      </c>
    </row>
    <row r="2415" s="12" customFormat="1">
      <c r="B2415" s="248"/>
      <c r="C2415" s="249"/>
      <c r="D2415" s="250" t="s">
        <v>177</v>
      </c>
      <c r="E2415" s="251" t="s">
        <v>21</v>
      </c>
      <c r="F2415" s="252" t="s">
        <v>2179</v>
      </c>
      <c r="G2415" s="249"/>
      <c r="H2415" s="253">
        <v>71.810000000000002</v>
      </c>
      <c r="I2415" s="254"/>
      <c r="J2415" s="249"/>
      <c r="K2415" s="249"/>
      <c r="L2415" s="255"/>
      <c r="M2415" s="256"/>
      <c r="N2415" s="257"/>
      <c r="O2415" s="257"/>
      <c r="P2415" s="257"/>
      <c r="Q2415" s="257"/>
      <c r="R2415" s="257"/>
      <c r="S2415" s="257"/>
      <c r="T2415" s="258"/>
      <c r="AT2415" s="259" t="s">
        <v>177</v>
      </c>
      <c r="AU2415" s="259" t="s">
        <v>79</v>
      </c>
      <c r="AV2415" s="12" t="s">
        <v>79</v>
      </c>
      <c r="AW2415" s="12" t="s">
        <v>35</v>
      </c>
      <c r="AX2415" s="12" t="s">
        <v>71</v>
      </c>
      <c r="AY2415" s="259" t="s">
        <v>169</v>
      </c>
    </row>
    <row r="2416" s="13" customFormat="1">
      <c r="B2416" s="260"/>
      <c r="C2416" s="261"/>
      <c r="D2416" s="250" t="s">
        <v>177</v>
      </c>
      <c r="E2416" s="262" t="s">
        <v>21</v>
      </c>
      <c r="F2416" s="263" t="s">
        <v>521</v>
      </c>
      <c r="G2416" s="261"/>
      <c r="H2416" s="262" t="s">
        <v>21</v>
      </c>
      <c r="I2416" s="264"/>
      <c r="J2416" s="261"/>
      <c r="K2416" s="261"/>
      <c r="L2416" s="265"/>
      <c r="M2416" s="266"/>
      <c r="N2416" s="267"/>
      <c r="O2416" s="267"/>
      <c r="P2416" s="267"/>
      <c r="Q2416" s="267"/>
      <c r="R2416" s="267"/>
      <c r="S2416" s="267"/>
      <c r="T2416" s="268"/>
      <c r="AT2416" s="269" t="s">
        <v>177</v>
      </c>
      <c r="AU2416" s="269" t="s">
        <v>79</v>
      </c>
      <c r="AV2416" s="13" t="s">
        <v>75</v>
      </c>
      <c r="AW2416" s="13" t="s">
        <v>35</v>
      </c>
      <c r="AX2416" s="13" t="s">
        <v>71</v>
      </c>
      <c r="AY2416" s="269" t="s">
        <v>169</v>
      </c>
    </row>
    <row r="2417" s="12" customFormat="1">
      <c r="B2417" s="248"/>
      <c r="C2417" s="249"/>
      <c r="D2417" s="250" t="s">
        <v>177</v>
      </c>
      <c r="E2417" s="251" t="s">
        <v>21</v>
      </c>
      <c r="F2417" s="252" t="s">
        <v>2180</v>
      </c>
      <c r="G2417" s="249"/>
      <c r="H2417" s="253">
        <v>8.5999999999999996</v>
      </c>
      <c r="I2417" s="254"/>
      <c r="J2417" s="249"/>
      <c r="K2417" s="249"/>
      <c r="L2417" s="255"/>
      <c r="M2417" s="256"/>
      <c r="N2417" s="257"/>
      <c r="O2417" s="257"/>
      <c r="P2417" s="257"/>
      <c r="Q2417" s="257"/>
      <c r="R2417" s="257"/>
      <c r="S2417" s="257"/>
      <c r="T2417" s="258"/>
      <c r="AT2417" s="259" t="s">
        <v>177</v>
      </c>
      <c r="AU2417" s="259" t="s">
        <v>79</v>
      </c>
      <c r="AV2417" s="12" t="s">
        <v>79</v>
      </c>
      <c r="AW2417" s="12" t="s">
        <v>35</v>
      </c>
      <c r="AX2417" s="12" t="s">
        <v>71</v>
      </c>
      <c r="AY2417" s="259" t="s">
        <v>169</v>
      </c>
    </row>
    <row r="2418" s="13" customFormat="1">
      <c r="B2418" s="260"/>
      <c r="C2418" s="261"/>
      <c r="D2418" s="250" t="s">
        <v>177</v>
      </c>
      <c r="E2418" s="262" t="s">
        <v>21</v>
      </c>
      <c r="F2418" s="263" t="s">
        <v>496</v>
      </c>
      <c r="G2418" s="261"/>
      <c r="H2418" s="262" t="s">
        <v>21</v>
      </c>
      <c r="I2418" s="264"/>
      <c r="J2418" s="261"/>
      <c r="K2418" s="261"/>
      <c r="L2418" s="265"/>
      <c r="M2418" s="266"/>
      <c r="N2418" s="267"/>
      <c r="O2418" s="267"/>
      <c r="P2418" s="267"/>
      <c r="Q2418" s="267"/>
      <c r="R2418" s="267"/>
      <c r="S2418" s="267"/>
      <c r="T2418" s="268"/>
      <c r="AT2418" s="269" t="s">
        <v>177</v>
      </c>
      <c r="AU2418" s="269" t="s">
        <v>79</v>
      </c>
      <c r="AV2418" s="13" t="s">
        <v>75</v>
      </c>
      <c r="AW2418" s="13" t="s">
        <v>35</v>
      </c>
      <c r="AX2418" s="13" t="s">
        <v>71</v>
      </c>
      <c r="AY2418" s="269" t="s">
        <v>169</v>
      </c>
    </row>
    <row r="2419" s="12" customFormat="1">
      <c r="B2419" s="248"/>
      <c r="C2419" s="249"/>
      <c r="D2419" s="250" t="s">
        <v>177</v>
      </c>
      <c r="E2419" s="251" t="s">
        <v>21</v>
      </c>
      <c r="F2419" s="252" t="s">
        <v>2181</v>
      </c>
      <c r="G2419" s="249"/>
      <c r="H2419" s="253">
        <v>4.25</v>
      </c>
      <c r="I2419" s="254"/>
      <c r="J2419" s="249"/>
      <c r="K2419" s="249"/>
      <c r="L2419" s="255"/>
      <c r="M2419" s="256"/>
      <c r="N2419" s="257"/>
      <c r="O2419" s="257"/>
      <c r="P2419" s="257"/>
      <c r="Q2419" s="257"/>
      <c r="R2419" s="257"/>
      <c r="S2419" s="257"/>
      <c r="T2419" s="258"/>
      <c r="AT2419" s="259" t="s">
        <v>177</v>
      </c>
      <c r="AU2419" s="259" t="s">
        <v>79</v>
      </c>
      <c r="AV2419" s="12" t="s">
        <v>79</v>
      </c>
      <c r="AW2419" s="12" t="s">
        <v>35</v>
      </c>
      <c r="AX2419" s="12" t="s">
        <v>71</v>
      </c>
      <c r="AY2419" s="259" t="s">
        <v>169</v>
      </c>
    </row>
    <row r="2420" s="13" customFormat="1">
      <c r="B2420" s="260"/>
      <c r="C2420" s="261"/>
      <c r="D2420" s="250" t="s">
        <v>177</v>
      </c>
      <c r="E2420" s="262" t="s">
        <v>21</v>
      </c>
      <c r="F2420" s="263" t="s">
        <v>362</v>
      </c>
      <c r="G2420" s="261"/>
      <c r="H2420" s="262" t="s">
        <v>21</v>
      </c>
      <c r="I2420" s="264"/>
      <c r="J2420" s="261"/>
      <c r="K2420" s="261"/>
      <c r="L2420" s="265"/>
      <c r="M2420" s="266"/>
      <c r="N2420" s="267"/>
      <c r="O2420" s="267"/>
      <c r="P2420" s="267"/>
      <c r="Q2420" s="267"/>
      <c r="R2420" s="267"/>
      <c r="S2420" s="267"/>
      <c r="T2420" s="268"/>
      <c r="AT2420" s="269" t="s">
        <v>177</v>
      </c>
      <c r="AU2420" s="269" t="s">
        <v>79</v>
      </c>
      <c r="AV2420" s="13" t="s">
        <v>75</v>
      </c>
      <c r="AW2420" s="13" t="s">
        <v>35</v>
      </c>
      <c r="AX2420" s="13" t="s">
        <v>71</v>
      </c>
      <c r="AY2420" s="269" t="s">
        <v>169</v>
      </c>
    </row>
    <row r="2421" s="12" customFormat="1">
      <c r="B2421" s="248"/>
      <c r="C2421" s="249"/>
      <c r="D2421" s="250" t="s">
        <v>177</v>
      </c>
      <c r="E2421" s="251" t="s">
        <v>21</v>
      </c>
      <c r="F2421" s="252" t="s">
        <v>2182</v>
      </c>
      <c r="G2421" s="249"/>
      <c r="H2421" s="253">
        <v>94.549999999999997</v>
      </c>
      <c r="I2421" s="254"/>
      <c r="J2421" s="249"/>
      <c r="K2421" s="249"/>
      <c r="L2421" s="255"/>
      <c r="M2421" s="256"/>
      <c r="N2421" s="257"/>
      <c r="O2421" s="257"/>
      <c r="P2421" s="257"/>
      <c r="Q2421" s="257"/>
      <c r="R2421" s="257"/>
      <c r="S2421" s="257"/>
      <c r="T2421" s="258"/>
      <c r="AT2421" s="259" t="s">
        <v>177</v>
      </c>
      <c r="AU2421" s="259" t="s">
        <v>79</v>
      </c>
      <c r="AV2421" s="12" t="s">
        <v>79</v>
      </c>
      <c r="AW2421" s="12" t="s">
        <v>35</v>
      </c>
      <c r="AX2421" s="12" t="s">
        <v>71</v>
      </c>
      <c r="AY2421" s="259" t="s">
        <v>169</v>
      </c>
    </row>
    <row r="2422" s="13" customFormat="1">
      <c r="B2422" s="260"/>
      <c r="C2422" s="261"/>
      <c r="D2422" s="250" t="s">
        <v>177</v>
      </c>
      <c r="E2422" s="262" t="s">
        <v>21</v>
      </c>
      <c r="F2422" s="263" t="s">
        <v>364</v>
      </c>
      <c r="G2422" s="261"/>
      <c r="H2422" s="262" t="s">
        <v>21</v>
      </c>
      <c r="I2422" s="264"/>
      <c r="J2422" s="261"/>
      <c r="K2422" s="261"/>
      <c r="L2422" s="265"/>
      <c r="M2422" s="266"/>
      <c r="N2422" s="267"/>
      <c r="O2422" s="267"/>
      <c r="P2422" s="267"/>
      <c r="Q2422" s="267"/>
      <c r="R2422" s="267"/>
      <c r="S2422" s="267"/>
      <c r="T2422" s="268"/>
      <c r="AT2422" s="269" t="s">
        <v>177</v>
      </c>
      <c r="AU2422" s="269" t="s">
        <v>79</v>
      </c>
      <c r="AV2422" s="13" t="s">
        <v>75</v>
      </c>
      <c r="AW2422" s="13" t="s">
        <v>35</v>
      </c>
      <c r="AX2422" s="13" t="s">
        <v>71</v>
      </c>
      <c r="AY2422" s="269" t="s">
        <v>169</v>
      </c>
    </row>
    <row r="2423" s="12" customFormat="1">
      <c r="B2423" s="248"/>
      <c r="C2423" s="249"/>
      <c r="D2423" s="250" t="s">
        <v>177</v>
      </c>
      <c r="E2423" s="251" t="s">
        <v>21</v>
      </c>
      <c r="F2423" s="252" t="s">
        <v>2183</v>
      </c>
      <c r="G2423" s="249"/>
      <c r="H2423" s="253">
        <v>19.949999999999999</v>
      </c>
      <c r="I2423" s="254"/>
      <c r="J2423" s="249"/>
      <c r="K2423" s="249"/>
      <c r="L2423" s="255"/>
      <c r="M2423" s="256"/>
      <c r="N2423" s="257"/>
      <c r="O2423" s="257"/>
      <c r="P2423" s="257"/>
      <c r="Q2423" s="257"/>
      <c r="R2423" s="257"/>
      <c r="S2423" s="257"/>
      <c r="T2423" s="258"/>
      <c r="AT2423" s="259" t="s">
        <v>177</v>
      </c>
      <c r="AU2423" s="259" t="s">
        <v>79</v>
      </c>
      <c r="AV2423" s="12" t="s">
        <v>79</v>
      </c>
      <c r="AW2423" s="12" t="s">
        <v>35</v>
      </c>
      <c r="AX2423" s="12" t="s">
        <v>71</v>
      </c>
      <c r="AY2423" s="259" t="s">
        <v>169</v>
      </c>
    </row>
    <row r="2424" s="13" customFormat="1">
      <c r="B2424" s="260"/>
      <c r="C2424" s="261"/>
      <c r="D2424" s="250" t="s">
        <v>177</v>
      </c>
      <c r="E2424" s="262" t="s">
        <v>21</v>
      </c>
      <c r="F2424" s="263" t="s">
        <v>361</v>
      </c>
      <c r="G2424" s="261"/>
      <c r="H2424" s="262" t="s">
        <v>21</v>
      </c>
      <c r="I2424" s="264"/>
      <c r="J2424" s="261"/>
      <c r="K2424" s="261"/>
      <c r="L2424" s="265"/>
      <c r="M2424" s="266"/>
      <c r="N2424" s="267"/>
      <c r="O2424" s="267"/>
      <c r="P2424" s="267"/>
      <c r="Q2424" s="267"/>
      <c r="R2424" s="267"/>
      <c r="S2424" s="267"/>
      <c r="T2424" s="268"/>
      <c r="AT2424" s="269" t="s">
        <v>177</v>
      </c>
      <c r="AU2424" s="269" t="s">
        <v>79</v>
      </c>
      <c r="AV2424" s="13" t="s">
        <v>75</v>
      </c>
      <c r="AW2424" s="13" t="s">
        <v>35</v>
      </c>
      <c r="AX2424" s="13" t="s">
        <v>71</v>
      </c>
      <c r="AY2424" s="269" t="s">
        <v>169</v>
      </c>
    </row>
    <row r="2425" s="12" customFormat="1">
      <c r="B2425" s="248"/>
      <c r="C2425" s="249"/>
      <c r="D2425" s="250" t="s">
        <v>177</v>
      </c>
      <c r="E2425" s="251" t="s">
        <v>21</v>
      </c>
      <c r="F2425" s="252" t="s">
        <v>2184</v>
      </c>
      <c r="G2425" s="249"/>
      <c r="H2425" s="253">
        <v>58.020000000000003</v>
      </c>
      <c r="I2425" s="254"/>
      <c r="J2425" s="249"/>
      <c r="K2425" s="249"/>
      <c r="L2425" s="255"/>
      <c r="M2425" s="256"/>
      <c r="N2425" s="257"/>
      <c r="O2425" s="257"/>
      <c r="P2425" s="257"/>
      <c r="Q2425" s="257"/>
      <c r="R2425" s="257"/>
      <c r="S2425" s="257"/>
      <c r="T2425" s="258"/>
      <c r="AT2425" s="259" t="s">
        <v>177</v>
      </c>
      <c r="AU2425" s="259" t="s">
        <v>79</v>
      </c>
      <c r="AV2425" s="12" t="s">
        <v>79</v>
      </c>
      <c r="AW2425" s="12" t="s">
        <v>35</v>
      </c>
      <c r="AX2425" s="12" t="s">
        <v>71</v>
      </c>
      <c r="AY2425" s="259" t="s">
        <v>169</v>
      </c>
    </row>
    <row r="2426" s="13" customFormat="1">
      <c r="B2426" s="260"/>
      <c r="C2426" s="261"/>
      <c r="D2426" s="250" t="s">
        <v>177</v>
      </c>
      <c r="E2426" s="262" t="s">
        <v>21</v>
      </c>
      <c r="F2426" s="263" t="s">
        <v>441</v>
      </c>
      <c r="G2426" s="261"/>
      <c r="H2426" s="262" t="s">
        <v>21</v>
      </c>
      <c r="I2426" s="264"/>
      <c r="J2426" s="261"/>
      <c r="K2426" s="261"/>
      <c r="L2426" s="265"/>
      <c r="M2426" s="266"/>
      <c r="N2426" s="267"/>
      <c r="O2426" s="267"/>
      <c r="P2426" s="267"/>
      <c r="Q2426" s="267"/>
      <c r="R2426" s="267"/>
      <c r="S2426" s="267"/>
      <c r="T2426" s="268"/>
      <c r="AT2426" s="269" t="s">
        <v>177</v>
      </c>
      <c r="AU2426" s="269" t="s">
        <v>79</v>
      </c>
      <c r="AV2426" s="13" t="s">
        <v>75</v>
      </c>
      <c r="AW2426" s="13" t="s">
        <v>35</v>
      </c>
      <c r="AX2426" s="13" t="s">
        <v>71</v>
      </c>
      <c r="AY2426" s="269" t="s">
        <v>169</v>
      </c>
    </row>
    <row r="2427" s="12" customFormat="1">
      <c r="B2427" s="248"/>
      <c r="C2427" s="249"/>
      <c r="D2427" s="250" t="s">
        <v>177</v>
      </c>
      <c r="E2427" s="251" t="s">
        <v>21</v>
      </c>
      <c r="F2427" s="252" t="s">
        <v>2185</v>
      </c>
      <c r="G2427" s="249"/>
      <c r="H2427" s="253">
        <v>24.620000000000001</v>
      </c>
      <c r="I2427" s="254"/>
      <c r="J2427" s="249"/>
      <c r="K2427" s="249"/>
      <c r="L2427" s="255"/>
      <c r="M2427" s="256"/>
      <c r="N2427" s="257"/>
      <c r="O2427" s="257"/>
      <c r="P2427" s="257"/>
      <c r="Q2427" s="257"/>
      <c r="R2427" s="257"/>
      <c r="S2427" s="257"/>
      <c r="T2427" s="258"/>
      <c r="AT2427" s="259" t="s">
        <v>177</v>
      </c>
      <c r="AU2427" s="259" t="s">
        <v>79</v>
      </c>
      <c r="AV2427" s="12" t="s">
        <v>79</v>
      </c>
      <c r="AW2427" s="12" t="s">
        <v>35</v>
      </c>
      <c r="AX2427" s="12" t="s">
        <v>71</v>
      </c>
      <c r="AY2427" s="259" t="s">
        <v>169</v>
      </c>
    </row>
    <row r="2428" s="13" customFormat="1">
      <c r="B2428" s="260"/>
      <c r="C2428" s="261"/>
      <c r="D2428" s="250" t="s">
        <v>177</v>
      </c>
      <c r="E2428" s="262" t="s">
        <v>21</v>
      </c>
      <c r="F2428" s="263" t="s">
        <v>439</v>
      </c>
      <c r="G2428" s="261"/>
      <c r="H2428" s="262" t="s">
        <v>21</v>
      </c>
      <c r="I2428" s="264"/>
      <c r="J2428" s="261"/>
      <c r="K2428" s="261"/>
      <c r="L2428" s="265"/>
      <c r="M2428" s="266"/>
      <c r="N2428" s="267"/>
      <c r="O2428" s="267"/>
      <c r="P2428" s="267"/>
      <c r="Q2428" s="267"/>
      <c r="R2428" s="267"/>
      <c r="S2428" s="267"/>
      <c r="T2428" s="268"/>
      <c r="AT2428" s="269" t="s">
        <v>177</v>
      </c>
      <c r="AU2428" s="269" t="s">
        <v>79</v>
      </c>
      <c r="AV2428" s="13" t="s">
        <v>75</v>
      </c>
      <c r="AW2428" s="13" t="s">
        <v>35</v>
      </c>
      <c r="AX2428" s="13" t="s">
        <v>71</v>
      </c>
      <c r="AY2428" s="269" t="s">
        <v>169</v>
      </c>
    </row>
    <row r="2429" s="12" customFormat="1">
      <c r="B2429" s="248"/>
      <c r="C2429" s="249"/>
      <c r="D2429" s="250" t="s">
        <v>177</v>
      </c>
      <c r="E2429" s="251" t="s">
        <v>21</v>
      </c>
      <c r="F2429" s="252" t="s">
        <v>2186</v>
      </c>
      <c r="G2429" s="249"/>
      <c r="H2429" s="253">
        <v>10.220000000000001</v>
      </c>
      <c r="I2429" s="254"/>
      <c r="J2429" s="249"/>
      <c r="K2429" s="249"/>
      <c r="L2429" s="255"/>
      <c r="M2429" s="256"/>
      <c r="N2429" s="257"/>
      <c r="O2429" s="257"/>
      <c r="P2429" s="257"/>
      <c r="Q2429" s="257"/>
      <c r="R2429" s="257"/>
      <c r="S2429" s="257"/>
      <c r="T2429" s="258"/>
      <c r="AT2429" s="259" t="s">
        <v>177</v>
      </c>
      <c r="AU2429" s="259" t="s">
        <v>79</v>
      </c>
      <c r="AV2429" s="12" t="s">
        <v>79</v>
      </c>
      <c r="AW2429" s="12" t="s">
        <v>35</v>
      </c>
      <c r="AX2429" s="12" t="s">
        <v>71</v>
      </c>
      <c r="AY2429" s="259" t="s">
        <v>169</v>
      </c>
    </row>
    <row r="2430" s="13" customFormat="1">
      <c r="B2430" s="260"/>
      <c r="C2430" s="261"/>
      <c r="D2430" s="250" t="s">
        <v>177</v>
      </c>
      <c r="E2430" s="262" t="s">
        <v>21</v>
      </c>
      <c r="F2430" s="263" t="s">
        <v>874</v>
      </c>
      <c r="G2430" s="261"/>
      <c r="H2430" s="262" t="s">
        <v>21</v>
      </c>
      <c r="I2430" s="264"/>
      <c r="J2430" s="261"/>
      <c r="K2430" s="261"/>
      <c r="L2430" s="265"/>
      <c r="M2430" s="266"/>
      <c r="N2430" s="267"/>
      <c r="O2430" s="267"/>
      <c r="P2430" s="267"/>
      <c r="Q2430" s="267"/>
      <c r="R2430" s="267"/>
      <c r="S2430" s="267"/>
      <c r="T2430" s="268"/>
      <c r="AT2430" s="269" t="s">
        <v>177</v>
      </c>
      <c r="AU2430" s="269" t="s">
        <v>79</v>
      </c>
      <c r="AV2430" s="13" t="s">
        <v>75</v>
      </c>
      <c r="AW2430" s="13" t="s">
        <v>35</v>
      </c>
      <c r="AX2430" s="13" t="s">
        <v>71</v>
      </c>
      <c r="AY2430" s="269" t="s">
        <v>169</v>
      </c>
    </row>
    <row r="2431" s="12" customFormat="1">
      <c r="B2431" s="248"/>
      <c r="C2431" s="249"/>
      <c r="D2431" s="250" t="s">
        <v>177</v>
      </c>
      <c r="E2431" s="251" t="s">
        <v>21</v>
      </c>
      <c r="F2431" s="252" t="s">
        <v>2187</v>
      </c>
      <c r="G2431" s="249"/>
      <c r="H2431" s="253">
        <v>10.109999999999999</v>
      </c>
      <c r="I2431" s="254"/>
      <c r="J2431" s="249"/>
      <c r="K2431" s="249"/>
      <c r="L2431" s="255"/>
      <c r="M2431" s="256"/>
      <c r="N2431" s="257"/>
      <c r="O2431" s="257"/>
      <c r="P2431" s="257"/>
      <c r="Q2431" s="257"/>
      <c r="R2431" s="257"/>
      <c r="S2431" s="257"/>
      <c r="T2431" s="258"/>
      <c r="AT2431" s="259" t="s">
        <v>177</v>
      </c>
      <c r="AU2431" s="259" t="s">
        <v>79</v>
      </c>
      <c r="AV2431" s="12" t="s">
        <v>79</v>
      </c>
      <c r="AW2431" s="12" t="s">
        <v>35</v>
      </c>
      <c r="AX2431" s="12" t="s">
        <v>71</v>
      </c>
      <c r="AY2431" s="259" t="s">
        <v>169</v>
      </c>
    </row>
    <row r="2432" s="13" customFormat="1">
      <c r="B2432" s="260"/>
      <c r="C2432" s="261"/>
      <c r="D2432" s="250" t="s">
        <v>177</v>
      </c>
      <c r="E2432" s="262" t="s">
        <v>21</v>
      </c>
      <c r="F2432" s="263" t="s">
        <v>497</v>
      </c>
      <c r="G2432" s="261"/>
      <c r="H2432" s="262" t="s">
        <v>21</v>
      </c>
      <c r="I2432" s="264"/>
      <c r="J2432" s="261"/>
      <c r="K2432" s="261"/>
      <c r="L2432" s="265"/>
      <c r="M2432" s="266"/>
      <c r="N2432" s="267"/>
      <c r="O2432" s="267"/>
      <c r="P2432" s="267"/>
      <c r="Q2432" s="267"/>
      <c r="R2432" s="267"/>
      <c r="S2432" s="267"/>
      <c r="T2432" s="268"/>
      <c r="AT2432" s="269" t="s">
        <v>177</v>
      </c>
      <c r="AU2432" s="269" t="s">
        <v>79</v>
      </c>
      <c r="AV2432" s="13" t="s">
        <v>75</v>
      </c>
      <c r="AW2432" s="13" t="s">
        <v>35</v>
      </c>
      <c r="AX2432" s="13" t="s">
        <v>71</v>
      </c>
      <c r="AY2432" s="269" t="s">
        <v>169</v>
      </c>
    </row>
    <row r="2433" s="12" customFormat="1">
      <c r="B2433" s="248"/>
      <c r="C2433" s="249"/>
      <c r="D2433" s="250" t="s">
        <v>177</v>
      </c>
      <c r="E2433" s="251" t="s">
        <v>21</v>
      </c>
      <c r="F2433" s="252" t="s">
        <v>2188</v>
      </c>
      <c r="G2433" s="249"/>
      <c r="H2433" s="253">
        <v>37.200000000000003</v>
      </c>
      <c r="I2433" s="254"/>
      <c r="J2433" s="249"/>
      <c r="K2433" s="249"/>
      <c r="L2433" s="255"/>
      <c r="M2433" s="256"/>
      <c r="N2433" s="257"/>
      <c r="O2433" s="257"/>
      <c r="P2433" s="257"/>
      <c r="Q2433" s="257"/>
      <c r="R2433" s="257"/>
      <c r="S2433" s="257"/>
      <c r="T2433" s="258"/>
      <c r="AT2433" s="259" t="s">
        <v>177</v>
      </c>
      <c r="AU2433" s="259" t="s">
        <v>79</v>
      </c>
      <c r="AV2433" s="12" t="s">
        <v>79</v>
      </c>
      <c r="AW2433" s="12" t="s">
        <v>35</v>
      </c>
      <c r="AX2433" s="12" t="s">
        <v>71</v>
      </c>
      <c r="AY2433" s="259" t="s">
        <v>169</v>
      </c>
    </row>
    <row r="2434" s="13" customFormat="1">
      <c r="B2434" s="260"/>
      <c r="C2434" s="261"/>
      <c r="D2434" s="250" t="s">
        <v>177</v>
      </c>
      <c r="E2434" s="262" t="s">
        <v>21</v>
      </c>
      <c r="F2434" s="263" t="s">
        <v>363</v>
      </c>
      <c r="G2434" s="261"/>
      <c r="H2434" s="262" t="s">
        <v>21</v>
      </c>
      <c r="I2434" s="264"/>
      <c r="J2434" s="261"/>
      <c r="K2434" s="261"/>
      <c r="L2434" s="265"/>
      <c r="M2434" s="266"/>
      <c r="N2434" s="267"/>
      <c r="O2434" s="267"/>
      <c r="P2434" s="267"/>
      <c r="Q2434" s="267"/>
      <c r="R2434" s="267"/>
      <c r="S2434" s="267"/>
      <c r="T2434" s="268"/>
      <c r="AT2434" s="269" t="s">
        <v>177</v>
      </c>
      <c r="AU2434" s="269" t="s">
        <v>79</v>
      </c>
      <c r="AV2434" s="13" t="s">
        <v>75</v>
      </c>
      <c r="AW2434" s="13" t="s">
        <v>35</v>
      </c>
      <c r="AX2434" s="13" t="s">
        <v>71</v>
      </c>
      <c r="AY2434" s="269" t="s">
        <v>169</v>
      </c>
    </row>
    <row r="2435" s="12" customFormat="1">
      <c r="B2435" s="248"/>
      <c r="C2435" s="249"/>
      <c r="D2435" s="250" t="s">
        <v>177</v>
      </c>
      <c r="E2435" s="251" t="s">
        <v>21</v>
      </c>
      <c r="F2435" s="252" t="s">
        <v>2189</v>
      </c>
      <c r="G2435" s="249"/>
      <c r="H2435" s="253">
        <v>4.4100000000000001</v>
      </c>
      <c r="I2435" s="254"/>
      <c r="J2435" s="249"/>
      <c r="K2435" s="249"/>
      <c r="L2435" s="255"/>
      <c r="M2435" s="256"/>
      <c r="N2435" s="257"/>
      <c r="O2435" s="257"/>
      <c r="P2435" s="257"/>
      <c r="Q2435" s="257"/>
      <c r="R2435" s="257"/>
      <c r="S2435" s="257"/>
      <c r="T2435" s="258"/>
      <c r="AT2435" s="259" t="s">
        <v>177</v>
      </c>
      <c r="AU2435" s="259" t="s">
        <v>79</v>
      </c>
      <c r="AV2435" s="12" t="s">
        <v>79</v>
      </c>
      <c r="AW2435" s="12" t="s">
        <v>35</v>
      </c>
      <c r="AX2435" s="12" t="s">
        <v>71</v>
      </c>
      <c r="AY2435" s="259" t="s">
        <v>169</v>
      </c>
    </row>
    <row r="2436" s="13" customFormat="1">
      <c r="B2436" s="260"/>
      <c r="C2436" s="261"/>
      <c r="D2436" s="250" t="s">
        <v>177</v>
      </c>
      <c r="E2436" s="262" t="s">
        <v>21</v>
      </c>
      <c r="F2436" s="263" t="s">
        <v>878</v>
      </c>
      <c r="G2436" s="261"/>
      <c r="H2436" s="262" t="s">
        <v>21</v>
      </c>
      <c r="I2436" s="264"/>
      <c r="J2436" s="261"/>
      <c r="K2436" s="261"/>
      <c r="L2436" s="265"/>
      <c r="M2436" s="266"/>
      <c r="N2436" s="267"/>
      <c r="O2436" s="267"/>
      <c r="P2436" s="267"/>
      <c r="Q2436" s="267"/>
      <c r="R2436" s="267"/>
      <c r="S2436" s="267"/>
      <c r="T2436" s="268"/>
      <c r="AT2436" s="269" t="s">
        <v>177</v>
      </c>
      <c r="AU2436" s="269" t="s">
        <v>79</v>
      </c>
      <c r="AV2436" s="13" t="s">
        <v>75</v>
      </c>
      <c r="AW2436" s="13" t="s">
        <v>35</v>
      </c>
      <c r="AX2436" s="13" t="s">
        <v>71</v>
      </c>
      <c r="AY2436" s="269" t="s">
        <v>169</v>
      </c>
    </row>
    <row r="2437" s="12" customFormat="1">
      <c r="B2437" s="248"/>
      <c r="C2437" s="249"/>
      <c r="D2437" s="250" t="s">
        <v>177</v>
      </c>
      <c r="E2437" s="251" t="s">
        <v>21</v>
      </c>
      <c r="F2437" s="252" t="s">
        <v>2189</v>
      </c>
      <c r="G2437" s="249"/>
      <c r="H2437" s="253">
        <v>4.4100000000000001</v>
      </c>
      <c r="I2437" s="254"/>
      <c r="J2437" s="249"/>
      <c r="K2437" s="249"/>
      <c r="L2437" s="255"/>
      <c r="M2437" s="256"/>
      <c r="N2437" s="257"/>
      <c r="O2437" s="257"/>
      <c r="P2437" s="257"/>
      <c r="Q2437" s="257"/>
      <c r="R2437" s="257"/>
      <c r="S2437" s="257"/>
      <c r="T2437" s="258"/>
      <c r="AT2437" s="259" t="s">
        <v>177</v>
      </c>
      <c r="AU2437" s="259" t="s">
        <v>79</v>
      </c>
      <c r="AV2437" s="12" t="s">
        <v>79</v>
      </c>
      <c r="AW2437" s="12" t="s">
        <v>35</v>
      </c>
      <c r="AX2437" s="12" t="s">
        <v>71</v>
      </c>
      <c r="AY2437" s="259" t="s">
        <v>169</v>
      </c>
    </row>
    <row r="2438" s="13" customFormat="1">
      <c r="B2438" s="260"/>
      <c r="C2438" s="261"/>
      <c r="D2438" s="250" t="s">
        <v>177</v>
      </c>
      <c r="E2438" s="262" t="s">
        <v>21</v>
      </c>
      <c r="F2438" s="263" t="s">
        <v>879</v>
      </c>
      <c r="G2438" s="261"/>
      <c r="H2438" s="262" t="s">
        <v>21</v>
      </c>
      <c r="I2438" s="264"/>
      <c r="J2438" s="261"/>
      <c r="K2438" s="261"/>
      <c r="L2438" s="265"/>
      <c r="M2438" s="266"/>
      <c r="N2438" s="267"/>
      <c r="O2438" s="267"/>
      <c r="P2438" s="267"/>
      <c r="Q2438" s="267"/>
      <c r="R2438" s="267"/>
      <c r="S2438" s="267"/>
      <c r="T2438" s="268"/>
      <c r="AT2438" s="269" t="s">
        <v>177</v>
      </c>
      <c r="AU2438" s="269" t="s">
        <v>79</v>
      </c>
      <c r="AV2438" s="13" t="s">
        <v>75</v>
      </c>
      <c r="AW2438" s="13" t="s">
        <v>35</v>
      </c>
      <c r="AX2438" s="13" t="s">
        <v>71</v>
      </c>
      <c r="AY2438" s="269" t="s">
        <v>169</v>
      </c>
    </row>
    <row r="2439" s="12" customFormat="1">
      <c r="B2439" s="248"/>
      <c r="C2439" s="249"/>
      <c r="D2439" s="250" t="s">
        <v>177</v>
      </c>
      <c r="E2439" s="251" t="s">
        <v>21</v>
      </c>
      <c r="F2439" s="252" t="s">
        <v>2190</v>
      </c>
      <c r="G2439" s="249"/>
      <c r="H2439" s="253">
        <v>6.5099999999999998</v>
      </c>
      <c r="I2439" s="254"/>
      <c r="J2439" s="249"/>
      <c r="K2439" s="249"/>
      <c r="L2439" s="255"/>
      <c r="M2439" s="256"/>
      <c r="N2439" s="257"/>
      <c r="O2439" s="257"/>
      <c r="P2439" s="257"/>
      <c r="Q2439" s="257"/>
      <c r="R2439" s="257"/>
      <c r="S2439" s="257"/>
      <c r="T2439" s="258"/>
      <c r="AT2439" s="259" t="s">
        <v>177</v>
      </c>
      <c r="AU2439" s="259" t="s">
        <v>79</v>
      </c>
      <c r="AV2439" s="12" t="s">
        <v>79</v>
      </c>
      <c r="AW2439" s="12" t="s">
        <v>35</v>
      </c>
      <c r="AX2439" s="12" t="s">
        <v>71</v>
      </c>
      <c r="AY2439" s="259" t="s">
        <v>169</v>
      </c>
    </row>
    <row r="2440" s="13" customFormat="1">
      <c r="B2440" s="260"/>
      <c r="C2440" s="261"/>
      <c r="D2440" s="250" t="s">
        <v>177</v>
      </c>
      <c r="E2440" s="262" t="s">
        <v>21</v>
      </c>
      <c r="F2440" s="263" t="s">
        <v>881</v>
      </c>
      <c r="G2440" s="261"/>
      <c r="H2440" s="262" t="s">
        <v>21</v>
      </c>
      <c r="I2440" s="264"/>
      <c r="J2440" s="261"/>
      <c r="K2440" s="261"/>
      <c r="L2440" s="265"/>
      <c r="M2440" s="266"/>
      <c r="N2440" s="267"/>
      <c r="O2440" s="267"/>
      <c r="P2440" s="267"/>
      <c r="Q2440" s="267"/>
      <c r="R2440" s="267"/>
      <c r="S2440" s="267"/>
      <c r="T2440" s="268"/>
      <c r="AT2440" s="269" t="s">
        <v>177</v>
      </c>
      <c r="AU2440" s="269" t="s">
        <v>79</v>
      </c>
      <c r="AV2440" s="13" t="s">
        <v>75</v>
      </c>
      <c r="AW2440" s="13" t="s">
        <v>35</v>
      </c>
      <c r="AX2440" s="13" t="s">
        <v>71</v>
      </c>
      <c r="AY2440" s="269" t="s">
        <v>169</v>
      </c>
    </row>
    <row r="2441" s="12" customFormat="1">
      <c r="B2441" s="248"/>
      <c r="C2441" s="249"/>
      <c r="D2441" s="250" t="s">
        <v>177</v>
      </c>
      <c r="E2441" s="251" t="s">
        <v>21</v>
      </c>
      <c r="F2441" s="252" t="s">
        <v>2189</v>
      </c>
      <c r="G2441" s="249"/>
      <c r="H2441" s="253">
        <v>4.4100000000000001</v>
      </c>
      <c r="I2441" s="254"/>
      <c r="J2441" s="249"/>
      <c r="K2441" s="249"/>
      <c r="L2441" s="255"/>
      <c r="M2441" s="256"/>
      <c r="N2441" s="257"/>
      <c r="O2441" s="257"/>
      <c r="P2441" s="257"/>
      <c r="Q2441" s="257"/>
      <c r="R2441" s="257"/>
      <c r="S2441" s="257"/>
      <c r="T2441" s="258"/>
      <c r="AT2441" s="259" t="s">
        <v>177</v>
      </c>
      <c r="AU2441" s="259" t="s">
        <v>79</v>
      </c>
      <c r="AV2441" s="12" t="s">
        <v>79</v>
      </c>
      <c r="AW2441" s="12" t="s">
        <v>35</v>
      </c>
      <c r="AX2441" s="12" t="s">
        <v>71</v>
      </c>
      <c r="AY2441" s="259" t="s">
        <v>169</v>
      </c>
    </row>
    <row r="2442" s="13" customFormat="1">
      <c r="B2442" s="260"/>
      <c r="C2442" s="261"/>
      <c r="D2442" s="250" t="s">
        <v>177</v>
      </c>
      <c r="E2442" s="262" t="s">
        <v>21</v>
      </c>
      <c r="F2442" s="263" t="s">
        <v>882</v>
      </c>
      <c r="G2442" s="261"/>
      <c r="H2442" s="262" t="s">
        <v>21</v>
      </c>
      <c r="I2442" s="264"/>
      <c r="J2442" s="261"/>
      <c r="K2442" s="261"/>
      <c r="L2442" s="265"/>
      <c r="M2442" s="266"/>
      <c r="N2442" s="267"/>
      <c r="O2442" s="267"/>
      <c r="P2442" s="267"/>
      <c r="Q2442" s="267"/>
      <c r="R2442" s="267"/>
      <c r="S2442" s="267"/>
      <c r="T2442" s="268"/>
      <c r="AT2442" s="269" t="s">
        <v>177</v>
      </c>
      <c r="AU2442" s="269" t="s">
        <v>79</v>
      </c>
      <c r="AV2442" s="13" t="s">
        <v>75</v>
      </c>
      <c r="AW2442" s="13" t="s">
        <v>35</v>
      </c>
      <c r="AX2442" s="13" t="s">
        <v>71</v>
      </c>
      <c r="AY2442" s="269" t="s">
        <v>169</v>
      </c>
    </row>
    <row r="2443" s="12" customFormat="1">
      <c r="B2443" s="248"/>
      <c r="C2443" s="249"/>
      <c r="D2443" s="250" t="s">
        <v>177</v>
      </c>
      <c r="E2443" s="251" t="s">
        <v>21</v>
      </c>
      <c r="F2443" s="252" t="s">
        <v>2189</v>
      </c>
      <c r="G2443" s="249"/>
      <c r="H2443" s="253">
        <v>4.4100000000000001</v>
      </c>
      <c r="I2443" s="254"/>
      <c r="J2443" s="249"/>
      <c r="K2443" s="249"/>
      <c r="L2443" s="255"/>
      <c r="M2443" s="256"/>
      <c r="N2443" s="257"/>
      <c r="O2443" s="257"/>
      <c r="P2443" s="257"/>
      <c r="Q2443" s="257"/>
      <c r="R2443" s="257"/>
      <c r="S2443" s="257"/>
      <c r="T2443" s="258"/>
      <c r="AT2443" s="259" t="s">
        <v>177</v>
      </c>
      <c r="AU2443" s="259" t="s">
        <v>79</v>
      </c>
      <c r="AV2443" s="12" t="s">
        <v>79</v>
      </c>
      <c r="AW2443" s="12" t="s">
        <v>35</v>
      </c>
      <c r="AX2443" s="12" t="s">
        <v>71</v>
      </c>
      <c r="AY2443" s="259" t="s">
        <v>169</v>
      </c>
    </row>
    <row r="2444" s="13" customFormat="1">
      <c r="B2444" s="260"/>
      <c r="C2444" s="261"/>
      <c r="D2444" s="250" t="s">
        <v>177</v>
      </c>
      <c r="E2444" s="262" t="s">
        <v>21</v>
      </c>
      <c r="F2444" s="263" t="s">
        <v>883</v>
      </c>
      <c r="G2444" s="261"/>
      <c r="H2444" s="262" t="s">
        <v>21</v>
      </c>
      <c r="I2444" s="264"/>
      <c r="J2444" s="261"/>
      <c r="K2444" s="261"/>
      <c r="L2444" s="265"/>
      <c r="M2444" s="266"/>
      <c r="N2444" s="267"/>
      <c r="O2444" s="267"/>
      <c r="P2444" s="267"/>
      <c r="Q2444" s="267"/>
      <c r="R2444" s="267"/>
      <c r="S2444" s="267"/>
      <c r="T2444" s="268"/>
      <c r="AT2444" s="269" t="s">
        <v>177</v>
      </c>
      <c r="AU2444" s="269" t="s">
        <v>79</v>
      </c>
      <c r="AV2444" s="13" t="s">
        <v>75</v>
      </c>
      <c r="AW2444" s="13" t="s">
        <v>35</v>
      </c>
      <c r="AX2444" s="13" t="s">
        <v>71</v>
      </c>
      <c r="AY2444" s="269" t="s">
        <v>169</v>
      </c>
    </row>
    <row r="2445" s="12" customFormat="1">
      <c r="B2445" s="248"/>
      <c r="C2445" s="249"/>
      <c r="D2445" s="250" t="s">
        <v>177</v>
      </c>
      <c r="E2445" s="251" t="s">
        <v>21</v>
      </c>
      <c r="F2445" s="252" t="s">
        <v>2191</v>
      </c>
      <c r="G2445" s="249"/>
      <c r="H2445" s="253">
        <v>15.060000000000001</v>
      </c>
      <c r="I2445" s="254"/>
      <c r="J2445" s="249"/>
      <c r="K2445" s="249"/>
      <c r="L2445" s="255"/>
      <c r="M2445" s="256"/>
      <c r="N2445" s="257"/>
      <c r="O2445" s="257"/>
      <c r="P2445" s="257"/>
      <c r="Q2445" s="257"/>
      <c r="R2445" s="257"/>
      <c r="S2445" s="257"/>
      <c r="T2445" s="258"/>
      <c r="AT2445" s="259" t="s">
        <v>177</v>
      </c>
      <c r="AU2445" s="259" t="s">
        <v>79</v>
      </c>
      <c r="AV2445" s="12" t="s">
        <v>79</v>
      </c>
      <c r="AW2445" s="12" t="s">
        <v>35</v>
      </c>
      <c r="AX2445" s="12" t="s">
        <v>71</v>
      </c>
      <c r="AY2445" s="259" t="s">
        <v>169</v>
      </c>
    </row>
    <row r="2446" s="13" customFormat="1">
      <c r="B2446" s="260"/>
      <c r="C2446" s="261"/>
      <c r="D2446" s="250" t="s">
        <v>177</v>
      </c>
      <c r="E2446" s="262" t="s">
        <v>21</v>
      </c>
      <c r="F2446" s="263" t="s">
        <v>1435</v>
      </c>
      <c r="G2446" s="261"/>
      <c r="H2446" s="262" t="s">
        <v>21</v>
      </c>
      <c r="I2446" s="264"/>
      <c r="J2446" s="261"/>
      <c r="K2446" s="261"/>
      <c r="L2446" s="265"/>
      <c r="M2446" s="266"/>
      <c r="N2446" s="267"/>
      <c r="O2446" s="267"/>
      <c r="P2446" s="267"/>
      <c r="Q2446" s="267"/>
      <c r="R2446" s="267"/>
      <c r="S2446" s="267"/>
      <c r="T2446" s="268"/>
      <c r="AT2446" s="269" t="s">
        <v>177</v>
      </c>
      <c r="AU2446" s="269" t="s">
        <v>79</v>
      </c>
      <c r="AV2446" s="13" t="s">
        <v>75</v>
      </c>
      <c r="AW2446" s="13" t="s">
        <v>35</v>
      </c>
      <c r="AX2446" s="13" t="s">
        <v>71</v>
      </c>
      <c r="AY2446" s="269" t="s">
        <v>169</v>
      </c>
    </row>
    <row r="2447" s="12" customFormat="1">
      <c r="B2447" s="248"/>
      <c r="C2447" s="249"/>
      <c r="D2447" s="250" t="s">
        <v>177</v>
      </c>
      <c r="E2447" s="251" t="s">
        <v>21</v>
      </c>
      <c r="F2447" s="252" t="s">
        <v>2192</v>
      </c>
      <c r="G2447" s="249"/>
      <c r="H2447" s="253">
        <v>111.59999999999999</v>
      </c>
      <c r="I2447" s="254"/>
      <c r="J2447" s="249"/>
      <c r="K2447" s="249"/>
      <c r="L2447" s="255"/>
      <c r="M2447" s="256"/>
      <c r="N2447" s="257"/>
      <c r="O2447" s="257"/>
      <c r="P2447" s="257"/>
      <c r="Q2447" s="257"/>
      <c r="R2447" s="257"/>
      <c r="S2447" s="257"/>
      <c r="T2447" s="258"/>
      <c r="AT2447" s="259" t="s">
        <v>177</v>
      </c>
      <c r="AU2447" s="259" t="s">
        <v>79</v>
      </c>
      <c r="AV2447" s="12" t="s">
        <v>79</v>
      </c>
      <c r="AW2447" s="12" t="s">
        <v>35</v>
      </c>
      <c r="AX2447" s="12" t="s">
        <v>71</v>
      </c>
      <c r="AY2447" s="259" t="s">
        <v>169</v>
      </c>
    </row>
    <row r="2448" s="13" customFormat="1">
      <c r="B2448" s="260"/>
      <c r="C2448" s="261"/>
      <c r="D2448" s="250" t="s">
        <v>177</v>
      </c>
      <c r="E2448" s="262" t="s">
        <v>21</v>
      </c>
      <c r="F2448" s="263" t="s">
        <v>444</v>
      </c>
      <c r="G2448" s="261"/>
      <c r="H2448" s="262" t="s">
        <v>21</v>
      </c>
      <c r="I2448" s="264"/>
      <c r="J2448" s="261"/>
      <c r="K2448" s="261"/>
      <c r="L2448" s="265"/>
      <c r="M2448" s="266"/>
      <c r="N2448" s="267"/>
      <c r="O2448" s="267"/>
      <c r="P2448" s="267"/>
      <c r="Q2448" s="267"/>
      <c r="R2448" s="267"/>
      <c r="S2448" s="267"/>
      <c r="T2448" s="268"/>
      <c r="AT2448" s="269" t="s">
        <v>177</v>
      </c>
      <c r="AU2448" s="269" t="s">
        <v>79</v>
      </c>
      <c r="AV2448" s="13" t="s">
        <v>75</v>
      </c>
      <c r="AW2448" s="13" t="s">
        <v>35</v>
      </c>
      <c r="AX2448" s="13" t="s">
        <v>71</v>
      </c>
      <c r="AY2448" s="269" t="s">
        <v>169</v>
      </c>
    </row>
    <row r="2449" s="12" customFormat="1">
      <c r="B2449" s="248"/>
      <c r="C2449" s="249"/>
      <c r="D2449" s="250" t="s">
        <v>177</v>
      </c>
      <c r="E2449" s="251" t="s">
        <v>21</v>
      </c>
      <c r="F2449" s="252" t="s">
        <v>2193</v>
      </c>
      <c r="G2449" s="249"/>
      <c r="H2449" s="253">
        <v>20.899999999999999</v>
      </c>
      <c r="I2449" s="254"/>
      <c r="J2449" s="249"/>
      <c r="K2449" s="249"/>
      <c r="L2449" s="255"/>
      <c r="M2449" s="256"/>
      <c r="N2449" s="257"/>
      <c r="O2449" s="257"/>
      <c r="P2449" s="257"/>
      <c r="Q2449" s="257"/>
      <c r="R2449" s="257"/>
      <c r="S2449" s="257"/>
      <c r="T2449" s="258"/>
      <c r="AT2449" s="259" t="s">
        <v>177</v>
      </c>
      <c r="AU2449" s="259" t="s">
        <v>79</v>
      </c>
      <c r="AV2449" s="12" t="s">
        <v>79</v>
      </c>
      <c r="AW2449" s="12" t="s">
        <v>35</v>
      </c>
      <c r="AX2449" s="12" t="s">
        <v>71</v>
      </c>
      <c r="AY2449" s="259" t="s">
        <v>169</v>
      </c>
    </row>
    <row r="2450" s="13" customFormat="1">
      <c r="B2450" s="260"/>
      <c r="C2450" s="261"/>
      <c r="D2450" s="250" t="s">
        <v>177</v>
      </c>
      <c r="E2450" s="262" t="s">
        <v>21</v>
      </c>
      <c r="F2450" s="263" t="s">
        <v>886</v>
      </c>
      <c r="G2450" s="261"/>
      <c r="H2450" s="262" t="s">
        <v>21</v>
      </c>
      <c r="I2450" s="264"/>
      <c r="J2450" s="261"/>
      <c r="K2450" s="261"/>
      <c r="L2450" s="265"/>
      <c r="M2450" s="266"/>
      <c r="N2450" s="267"/>
      <c r="O2450" s="267"/>
      <c r="P2450" s="267"/>
      <c r="Q2450" s="267"/>
      <c r="R2450" s="267"/>
      <c r="S2450" s="267"/>
      <c r="T2450" s="268"/>
      <c r="AT2450" s="269" t="s">
        <v>177</v>
      </c>
      <c r="AU2450" s="269" t="s">
        <v>79</v>
      </c>
      <c r="AV2450" s="13" t="s">
        <v>75</v>
      </c>
      <c r="AW2450" s="13" t="s">
        <v>35</v>
      </c>
      <c r="AX2450" s="13" t="s">
        <v>71</v>
      </c>
      <c r="AY2450" s="269" t="s">
        <v>169</v>
      </c>
    </row>
    <row r="2451" s="12" customFormat="1">
      <c r="B2451" s="248"/>
      <c r="C2451" s="249"/>
      <c r="D2451" s="250" t="s">
        <v>177</v>
      </c>
      <c r="E2451" s="251" t="s">
        <v>21</v>
      </c>
      <c r="F2451" s="252" t="s">
        <v>2194</v>
      </c>
      <c r="G2451" s="249"/>
      <c r="H2451" s="253">
        <v>39.659999999999997</v>
      </c>
      <c r="I2451" s="254"/>
      <c r="J2451" s="249"/>
      <c r="K2451" s="249"/>
      <c r="L2451" s="255"/>
      <c r="M2451" s="256"/>
      <c r="N2451" s="257"/>
      <c r="O2451" s="257"/>
      <c r="P2451" s="257"/>
      <c r="Q2451" s="257"/>
      <c r="R2451" s="257"/>
      <c r="S2451" s="257"/>
      <c r="T2451" s="258"/>
      <c r="AT2451" s="259" t="s">
        <v>177</v>
      </c>
      <c r="AU2451" s="259" t="s">
        <v>79</v>
      </c>
      <c r="AV2451" s="12" t="s">
        <v>79</v>
      </c>
      <c r="AW2451" s="12" t="s">
        <v>35</v>
      </c>
      <c r="AX2451" s="12" t="s">
        <v>71</v>
      </c>
      <c r="AY2451" s="259" t="s">
        <v>169</v>
      </c>
    </row>
    <row r="2452" s="13" customFormat="1">
      <c r="B2452" s="260"/>
      <c r="C2452" s="261"/>
      <c r="D2452" s="250" t="s">
        <v>177</v>
      </c>
      <c r="E2452" s="262" t="s">
        <v>21</v>
      </c>
      <c r="F2452" s="263" t="s">
        <v>888</v>
      </c>
      <c r="G2452" s="261"/>
      <c r="H2452" s="262" t="s">
        <v>21</v>
      </c>
      <c r="I2452" s="264"/>
      <c r="J2452" s="261"/>
      <c r="K2452" s="261"/>
      <c r="L2452" s="265"/>
      <c r="M2452" s="266"/>
      <c r="N2452" s="267"/>
      <c r="O2452" s="267"/>
      <c r="P2452" s="267"/>
      <c r="Q2452" s="267"/>
      <c r="R2452" s="267"/>
      <c r="S2452" s="267"/>
      <c r="T2452" s="268"/>
      <c r="AT2452" s="269" t="s">
        <v>177</v>
      </c>
      <c r="AU2452" s="269" t="s">
        <v>79</v>
      </c>
      <c r="AV2452" s="13" t="s">
        <v>75</v>
      </c>
      <c r="AW2452" s="13" t="s">
        <v>35</v>
      </c>
      <c r="AX2452" s="13" t="s">
        <v>71</v>
      </c>
      <c r="AY2452" s="269" t="s">
        <v>169</v>
      </c>
    </row>
    <row r="2453" s="12" customFormat="1">
      <c r="B2453" s="248"/>
      <c r="C2453" s="249"/>
      <c r="D2453" s="250" t="s">
        <v>177</v>
      </c>
      <c r="E2453" s="251" t="s">
        <v>21</v>
      </c>
      <c r="F2453" s="252" t="s">
        <v>2195</v>
      </c>
      <c r="G2453" s="249"/>
      <c r="H2453" s="253">
        <v>4.2999999999999998</v>
      </c>
      <c r="I2453" s="254"/>
      <c r="J2453" s="249"/>
      <c r="K2453" s="249"/>
      <c r="L2453" s="255"/>
      <c r="M2453" s="256"/>
      <c r="N2453" s="257"/>
      <c r="O2453" s="257"/>
      <c r="P2453" s="257"/>
      <c r="Q2453" s="257"/>
      <c r="R2453" s="257"/>
      <c r="S2453" s="257"/>
      <c r="T2453" s="258"/>
      <c r="AT2453" s="259" t="s">
        <v>177</v>
      </c>
      <c r="AU2453" s="259" t="s">
        <v>79</v>
      </c>
      <c r="AV2453" s="12" t="s">
        <v>79</v>
      </c>
      <c r="AW2453" s="12" t="s">
        <v>35</v>
      </c>
      <c r="AX2453" s="12" t="s">
        <v>71</v>
      </c>
      <c r="AY2453" s="259" t="s">
        <v>169</v>
      </c>
    </row>
    <row r="2454" s="13" customFormat="1">
      <c r="B2454" s="260"/>
      <c r="C2454" s="261"/>
      <c r="D2454" s="250" t="s">
        <v>177</v>
      </c>
      <c r="E2454" s="262" t="s">
        <v>21</v>
      </c>
      <c r="F2454" s="263" t="s">
        <v>890</v>
      </c>
      <c r="G2454" s="261"/>
      <c r="H2454" s="262" t="s">
        <v>21</v>
      </c>
      <c r="I2454" s="264"/>
      <c r="J2454" s="261"/>
      <c r="K2454" s="261"/>
      <c r="L2454" s="265"/>
      <c r="M2454" s="266"/>
      <c r="N2454" s="267"/>
      <c r="O2454" s="267"/>
      <c r="P2454" s="267"/>
      <c r="Q2454" s="267"/>
      <c r="R2454" s="267"/>
      <c r="S2454" s="267"/>
      <c r="T2454" s="268"/>
      <c r="AT2454" s="269" t="s">
        <v>177</v>
      </c>
      <c r="AU2454" s="269" t="s">
        <v>79</v>
      </c>
      <c r="AV2454" s="13" t="s">
        <v>75</v>
      </c>
      <c r="AW2454" s="13" t="s">
        <v>35</v>
      </c>
      <c r="AX2454" s="13" t="s">
        <v>71</v>
      </c>
      <c r="AY2454" s="269" t="s">
        <v>169</v>
      </c>
    </row>
    <row r="2455" s="12" customFormat="1">
      <c r="B2455" s="248"/>
      <c r="C2455" s="249"/>
      <c r="D2455" s="250" t="s">
        <v>177</v>
      </c>
      <c r="E2455" s="251" t="s">
        <v>21</v>
      </c>
      <c r="F2455" s="252" t="s">
        <v>2196</v>
      </c>
      <c r="G2455" s="249"/>
      <c r="H2455" s="253">
        <v>4.2999999999999998</v>
      </c>
      <c r="I2455" s="254"/>
      <c r="J2455" s="249"/>
      <c r="K2455" s="249"/>
      <c r="L2455" s="255"/>
      <c r="M2455" s="256"/>
      <c r="N2455" s="257"/>
      <c r="O2455" s="257"/>
      <c r="P2455" s="257"/>
      <c r="Q2455" s="257"/>
      <c r="R2455" s="257"/>
      <c r="S2455" s="257"/>
      <c r="T2455" s="258"/>
      <c r="AT2455" s="259" t="s">
        <v>177</v>
      </c>
      <c r="AU2455" s="259" t="s">
        <v>79</v>
      </c>
      <c r="AV2455" s="12" t="s">
        <v>79</v>
      </c>
      <c r="AW2455" s="12" t="s">
        <v>35</v>
      </c>
      <c r="AX2455" s="12" t="s">
        <v>71</v>
      </c>
      <c r="AY2455" s="259" t="s">
        <v>169</v>
      </c>
    </row>
    <row r="2456" s="13" customFormat="1">
      <c r="B2456" s="260"/>
      <c r="C2456" s="261"/>
      <c r="D2456" s="250" t="s">
        <v>177</v>
      </c>
      <c r="E2456" s="262" t="s">
        <v>21</v>
      </c>
      <c r="F2456" s="263" t="s">
        <v>892</v>
      </c>
      <c r="G2456" s="261"/>
      <c r="H2456" s="262" t="s">
        <v>21</v>
      </c>
      <c r="I2456" s="264"/>
      <c r="J2456" s="261"/>
      <c r="K2456" s="261"/>
      <c r="L2456" s="265"/>
      <c r="M2456" s="266"/>
      <c r="N2456" s="267"/>
      <c r="O2456" s="267"/>
      <c r="P2456" s="267"/>
      <c r="Q2456" s="267"/>
      <c r="R2456" s="267"/>
      <c r="S2456" s="267"/>
      <c r="T2456" s="268"/>
      <c r="AT2456" s="269" t="s">
        <v>177</v>
      </c>
      <c r="AU2456" s="269" t="s">
        <v>79</v>
      </c>
      <c r="AV2456" s="13" t="s">
        <v>75</v>
      </c>
      <c r="AW2456" s="13" t="s">
        <v>35</v>
      </c>
      <c r="AX2456" s="13" t="s">
        <v>71</v>
      </c>
      <c r="AY2456" s="269" t="s">
        <v>169</v>
      </c>
    </row>
    <row r="2457" s="12" customFormat="1">
      <c r="B2457" s="248"/>
      <c r="C2457" s="249"/>
      <c r="D2457" s="250" t="s">
        <v>177</v>
      </c>
      <c r="E2457" s="251" t="s">
        <v>21</v>
      </c>
      <c r="F2457" s="252" t="s">
        <v>2196</v>
      </c>
      <c r="G2457" s="249"/>
      <c r="H2457" s="253">
        <v>4.2999999999999998</v>
      </c>
      <c r="I2457" s="254"/>
      <c r="J2457" s="249"/>
      <c r="K2457" s="249"/>
      <c r="L2457" s="255"/>
      <c r="M2457" s="256"/>
      <c r="N2457" s="257"/>
      <c r="O2457" s="257"/>
      <c r="P2457" s="257"/>
      <c r="Q2457" s="257"/>
      <c r="R2457" s="257"/>
      <c r="S2457" s="257"/>
      <c r="T2457" s="258"/>
      <c r="AT2457" s="259" t="s">
        <v>177</v>
      </c>
      <c r="AU2457" s="259" t="s">
        <v>79</v>
      </c>
      <c r="AV2457" s="12" t="s">
        <v>79</v>
      </c>
      <c r="AW2457" s="12" t="s">
        <v>35</v>
      </c>
      <c r="AX2457" s="12" t="s">
        <v>71</v>
      </c>
      <c r="AY2457" s="259" t="s">
        <v>169</v>
      </c>
    </row>
    <row r="2458" s="13" customFormat="1">
      <c r="B2458" s="260"/>
      <c r="C2458" s="261"/>
      <c r="D2458" s="250" t="s">
        <v>177</v>
      </c>
      <c r="E2458" s="262" t="s">
        <v>21</v>
      </c>
      <c r="F2458" s="263" t="s">
        <v>893</v>
      </c>
      <c r="G2458" s="261"/>
      <c r="H2458" s="262" t="s">
        <v>21</v>
      </c>
      <c r="I2458" s="264"/>
      <c r="J2458" s="261"/>
      <c r="K2458" s="261"/>
      <c r="L2458" s="265"/>
      <c r="M2458" s="266"/>
      <c r="N2458" s="267"/>
      <c r="O2458" s="267"/>
      <c r="P2458" s="267"/>
      <c r="Q2458" s="267"/>
      <c r="R2458" s="267"/>
      <c r="S2458" s="267"/>
      <c r="T2458" s="268"/>
      <c r="AT2458" s="269" t="s">
        <v>177</v>
      </c>
      <c r="AU2458" s="269" t="s">
        <v>79</v>
      </c>
      <c r="AV2458" s="13" t="s">
        <v>75</v>
      </c>
      <c r="AW2458" s="13" t="s">
        <v>35</v>
      </c>
      <c r="AX2458" s="13" t="s">
        <v>71</v>
      </c>
      <c r="AY2458" s="269" t="s">
        <v>169</v>
      </c>
    </row>
    <row r="2459" s="12" customFormat="1">
      <c r="B2459" s="248"/>
      <c r="C2459" s="249"/>
      <c r="D2459" s="250" t="s">
        <v>177</v>
      </c>
      <c r="E2459" s="251" t="s">
        <v>21</v>
      </c>
      <c r="F2459" s="252" t="s">
        <v>2196</v>
      </c>
      <c r="G2459" s="249"/>
      <c r="H2459" s="253">
        <v>4.2999999999999998</v>
      </c>
      <c r="I2459" s="254"/>
      <c r="J2459" s="249"/>
      <c r="K2459" s="249"/>
      <c r="L2459" s="255"/>
      <c r="M2459" s="256"/>
      <c r="N2459" s="257"/>
      <c r="O2459" s="257"/>
      <c r="P2459" s="257"/>
      <c r="Q2459" s="257"/>
      <c r="R2459" s="257"/>
      <c r="S2459" s="257"/>
      <c r="T2459" s="258"/>
      <c r="AT2459" s="259" t="s">
        <v>177</v>
      </c>
      <c r="AU2459" s="259" t="s">
        <v>79</v>
      </c>
      <c r="AV2459" s="12" t="s">
        <v>79</v>
      </c>
      <c r="AW2459" s="12" t="s">
        <v>35</v>
      </c>
      <c r="AX2459" s="12" t="s">
        <v>71</v>
      </c>
      <c r="AY2459" s="259" t="s">
        <v>169</v>
      </c>
    </row>
    <row r="2460" s="13" customFormat="1">
      <c r="B2460" s="260"/>
      <c r="C2460" s="261"/>
      <c r="D2460" s="250" t="s">
        <v>177</v>
      </c>
      <c r="E2460" s="262" t="s">
        <v>21</v>
      </c>
      <c r="F2460" s="263" t="s">
        <v>894</v>
      </c>
      <c r="G2460" s="261"/>
      <c r="H2460" s="262" t="s">
        <v>21</v>
      </c>
      <c r="I2460" s="264"/>
      <c r="J2460" s="261"/>
      <c r="K2460" s="261"/>
      <c r="L2460" s="265"/>
      <c r="M2460" s="266"/>
      <c r="N2460" s="267"/>
      <c r="O2460" s="267"/>
      <c r="P2460" s="267"/>
      <c r="Q2460" s="267"/>
      <c r="R2460" s="267"/>
      <c r="S2460" s="267"/>
      <c r="T2460" s="268"/>
      <c r="AT2460" s="269" t="s">
        <v>177</v>
      </c>
      <c r="AU2460" s="269" t="s">
        <v>79</v>
      </c>
      <c r="AV2460" s="13" t="s">
        <v>75</v>
      </c>
      <c r="AW2460" s="13" t="s">
        <v>35</v>
      </c>
      <c r="AX2460" s="13" t="s">
        <v>71</v>
      </c>
      <c r="AY2460" s="269" t="s">
        <v>169</v>
      </c>
    </row>
    <row r="2461" s="12" customFormat="1">
      <c r="B2461" s="248"/>
      <c r="C2461" s="249"/>
      <c r="D2461" s="250" t="s">
        <v>177</v>
      </c>
      <c r="E2461" s="251" t="s">
        <v>21</v>
      </c>
      <c r="F2461" s="252" t="s">
        <v>2197</v>
      </c>
      <c r="G2461" s="249"/>
      <c r="H2461" s="253">
        <v>6.4900000000000002</v>
      </c>
      <c r="I2461" s="254"/>
      <c r="J2461" s="249"/>
      <c r="K2461" s="249"/>
      <c r="L2461" s="255"/>
      <c r="M2461" s="256"/>
      <c r="N2461" s="257"/>
      <c r="O2461" s="257"/>
      <c r="P2461" s="257"/>
      <c r="Q2461" s="257"/>
      <c r="R2461" s="257"/>
      <c r="S2461" s="257"/>
      <c r="T2461" s="258"/>
      <c r="AT2461" s="259" t="s">
        <v>177</v>
      </c>
      <c r="AU2461" s="259" t="s">
        <v>79</v>
      </c>
      <c r="AV2461" s="12" t="s">
        <v>79</v>
      </c>
      <c r="AW2461" s="12" t="s">
        <v>35</v>
      </c>
      <c r="AX2461" s="12" t="s">
        <v>71</v>
      </c>
      <c r="AY2461" s="259" t="s">
        <v>169</v>
      </c>
    </row>
    <row r="2462" s="13" customFormat="1">
      <c r="B2462" s="260"/>
      <c r="C2462" s="261"/>
      <c r="D2462" s="250" t="s">
        <v>177</v>
      </c>
      <c r="E2462" s="262" t="s">
        <v>21</v>
      </c>
      <c r="F2462" s="263" t="s">
        <v>896</v>
      </c>
      <c r="G2462" s="261"/>
      <c r="H2462" s="262" t="s">
        <v>21</v>
      </c>
      <c r="I2462" s="264"/>
      <c r="J2462" s="261"/>
      <c r="K2462" s="261"/>
      <c r="L2462" s="265"/>
      <c r="M2462" s="266"/>
      <c r="N2462" s="267"/>
      <c r="O2462" s="267"/>
      <c r="P2462" s="267"/>
      <c r="Q2462" s="267"/>
      <c r="R2462" s="267"/>
      <c r="S2462" s="267"/>
      <c r="T2462" s="268"/>
      <c r="AT2462" s="269" t="s">
        <v>177</v>
      </c>
      <c r="AU2462" s="269" t="s">
        <v>79</v>
      </c>
      <c r="AV2462" s="13" t="s">
        <v>75</v>
      </c>
      <c r="AW2462" s="13" t="s">
        <v>35</v>
      </c>
      <c r="AX2462" s="13" t="s">
        <v>71</v>
      </c>
      <c r="AY2462" s="269" t="s">
        <v>169</v>
      </c>
    </row>
    <row r="2463" s="12" customFormat="1">
      <c r="B2463" s="248"/>
      <c r="C2463" s="249"/>
      <c r="D2463" s="250" t="s">
        <v>177</v>
      </c>
      <c r="E2463" s="251" t="s">
        <v>21</v>
      </c>
      <c r="F2463" s="252" t="s">
        <v>2198</v>
      </c>
      <c r="G2463" s="249"/>
      <c r="H2463" s="253">
        <v>26.879999999999999</v>
      </c>
      <c r="I2463" s="254"/>
      <c r="J2463" s="249"/>
      <c r="K2463" s="249"/>
      <c r="L2463" s="255"/>
      <c r="M2463" s="256"/>
      <c r="N2463" s="257"/>
      <c r="O2463" s="257"/>
      <c r="P2463" s="257"/>
      <c r="Q2463" s="257"/>
      <c r="R2463" s="257"/>
      <c r="S2463" s="257"/>
      <c r="T2463" s="258"/>
      <c r="AT2463" s="259" t="s">
        <v>177</v>
      </c>
      <c r="AU2463" s="259" t="s">
        <v>79</v>
      </c>
      <c r="AV2463" s="12" t="s">
        <v>79</v>
      </c>
      <c r="AW2463" s="12" t="s">
        <v>35</v>
      </c>
      <c r="AX2463" s="12" t="s">
        <v>71</v>
      </c>
      <c r="AY2463" s="259" t="s">
        <v>169</v>
      </c>
    </row>
    <row r="2464" s="13" customFormat="1">
      <c r="B2464" s="260"/>
      <c r="C2464" s="261"/>
      <c r="D2464" s="250" t="s">
        <v>177</v>
      </c>
      <c r="E2464" s="262" t="s">
        <v>21</v>
      </c>
      <c r="F2464" s="263" t="s">
        <v>739</v>
      </c>
      <c r="G2464" s="261"/>
      <c r="H2464" s="262" t="s">
        <v>21</v>
      </c>
      <c r="I2464" s="264"/>
      <c r="J2464" s="261"/>
      <c r="K2464" s="261"/>
      <c r="L2464" s="265"/>
      <c r="M2464" s="266"/>
      <c r="N2464" s="267"/>
      <c r="O2464" s="267"/>
      <c r="P2464" s="267"/>
      <c r="Q2464" s="267"/>
      <c r="R2464" s="267"/>
      <c r="S2464" s="267"/>
      <c r="T2464" s="268"/>
      <c r="AT2464" s="269" t="s">
        <v>177</v>
      </c>
      <c r="AU2464" s="269" t="s">
        <v>79</v>
      </c>
      <c r="AV2464" s="13" t="s">
        <v>75</v>
      </c>
      <c r="AW2464" s="13" t="s">
        <v>35</v>
      </c>
      <c r="AX2464" s="13" t="s">
        <v>71</v>
      </c>
      <c r="AY2464" s="269" t="s">
        <v>169</v>
      </c>
    </row>
    <row r="2465" s="12" customFormat="1">
      <c r="B2465" s="248"/>
      <c r="C2465" s="249"/>
      <c r="D2465" s="250" t="s">
        <v>177</v>
      </c>
      <c r="E2465" s="251" t="s">
        <v>21</v>
      </c>
      <c r="F2465" s="252" t="s">
        <v>2199</v>
      </c>
      <c r="G2465" s="249"/>
      <c r="H2465" s="253">
        <v>3.0899999999999999</v>
      </c>
      <c r="I2465" s="254"/>
      <c r="J2465" s="249"/>
      <c r="K2465" s="249"/>
      <c r="L2465" s="255"/>
      <c r="M2465" s="256"/>
      <c r="N2465" s="257"/>
      <c r="O2465" s="257"/>
      <c r="P2465" s="257"/>
      <c r="Q2465" s="257"/>
      <c r="R2465" s="257"/>
      <c r="S2465" s="257"/>
      <c r="T2465" s="258"/>
      <c r="AT2465" s="259" t="s">
        <v>177</v>
      </c>
      <c r="AU2465" s="259" t="s">
        <v>79</v>
      </c>
      <c r="AV2465" s="12" t="s">
        <v>79</v>
      </c>
      <c r="AW2465" s="12" t="s">
        <v>35</v>
      </c>
      <c r="AX2465" s="12" t="s">
        <v>71</v>
      </c>
      <c r="AY2465" s="259" t="s">
        <v>169</v>
      </c>
    </row>
    <row r="2466" s="13" customFormat="1">
      <c r="B2466" s="260"/>
      <c r="C2466" s="261"/>
      <c r="D2466" s="250" t="s">
        <v>177</v>
      </c>
      <c r="E2466" s="262" t="s">
        <v>21</v>
      </c>
      <c r="F2466" s="263" t="s">
        <v>382</v>
      </c>
      <c r="G2466" s="261"/>
      <c r="H2466" s="262" t="s">
        <v>21</v>
      </c>
      <c r="I2466" s="264"/>
      <c r="J2466" s="261"/>
      <c r="K2466" s="261"/>
      <c r="L2466" s="265"/>
      <c r="M2466" s="266"/>
      <c r="N2466" s="267"/>
      <c r="O2466" s="267"/>
      <c r="P2466" s="267"/>
      <c r="Q2466" s="267"/>
      <c r="R2466" s="267"/>
      <c r="S2466" s="267"/>
      <c r="T2466" s="268"/>
      <c r="AT2466" s="269" t="s">
        <v>177</v>
      </c>
      <c r="AU2466" s="269" t="s">
        <v>79</v>
      </c>
      <c r="AV2466" s="13" t="s">
        <v>75</v>
      </c>
      <c r="AW2466" s="13" t="s">
        <v>35</v>
      </c>
      <c r="AX2466" s="13" t="s">
        <v>71</v>
      </c>
      <c r="AY2466" s="269" t="s">
        <v>169</v>
      </c>
    </row>
    <row r="2467" s="12" customFormat="1">
      <c r="B2467" s="248"/>
      <c r="C2467" s="249"/>
      <c r="D2467" s="250" t="s">
        <v>177</v>
      </c>
      <c r="E2467" s="251" t="s">
        <v>21</v>
      </c>
      <c r="F2467" s="252" t="s">
        <v>2200</v>
      </c>
      <c r="G2467" s="249"/>
      <c r="H2467" s="253">
        <v>3.7200000000000002</v>
      </c>
      <c r="I2467" s="254"/>
      <c r="J2467" s="249"/>
      <c r="K2467" s="249"/>
      <c r="L2467" s="255"/>
      <c r="M2467" s="256"/>
      <c r="N2467" s="257"/>
      <c r="O2467" s="257"/>
      <c r="P2467" s="257"/>
      <c r="Q2467" s="257"/>
      <c r="R2467" s="257"/>
      <c r="S2467" s="257"/>
      <c r="T2467" s="258"/>
      <c r="AT2467" s="259" t="s">
        <v>177</v>
      </c>
      <c r="AU2467" s="259" t="s">
        <v>79</v>
      </c>
      <c r="AV2467" s="12" t="s">
        <v>79</v>
      </c>
      <c r="AW2467" s="12" t="s">
        <v>35</v>
      </c>
      <c r="AX2467" s="12" t="s">
        <v>71</v>
      </c>
      <c r="AY2467" s="259" t="s">
        <v>169</v>
      </c>
    </row>
    <row r="2468" s="13" customFormat="1">
      <c r="B2468" s="260"/>
      <c r="C2468" s="261"/>
      <c r="D2468" s="250" t="s">
        <v>177</v>
      </c>
      <c r="E2468" s="262" t="s">
        <v>21</v>
      </c>
      <c r="F2468" s="263" t="s">
        <v>900</v>
      </c>
      <c r="G2468" s="261"/>
      <c r="H2468" s="262" t="s">
        <v>21</v>
      </c>
      <c r="I2468" s="264"/>
      <c r="J2468" s="261"/>
      <c r="K2468" s="261"/>
      <c r="L2468" s="265"/>
      <c r="M2468" s="266"/>
      <c r="N2468" s="267"/>
      <c r="O2468" s="267"/>
      <c r="P2468" s="267"/>
      <c r="Q2468" s="267"/>
      <c r="R2468" s="267"/>
      <c r="S2468" s="267"/>
      <c r="T2468" s="268"/>
      <c r="AT2468" s="269" t="s">
        <v>177</v>
      </c>
      <c r="AU2468" s="269" t="s">
        <v>79</v>
      </c>
      <c r="AV2468" s="13" t="s">
        <v>75</v>
      </c>
      <c r="AW2468" s="13" t="s">
        <v>35</v>
      </c>
      <c r="AX2468" s="13" t="s">
        <v>71</v>
      </c>
      <c r="AY2468" s="269" t="s">
        <v>169</v>
      </c>
    </row>
    <row r="2469" s="14" customFormat="1">
      <c r="B2469" s="270"/>
      <c r="C2469" s="271"/>
      <c r="D2469" s="250" t="s">
        <v>177</v>
      </c>
      <c r="E2469" s="272" t="s">
        <v>21</v>
      </c>
      <c r="F2469" s="273" t="s">
        <v>182</v>
      </c>
      <c r="G2469" s="271"/>
      <c r="H2469" s="274">
        <v>755.94000000000005</v>
      </c>
      <c r="I2469" s="275"/>
      <c r="J2469" s="271"/>
      <c r="K2469" s="271"/>
      <c r="L2469" s="276"/>
      <c r="M2469" s="277"/>
      <c r="N2469" s="278"/>
      <c r="O2469" s="278"/>
      <c r="P2469" s="278"/>
      <c r="Q2469" s="278"/>
      <c r="R2469" s="278"/>
      <c r="S2469" s="278"/>
      <c r="T2469" s="279"/>
      <c r="AT2469" s="280" t="s">
        <v>177</v>
      </c>
      <c r="AU2469" s="280" t="s">
        <v>79</v>
      </c>
      <c r="AV2469" s="14" t="s">
        <v>89</v>
      </c>
      <c r="AW2469" s="14" t="s">
        <v>35</v>
      </c>
      <c r="AX2469" s="14" t="s">
        <v>75</v>
      </c>
      <c r="AY2469" s="280" t="s">
        <v>169</v>
      </c>
    </row>
    <row r="2470" s="1" customFormat="1" ht="25.5" customHeight="1">
      <c r="B2470" s="47"/>
      <c r="C2470" s="236" t="s">
        <v>2205</v>
      </c>
      <c r="D2470" s="236" t="s">
        <v>172</v>
      </c>
      <c r="E2470" s="237" t="s">
        <v>2206</v>
      </c>
      <c r="F2470" s="238" t="s">
        <v>2207</v>
      </c>
      <c r="G2470" s="239" t="s">
        <v>175</v>
      </c>
      <c r="H2470" s="240">
        <v>793.73699999999997</v>
      </c>
      <c r="I2470" s="241"/>
      <c r="J2470" s="242">
        <f>ROUND(I2470*H2470,2)</f>
        <v>0</v>
      </c>
      <c r="K2470" s="238" t="s">
        <v>21</v>
      </c>
      <c r="L2470" s="73"/>
      <c r="M2470" s="243" t="s">
        <v>21</v>
      </c>
      <c r="N2470" s="244" t="s">
        <v>42</v>
      </c>
      <c r="O2470" s="48"/>
      <c r="P2470" s="245">
        <f>O2470*H2470</f>
        <v>0</v>
      </c>
      <c r="Q2470" s="245">
        <v>0.0040000000000000001</v>
      </c>
      <c r="R2470" s="245">
        <f>Q2470*H2470</f>
        <v>3.1749480000000001</v>
      </c>
      <c r="S2470" s="245">
        <v>0</v>
      </c>
      <c r="T2470" s="246">
        <f>S2470*H2470</f>
        <v>0</v>
      </c>
      <c r="AR2470" s="25" t="s">
        <v>89</v>
      </c>
      <c r="AT2470" s="25" t="s">
        <v>172</v>
      </c>
      <c r="AU2470" s="25" t="s">
        <v>79</v>
      </c>
      <c r="AY2470" s="25" t="s">
        <v>169</v>
      </c>
      <c r="BE2470" s="247">
        <f>IF(N2470="základní",J2470,0)</f>
        <v>0</v>
      </c>
      <c r="BF2470" s="247">
        <f>IF(N2470="snížená",J2470,0)</f>
        <v>0</v>
      </c>
      <c r="BG2470" s="247">
        <f>IF(N2470="zákl. přenesená",J2470,0)</f>
        <v>0</v>
      </c>
      <c r="BH2470" s="247">
        <f>IF(N2470="sníž. přenesená",J2470,0)</f>
        <v>0</v>
      </c>
      <c r="BI2470" s="247">
        <f>IF(N2470="nulová",J2470,0)</f>
        <v>0</v>
      </c>
      <c r="BJ2470" s="25" t="s">
        <v>75</v>
      </c>
      <c r="BK2470" s="247">
        <f>ROUND(I2470*H2470,2)</f>
        <v>0</v>
      </c>
      <c r="BL2470" s="25" t="s">
        <v>89</v>
      </c>
      <c r="BM2470" s="25" t="s">
        <v>2208</v>
      </c>
    </row>
    <row r="2471" s="12" customFormat="1">
      <c r="B2471" s="248"/>
      <c r="C2471" s="249"/>
      <c r="D2471" s="250" t="s">
        <v>177</v>
      </c>
      <c r="E2471" s="251" t="s">
        <v>21</v>
      </c>
      <c r="F2471" s="252" t="s">
        <v>2177</v>
      </c>
      <c r="G2471" s="249"/>
      <c r="H2471" s="253">
        <v>88.519999999999996</v>
      </c>
      <c r="I2471" s="254"/>
      <c r="J2471" s="249"/>
      <c r="K2471" s="249"/>
      <c r="L2471" s="255"/>
      <c r="M2471" s="256"/>
      <c r="N2471" s="257"/>
      <c r="O2471" s="257"/>
      <c r="P2471" s="257"/>
      <c r="Q2471" s="257"/>
      <c r="R2471" s="257"/>
      <c r="S2471" s="257"/>
      <c r="T2471" s="258"/>
      <c r="AT2471" s="259" t="s">
        <v>177</v>
      </c>
      <c r="AU2471" s="259" t="s">
        <v>79</v>
      </c>
      <c r="AV2471" s="12" t="s">
        <v>79</v>
      </c>
      <c r="AW2471" s="12" t="s">
        <v>35</v>
      </c>
      <c r="AX2471" s="12" t="s">
        <v>71</v>
      </c>
      <c r="AY2471" s="259" t="s">
        <v>169</v>
      </c>
    </row>
    <row r="2472" s="13" customFormat="1">
      <c r="B2472" s="260"/>
      <c r="C2472" s="261"/>
      <c r="D2472" s="250" t="s">
        <v>177</v>
      </c>
      <c r="E2472" s="262" t="s">
        <v>21</v>
      </c>
      <c r="F2472" s="263" t="s">
        <v>350</v>
      </c>
      <c r="G2472" s="261"/>
      <c r="H2472" s="262" t="s">
        <v>21</v>
      </c>
      <c r="I2472" s="264"/>
      <c r="J2472" s="261"/>
      <c r="K2472" s="261"/>
      <c r="L2472" s="265"/>
      <c r="M2472" s="266"/>
      <c r="N2472" s="267"/>
      <c r="O2472" s="267"/>
      <c r="P2472" s="267"/>
      <c r="Q2472" s="267"/>
      <c r="R2472" s="267"/>
      <c r="S2472" s="267"/>
      <c r="T2472" s="268"/>
      <c r="AT2472" s="269" t="s">
        <v>177</v>
      </c>
      <c r="AU2472" s="269" t="s">
        <v>79</v>
      </c>
      <c r="AV2472" s="13" t="s">
        <v>75</v>
      </c>
      <c r="AW2472" s="13" t="s">
        <v>35</v>
      </c>
      <c r="AX2472" s="13" t="s">
        <v>71</v>
      </c>
      <c r="AY2472" s="269" t="s">
        <v>169</v>
      </c>
    </row>
    <row r="2473" s="12" customFormat="1">
      <c r="B2473" s="248"/>
      <c r="C2473" s="249"/>
      <c r="D2473" s="250" t="s">
        <v>177</v>
      </c>
      <c r="E2473" s="251" t="s">
        <v>21</v>
      </c>
      <c r="F2473" s="252" t="s">
        <v>2178</v>
      </c>
      <c r="G2473" s="249"/>
      <c r="H2473" s="253">
        <v>59.340000000000003</v>
      </c>
      <c r="I2473" s="254"/>
      <c r="J2473" s="249"/>
      <c r="K2473" s="249"/>
      <c r="L2473" s="255"/>
      <c r="M2473" s="256"/>
      <c r="N2473" s="257"/>
      <c r="O2473" s="257"/>
      <c r="P2473" s="257"/>
      <c r="Q2473" s="257"/>
      <c r="R2473" s="257"/>
      <c r="S2473" s="257"/>
      <c r="T2473" s="258"/>
      <c r="AT2473" s="259" t="s">
        <v>177</v>
      </c>
      <c r="AU2473" s="259" t="s">
        <v>79</v>
      </c>
      <c r="AV2473" s="12" t="s">
        <v>79</v>
      </c>
      <c r="AW2473" s="12" t="s">
        <v>35</v>
      </c>
      <c r="AX2473" s="12" t="s">
        <v>71</v>
      </c>
      <c r="AY2473" s="259" t="s">
        <v>169</v>
      </c>
    </row>
    <row r="2474" s="13" customFormat="1">
      <c r="B2474" s="260"/>
      <c r="C2474" s="261"/>
      <c r="D2474" s="250" t="s">
        <v>177</v>
      </c>
      <c r="E2474" s="262" t="s">
        <v>21</v>
      </c>
      <c r="F2474" s="263" t="s">
        <v>436</v>
      </c>
      <c r="G2474" s="261"/>
      <c r="H2474" s="262" t="s">
        <v>21</v>
      </c>
      <c r="I2474" s="264"/>
      <c r="J2474" s="261"/>
      <c r="K2474" s="261"/>
      <c r="L2474" s="265"/>
      <c r="M2474" s="266"/>
      <c r="N2474" s="267"/>
      <c r="O2474" s="267"/>
      <c r="P2474" s="267"/>
      <c r="Q2474" s="267"/>
      <c r="R2474" s="267"/>
      <c r="S2474" s="267"/>
      <c r="T2474" s="268"/>
      <c r="AT2474" s="269" t="s">
        <v>177</v>
      </c>
      <c r="AU2474" s="269" t="s">
        <v>79</v>
      </c>
      <c r="AV2474" s="13" t="s">
        <v>75</v>
      </c>
      <c r="AW2474" s="13" t="s">
        <v>35</v>
      </c>
      <c r="AX2474" s="13" t="s">
        <v>71</v>
      </c>
      <c r="AY2474" s="269" t="s">
        <v>169</v>
      </c>
    </row>
    <row r="2475" s="12" customFormat="1">
      <c r="B2475" s="248"/>
      <c r="C2475" s="249"/>
      <c r="D2475" s="250" t="s">
        <v>177</v>
      </c>
      <c r="E2475" s="251" t="s">
        <v>21</v>
      </c>
      <c r="F2475" s="252" t="s">
        <v>2179</v>
      </c>
      <c r="G2475" s="249"/>
      <c r="H2475" s="253">
        <v>71.810000000000002</v>
      </c>
      <c r="I2475" s="254"/>
      <c r="J2475" s="249"/>
      <c r="K2475" s="249"/>
      <c r="L2475" s="255"/>
      <c r="M2475" s="256"/>
      <c r="N2475" s="257"/>
      <c r="O2475" s="257"/>
      <c r="P2475" s="257"/>
      <c r="Q2475" s="257"/>
      <c r="R2475" s="257"/>
      <c r="S2475" s="257"/>
      <c r="T2475" s="258"/>
      <c r="AT2475" s="259" t="s">
        <v>177</v>
      </c>
      <c r="AU2475" s="259" t="s">
        <v>79</v>
      </c>
      <c r="AV2475" s="12" t="s">
        <v>79</v>
      </c>
      <c r="AW2475" s="12" t="s">
        <v>35</v>
      </c>
      <c r="AX2475" s="12" t="s">
        <v>71</v>
      </c>
      <c r="AY2475" s="259" t="s">
        <v>169</v>
      </c>
    </row>
    <row r="2476" s="13" customFormat="1">
      <c r="B2476" s="260"/>
      <c r="C2476" s="261"/>
      <c r="D2476" s="250" t="s">
        <v>177</v>
      </c>
      <c r="E2476" s="262" t="s">
        <v>21</v>
      </c>
      <c r="F2476" s="263" t="s">
        <v>521</v>
      </c>
      <c r="G2476" s="261"/>
      <c r="H2476" s="262" t="s">
        <v>21</v>
      </c>
      <c r="I2476" s="264"/>
      <c r="J2476" s="261"/>
      <c r="K2476" s="261"/>
      <c r="L2476" s="265"/>
      <c r="M2476" s="266"/>
      <c r="N2476" s="267"/>
      <c r="O2476" s="267"/>
      <c r="P2476" s="267"/>
      <c r="Q2476" s="267"/>
      <c r="R2476" s="267"/>
      <c r="S2476" s="267"/>
      <c r="T2476" s="268"/>
      <c r="AT2476" s="269" t="s">
        <v>177</v>
      </c>
      <c r="AU2476" s="269" t="s">
        <v>79</v>
      </c>
      <c r="AV2476" s="13" t="s">
        <v>75</v>
      </c>
      <c r="AW2476" s="13" t="s">
        <v>35</v>
      </c>
      <c r="AX2476" s="13" t="s">
        <v>71</v>
      </c>
      <c r="AY2476" s="269" t="s">
        <v>169</v>
      </c>
    </row>
    <row r="2477" s="12" customFormat="1">
      <c r="B2477" s="248"/>
      <c r="C2477" s="249"/>
      <c r="D2477" s="250" t="s">
        <v>177</v>
      </c>
      <c r="E2477" s="251" t="s">
        <v>21</v>
      </c>
      <c r="F2477" s="252" t="s">
        <v>2180</v>
      </c>
      <c r="G2477" s="249"/>
      <c r="H2477" s="253">
        <v>8.5999999999999996</v>
      </c>
      <c r="I2477" s="254"/>
      <c r="J2477" s="249"/>
      <c r="K2477" s="249"/>
      <c r="L2477" s="255"/>
      <c r="M2477" s="256"/>
      <c r="N2477" s="257"/>
      <c r="O2477" s="257"/>
      <c r="P2477" s="257"/>
      <c r="Q2477" s="257"/>
      <c r="R2477" s="257"/>
      <c r="S2477" s="257"/>
      <c r="T2477" s="258"/>
      <c r="AT2477" s="259" t="s">
        <v>177</v>
      </c>
      <c r="AU2477" s="259" t="s">
        <v>79</v>
      </c>
      <c r="AV2477" s="12" t="s">
        <v>79</v>
      </c>
      <c r="AW2477" s="12" t="s">
        <v>35</v>
      </c>
      <c r="AX2477" s="12" t="s">
        <v>71</v>
      </c>
      <c r="AY2477" s="259" t="s">
        <v>169</v>
      </c>
    </row>
    <row r="2478" s="13" customFormat="1">
      <c r="B2478" s="260"/>
      <c r="C2478" s="261"/>
      <c r="D2478" s="250" t="s">
        <v>177</v>
      </c>
      <c r="E2478" s="262" t="s">
        <v>21</v>
      </c>
      <c r="F2478" s="263" t="s">
        <v>496</v>
      </c>
      <c r="G2478" s="261"/>
      <c r="H2478" s="262" t="s">
        <v>21</v>
      </c>
      <c r="I2478" s="264"/>
      <c r="J2478" s="261"/>
      <c r="K2478" s="261"/>
      <c r="L2478" s="265"/>
      <c r="M2478" s="266"/>
      <c r="N2478" s="267"/>
      <c r="O2478" s="267"/>
      <c r="P2478" s="267"/>
      <c r="Q2478" s="267"/>
      <c r="R2478" s="267"/>
      <c r="S2478" s="267"/>
      <c r="T2478" s="268"/>
      <c r="AT2478" s="269" t="s">
        <v>177</v>
      </c>
      <c r="AU2478" s="269" t="s">
        <v>79</v>
      </c>
      <c r="AV2478" s="13" t="s">
        <v>75</v>
      </c>
      <c r="AW2478" s="13" t="s">
        <v>35</v>
      </c>
      <c r="AX2478" s="13" t="s">
        <v>71</v>
      </c>
      <c r="AY2478" s="269" t="s">
        <v>169</v>
      </c>
    </row>
    <row r="2479" s="12" customFormat="1">
      <c r="B2479" s="248"/>
      <c r="C2479" s="249"/>
      <c r="D2479" s="250" t="s">
        <v>177</v>
      </c>
      <c r="E2479" s="251" t="s">
        <v>21</v>
      </c>
      <c r="F2479" s="252" t="s">
        <v>2181</v>
      </c>
      <c r="G2479" s="249"/>
      <c r="H2479" s="253">
        <v>4.25</v>
      </c>
      <c r="I2479" s="254"/>
      <c r="J2479" s="249"/>
      <c r="K2479" s="249"/>
      <c r="L2479" s="255"/>
      <c r="M2479" s="256"/>
      <c r="N2479" s="257"/>
      <c r="O2479" s="257"/>
      <c r="P2479" s="257"/>
      <c r="Q2479" s="257"/>
      <c r="R2479" s="257"/>
      <c r="S2479" s="257"/>
      <c r="T2479" s="258"/>
      <c r="AT2479" s="259" t="s">
        <v>177</v>
      </c>
      <c r="AU2479" s="259" t="s">
        <v>79</v>
      </c>
      <c r="AV2479" s="12" t="s">
        <v>79</v>
      </c>
      <c r="AW2479" s="12" t="s">
        <v>35</v>
      </c>
      <c r="AX2479" s="12" t="s">
        <v>71</v>
      </c>
      <c r="AY2479" s="259" t="s">
        <v>169</v>
      </c>
    </row>
    <row r="2480" s="13" customFormat="1">
      <c r="B2480" s="260"/>
      <c r="C2480" s="261"/>
      <c r="D2480" s="250" t="s">
        <v>177</v>
      </c>
      <c r="E2480" s="262" t="s">
        <v>21</v>
      </c>
      <c r="F2480" s="263" t="s">
        <v>362</v>
      </c>
      <c r="G2480" s="261"/>
      <c r="H2480" s="262" t="s">
        <v>21</v>
      </c>
      <c r="I2480" s="264"/>
      <c r="J2480" s="261"/>
      <c r="K2480" s="261"/>
      <c r="L2480" s="265"/>
      <c r="M2480" s="266"/>
      <c r="N2480" s="267"/>
      <c r="O2480" s="267"/>
      <c r="P2480" s="267"/>
      <c r="Q2480" s="267"/>
      <c r="R2480" s="267"/>
      <c r="S2480" s="267"/>
      <c r="T2480" s="268"/>
      <c r="AT2480" s="269" t="s">
        <v>177</v>
      </c>
      <c r="AU2480" s="269" t="s">
        <v>79</v>
      </c>
      <c r="AV2480" s="13" t="s">
        <v>75</v>
      </c>
      <c r="AW2480" s="13" t="s">
        <v>35</v>
      </c>
      <c r="AX2480" s="13" t="s">
        <v>71</v>
      </c>
      <c r="AY2480" s="269" t="s">
        <v>169</v>
      </c>
    </row>
    <row r="2481" s="12" customFormat="1">
      <c r="B2481" s="248"/>
      <c r="C2481" s="249"/>
      <c r="D2481" s="250" t="s">
        <v>177</v>
      </c>
      <c r="E2481" s="251" t="s">
        <v>21</v>
      </c>
      <c r="F2481" s="252" t="s">
        <v>2182</v>
      </c>
      <c r="G2481" s="249"/>
      <c r="H2481" s="253">
        <v>94.549999999999997</v>
      </c>
      <c r="I2481" s="254"/>
      <c r="J2481" s="249"/>
      <c r="K2481" s="249"/>
      <c r="L2481" s="255"/>
      <c r="M2481" s="256"/>
      <c r="N2481" s="257"/>
      <c r="O2481" s="257"/>
      <c r="P2481" s="257"/>
      <c r="Q2481" s="257"/>
      <c r="R2481" s="257"/>
      <c r="S2481" s="257"/>
      <c r="T2481" s="258"/>
      <c r="AT2481" s="259" t="s">
        <v>177</v>
      </c>
      <c r="AU2481" s="259" t="s">
        <v>79</v>
      </c>
      <c r="AV2481" s="12" t="s">
        <v>79</v>
      </c>
      <c r="AW2481" s="12" t="s">
        <v>35</v>
      </c>
      <c r="AX2481" s="12" t="s">
        <v>71</v>
      </c>
      <c r="AY2481" s="259" t="s">
        <v>169</v>
      </c>
    </row>
    <row r="2482" s="13" customFormat="1">
      <c r="B2482" s="260"/>
      <c r="C2482" s="261"/>
      <c r="D2482" s="250" t="s">
        <v>177</v>
      </c>
      <c r="E2482" s="262" t="s">
        <v>21</v>
      </c>
      <c r="F2482" s="263" t="s">
        <v>364</v>
      </c>
      <c r="G2482" s="261"/>
      <c r="H2482" s="262" t="s">
        <v>21</v>
      </c>
      <c r="I2482" s="264"/>
      <c r="J2482" s="261"/>
      <c r="K2482" s="261"/>
      <c r="L2482" s="265"/>
      <c r="M2482" s="266"/>
      <c r="N2482" s="267"/>
      <c r="O2482" s="267"/>
      <c r="P2482" s="267"/>
      <c r="Q2482" s="267"/>
      <c r="R2482" s="267"/>
      <c r="S2482" s="267"/>
      <c r="T2482" s="268"/>
      <c r="AT2482" s="269" t="s">
        <v>177</v>
      </c>
      <c r="AU2482" s="269" t="s">
        <v>79</v>
      </c>
      <c r="AV2482" s="13" t="s">
        <v>75</v>
      </c>
      <c r="AW2482" s="13" t="s">
        <v>35</v>
      </c>
      <c r="AX2482" s="13" t="s">
        <v>71</v>
      </c>
      <c r="AY2482" s="269" t="s">
        <v>169</v>
      </c>
    </row>
    <row r="2483" s="12" customFormat="1">
      <c r="B2483" s="248"/>
      <c r="C2483" s="249"/>
      <c r="D2483" s="250" t="s">
        <v>177</v>
      </c>
      <c r="E2483" s="251" t="s">
        <v>21</v>
      </c>
      <c r="F2483" s="252" t="s">
        <v>2183</v>
      </c>
      <c r="G2483" s="249"/>
      <c r="H2483" s="253">
        <v>19.949999999999999</v>
      </c>
      <c r="I2483" s="254"/>
      <c r="J2483" s="249"/>
      <c r="K2483" s="249"/>
      <c r="L2483" s="255"/>
      <c r="M2483" s="256"/>
      <c r="N2483" s="257"/>
      <c r="O2483" s="257"/>
      <c r="P2483" s="257"/>
      <c r="Q2483" s="257"/>
      <c r="R2483" s="257"/>
      <c r="S2483" s="257"/>
      <c r="T2483" s="258"/>
      <c r="AT2483" s="259" t="s">
        <v>177</v>
      </c>
      <c r="AU2483" s="259" t="s">
        <v>79</v>
      </c>
      <c r="AV2483" s="12" t="s">
        <v>79</v>
      </c>
      <c r="AW2483" s="12" t="s">
        <v>35</v>
      </c>
      <c r="AX2483" s="12" t="s">
        <v>71</v>
      </c>
      <c r="AY2483" s="259" t="s">
        <v>169</v>
      </c>
    </row>
    <row r="2484" s="13" customFormat="1">
      <c r="B2484" s="260"/>
      <c r="C2484" s="261"/>
      <c r="D2484" s="250" t="s">
        <v>177</v>
      </c>
      <c r="E2484" s="262" t="s">
        <v>21</v>
      </c>
      <c r="F2484" s="263" t="s">
        <v>361</v>
      </c>
      <c r="G2484" s="261"/>
      <c r="H2484" s="262" t="s">
        <v>21</v>
      </c>
      <c r="I2484" s="264"/>
      <c r="J2484" s="261"/>
      <c r="K2484" s="261"/>
      <c r="L2484" s="265"/>
      <c r="M2484" s="266"/>
      <c r="N2484" s="267"/>
      <c r="O2484" s="267"/>
      <c r="P2484" s="267"/>
      <c r="Q2484" s="267"/>
      <c r="R2484" s="267"/>
      <c r="S2484" s="267"/>
      <c r="T2484" s="268"/>
      <c r="AT2484" s="269" t="s">
        <v>177</v>
      </c>
      <c r="AU2484" s="269" t="s">
        <v>79</v>
      </c>
      <c r="AV2484" s="13" t="s">
        <v>75</v>
      </c>
      <c r="AW2484" s="13" t="s">
        <v>35</v>
      </c>
      <c r="AX2484" s="13" t="s">
        <v>71</v>
      </c>
      <c r="AY2484" s="269" t="s">
        <v>169</v>
      </c>
    </row>
    <row r="2485" s="12" customFormat="1">
      <c r="B2485" s="248"/>
      <c r="C2485" s="249"/>
      <c r="D2485" s="250" t="s">
        <v>177</v>
      </c>
      <c r="E2485" s="251" t="s">
        <v>21</v>
      </c>
      <c r="F2485" s="252" t="s">
        <v>2184</v>
      </c>
      <c r="G2485" s="249"/>
      <c r="H2485" s="253">
        <v>58.020000000000003</v>
      </c>
      <c r="I2485" s="254"/>
      <c r="J2485" s="249"/>
      <c r="K2485" s="249"/>
      <c r="L2485" s="255"/>
      <c r="M2485" s="256"/>
      <c r="N2485" s="257"/>
      <c r="O2485" s="257"/>
      <c r="P2485" s="257"/>
      <c r="Q2485" s="257"/>
      <c r="R2485" s="257"/>
      <c r="S2485" s="257"/>
      <c r="T2485" s="258"/>
      <c r="AT2485" s="259" t="s">
        <v>177</v>
      </c>
      <c r="AU2485" s="259" t="s">
        <v>79</v>
      </c>
      <c r="AV2485" s="12" t="s">
        <v>79</v>
      </c>
      <c r="AW2485" s="12" t="s">
        <v>35</v>
      </c>
      <c r="AX2485" s="12" t="s">
        <v>71</v>
      </c>
      <c r="AY2485" s="259" t="s">
        <v>169</v>
      </c>
    </row>
    <row r="2486" s="13" customFormat="1">
      <c r="B2486" s="260"/>
      <c r="C2486" s="261"/>
      <c r="D2486" s="250" t="s">
        <v>177</v>
      </c>
      <c r="E2486" s="262" t="s">
        <v>21</v>
      </c>
      <c r="F2486" s="263" t="s">
        <v>441</v>
      </c>
      <c r="G2486" s="261"/>
      <c r="H2486" s="262" t="s">
        <v>21</v>
      </c>
      <c r="I2486" s="264"/>
      <c r="J2486" s="261"/>
      <c r="K2486" s="261"/>
      <c r="L2486" s="265"/>
      <c r="M2486" s="266"/>
      <c r="N2486" s="267"/>
      <c r="O2486" s="267"/>
      <c r="P2486" s="267"/>
      <c r="Q2486" s="267"/>
      <c r="R2486" s="267"/>
      <c r="S2486" s="267"/>
      <c r="T2486" s="268"/>
      <c r="AT2486" s="269" t="s">
        <v>177</v>
      </c>
      <c r="AU2486" s="269" t="s">
        <v>79</v>
      </c>
      <c r="AV2486" s="13" t="s">
        <v>75</v>
      </c>
      <c r="AW2486" s="13" t="s">
        <v>35</v>
      </c>
      <c r="AX2486" s="13" t="s">
        <v>71</v>
      </c>
      <c r="AY2486" s="269" t="s">
        <v>169</v>
      </c>
    </row>
    <row r="2487" s="12" customFormat="1">
      <c r="B2487" s="248"/>
      <c r="C2487" s="249"/>
      <c r="D2487" s="250" t="s">
        <v>177</v>
      </c>
      <c r="E2487" s="251" t="s">
        <v>21</v>
      </c>
      <c r="F2487" s="252" t="s">
        <v>2185</v>
      </c>
      <c r="G2487" s="249"/>
      <c r="H2487" s="253">
        <v>24.620000000000001</v>
      </c>
      <c r="I2487" s="254"/>
      <c r="J2487" s="249"/>
      <c r="K2487" s="249"/>
      <c r="L2487" s="255"/>
      <c r="M2487" s="256"/>
      <c r="N2487" s="257"/>
      <c r="O2487" s="257"/>
      <c r="P2487" s="257"/>
      <c r="Q2487" s="257"/>
      <c r="R2487" s="257"/>
      <c r="S2487" s="257"/>
      <c r="T2487" s="258"/>
      <c r="AT2487" s="259" t="s">
        <v>177</v>
      </c>
      <c r="AU2487" s="259" t="s">
        <v>79</v>
      </c>
      <c r="AV2487" s="12" t="s">
        <v>79</v>
      </c>
      <c r="AW2487" s="12" t="s">
        <v>35</v>
      </c>
      <c r="AX2487" s="12" t="s">
        <v>71</v>
      </c>
      <c r="AY2487" s="259" t="s">
        <v>169</v>
      </c>
    </row>
    <row r="2488" s="13" customFormat="1">
      <c r="B2488" s="260"/>
      <c r="C2488" s="261"/>
      <c r="D2488" s="250" t="s">
        <v>177</v>
      </c>
      <c r="E2488" s="262" t="s">
        <v>21</v>
      </c>
      <c r="F2488" s="263" t="s">
        <v>439</v>
      </c>
      <c r="G2488" s="261"/>
      <c r="H2488" s="262" t="s">
        <v>21</v>
      </c>
      <c r="I2488" s="264"/>
      <c r="J2488" s="261"/>
      <c r="K2488" s="261"/>
      <c r="L2488" s="265"/>
      <c r="M2488" s="266"/>
      <c r="N2488" s="267"/>
      <c r="O2488" s="267"/>
      <c r="P2488" s="267"/>
      <c r="Q2488" s="267"/>
      <c r="R2488" s="267"/>
      <c r="S2488" s="267"/>
      <c r="T2488" s="268"/>
      <c r="AT2488" s="269" t="s">
        <v>177</v>
      </c>
      <c r="AU2488" s="269" t="s">
        <v>79</v>
      </c>
      <c r="AV2488" s="13" t="s">
        <v>75</v>
      </c>
      <c r="AW2488" s="13" t="s">
        <v>35</v>
      </c>
      <c r="AX2488" s="13" t="s">
        <v>71</v>
      </c>
      <c r="AY2488" s="269" t="s">
        <v>169</v>
      </c>
    </row>
    <row r="2489" s="12" customFormat="1">
      <c r="B2489" s="248"/>
      <c r="C2489" s="249"/>
      <c r="D2489" s="250" t="s">
        <v>177</v>
      </c>
      <c r="E2489" s="251" t="s">
        <v>21</v>
      </c>
      <c r="F2489" s="252" t="s">
        <v>2186</v>
      </c>
      <c r="G2489" s="249"/>
      <c r="H2489" s="253">
        <v>10.220000000000001</v>
      </c>
      <c r="I2489" s="254"/>
      <c r="J2489" s="249"/>
      <c r="K2489" s="249"/>
      <c r="L2489" s="255"/>
      <c r="M2489" s="256"/>
      <c r="N2489" s="257"/>
      <c r="O2489" s="257"/>
      <c r="P2489" s="257"/>
      <c r="Q2489" s="257"/>
      <c r="R2489" s="257"/>
      <c r="S2489" s="257"/>
      <c r="T2489" s="258"/>
      <c r="AT2489" s="259" t="s">
        <v>177</v>
      </c>
      <c r="AU2489" s="259" t="s">
        <v>79</v>
      </c>
      <c r="AV2489" s="12" t="s">
        <v>79</v>
      </c>
      <c r="AW2489" s="12" t="s">
        <v>35</v>
      </c>
      <c r="AX2489" s="12" t="s">
        <v>71</v>
      </c>
      <c r="AY2489" s="259" t="s">
        <v>169</v>
      </c>
    </row>
    <row r="2490" s="13" customFormat="1">
      <c r="B2490" s="260"/>
      <c r="C2490" s="261"/>
      <c r="D2490" s="250" t="s">
        <v>177</v>
      </c>
      <c r="E2490" s="262" t="s">
        <v>21</v>
      </c>
      <c r="F2490" s="263" t="s">
        <v>874</v>
      </c>
      <c r="G2490" s="261"/>
      <c r="H2490" s="262" t="s">
        <v>21</v>
      </c>
      <c r="I2490" s="264"/>
      <c r="J2490" s="261"/>
      <c r="K2490" s="261"/>
      <c r="L2490" s="265"/>
      <c r="M2490" s="266"/>
      <c r="N2490" s="267"/>
      <c r="O2490" s="267"/>
      <c r="P2490" s="267"/>
      <c r="Q2490" s="267"/>
      <c r="R2490" s="267"/>
      <c r="S2490" s="267"/>
      <c r="T2490" s="268"/>
      <c r="AT2490" s="269" t="s">
        <v>177</v>
      </c>
      <c r="AU2490" s="269" t="s">
        <v>79</v>
      </c>
      <c r="AV2490" s="13" t="s">
        <v>75</v>
      </c>
      <c r="AW2490" s="13" t="s">
        <v>35</v>
      </c>
      <c r="AX2490" s="13" t="s">
        <v>71</v>
      </c>
      <c r="AY2490" s="269" t="s">
        <v>169</v>
      </c>
    </row>
    <row r="2491" s="12" customFormat="1">
      <c r="B2491" s="248"/>
      <c r="C2491" s="249"/>
      <c r="D2491" s="250" t="s">
        <v>177</v>
      </c>
      <c r="E2491" s="251" t="s">
        <v>21</v>
      </c>
      <c r="F2491" s="252" t="s">
        <v>2187</v>
      </c>
      <c r="G2491" s="249"/>
      <c r="H2491" s="253">
        <v>10.109999999999999</v>
      </c>
      <c r="I2491" s="254"/>
      <c r="J2491" s="249"/>
      <c r="K2491" s="249"/>
      <c r="L2491" s="255"/>
      <c r="M2491" s="256"/>
      <c r="N2491" s="257"/>
      <c r="O2491" s="257"/>
      <c r="P2491" s="257"/>
      <c r="Q2491" s="257"/>
      <c r="R2491" s="257"/>
      <c r="S2491" s="257"/>
      <c r="T2491" s="258"/>
      <c r="AT2491" s="259" t="s">
        <v>177</v>
      </c>
      <c r="AU2491" s="259" t="s">
        <v>79</v>
      </c>
      <c r="AV2491" s="12" t="s">
        <v>79</v>
      </c>
      <c r="AW2491" s="12" t="s">
        <v>35</v>
      </c>
      <c r="AX2491" s="12" t="s">
        <v>71</v>
      </c>
      <c r="AY2491" s="259" t="s">
        <v>169</v>
      </c>
    </row>
    <row r="2492" s="13" customFormat="1">
      <c r="B2492" s="260"/>
      <c r="C2492" s="261"/>
      <c r="D2492" s="250" t="s">
        <v>177</v>
      </c>
      <c r="E2492" s="262" t="s">
        <v>21</v>
      </c>
      <c r="F2492" s="263" t="s">
        <v>497</v>
      </c>
      <c r="G2492" s="261"/>
      <c r="H2492" s="262" t="s">
        <v>21</v>
      </c>
      <c r="I2492" s="264"/>
      <c r="J2492" s="261"/>
      <c r="K2492" s="261"/>
      <c r="L2492" s="265"/>
      <c r="M2492" s="266"/>
      <c r="N2492" s="267"/>
      <c r="O2492" s="267"/>
      <c r="P2492" s="267"/>
      <c r="Q2492" s="267"/>
      <c r="R2492" s="267"/>
      <c r="S2492" s="267"/>
      <c r="T2492" s="268"/>
      <c r="AT2492" s="269" t="s">
        <v>177</v>
      </c>
      <c r="AU2492" s="269" t="s">
        <v>79</v>
      </c>
      <c r="AV2492" s="13" t="s">
        <v>75</v>
      </c>
      <c r="AW2492" s="13" t="s">
        <v>35</v>
      </c>
      <c r="AX2492" s="13" t="s">
        <v>71</v>
      </c>
      <c r="AY2492" s="269" t="s">
        <v>169</v>
      </c>
    </row>
    <row r="2493" s="12" customFormat="1">
      <c r="B2493" s="248"/>
      <c r="C2493" s="249"/>
      <c r="D2493" s="250" t="s">
        <v>177</v>
      </c>
      <c r="E2493" s="251" t="s">
        <v>21</v>
      </c>
      <c r="F2493" s="252" t="s">
        <v>2188</v>
      </c>
      <c r="G2493" s="249"/>
      <c r="H2493" s="253">
        <v>37.200000000000003</v>
      </c>
      <c r="I2493" s="254"/>
      <c r="J2493" s="249"/>
      <c r="K2493" s="249"/>
      <c r="L2493" s="255"/>
      <c r="M2493" s="256"/>
      <c r="N2493" s="257"/>
      <c r="O2493" s="257"/>
      <c r="P2493" s="257"/>
      <c r="Q2493" s="257"/>
      <c r="R2493" s="257"/>
      <c r="S2493" s="257"/>
      <c r="T2493" s="258"/>
      <c r="AT2493" s="259" t="s">
        <v>177</v>
      </c>
      <c r="AU2493" s="259" t="s">
        <v>79</v>
      </c>
      <c r="AV2493" s="12" t="s">
        <v>79</v>
      </c>
      <c r="AW2493" s="12" t="s">
        <v>35</v>
      </c>
      <c r="AX2493" s="12" t="s">
        <v>71</v>
      </c>
      <c r="AY2493" s="259" t="s">
        <v>169</v>
      </c>
    </row>
    <row r="2494" s="13" customFormat="1">
      <c r="B2494" s="260"/>
      <c r="C2494" s="261"/>
      <c r="D2494" s="250" t="s">
        <v>177</v>
      </c>
      <c r="E2494" s="262" t="s">
        <v>21</v>
      </c>
      <c r="F2494" s="263" t="s">
        <v>363</v>
      </c>
      <c r="G2494" s="261"/>
      <c r="H2494" s="262" t="s">
        <v>21</v>
      </c>
      <c r="I2494" s="264"/>
      <c r="J2494" s="261"/>
      <c r="K2494" s="261"/>
      <c r="L2494" s="265"/>
      <c r="M2494" s="266"/>
      <c r="N2494" s="267"/>
      <c r="O2494" s="267"/>
      <c r="P2494" s="267"/>
      <c r="Q2494" s="267"/>
      <c r="R2494" s="267"/>
      <c r="S2494" s="267"/>
      <c r="T2494" s="268"/>
      <c r="AT2494" s="269" t="s">
        <v>177</v>
      </c>
      <c r="AU2494" s="269" t="s">
        <v>79</v>
      </c>
      <c r="AV2494" s="13" t="s">
        <v>75</v>
      </c>
      <c r="AW2494" s="13" t="s">
        <v>35</v>
      </c>
      <c r="AX2494" s="13" t="s">
        <v>71</v>
      </c>
      <c r="AY2494" s="269" t="s">
        <v>169</v>
      </c>
    </row>
    <row r="2495" s="12" customFormat="1">
      <c r="B2495" s="248"/>
      <c r="C2495" s="249"/>
      <c r="D2495" s="250" t="s">
        <v>177</v>
      </c>
      <c r="E2495" s="251" t="s">
        <v>21</v>
      </c>
      <c r="F2495" s="252" t="s">
        <v>2189</v>
      </c>
      <c r="G2495" s="249"/>
      <c r="H2495" s="253">
        <v>4.4100000000000001</v>
      </c>
      <c r="I2495" s="254"/>
      <c r="J2495" s="249"/>
      <c r="K2495" s="249"/>
      <c r="L2495" s="255"/>
      <c r="M2495" s="256"/>
      <c r="N2495" s="257"/>
      <c r="O2495" s="257"/>
      <c r="P2495" s="257"/>
      <c r="Q2495" s="257"/>
      <c r="R2495" s="257"/>
      <c r="S2495" s="257"/>
      <c r="T2495" s="258"/>
      <c r="AT2495" s="259" t="s">
        <v>177</v>
      </c>
      <c r="AU2495" s="259" t="s">
        <v>79</v>
      </c>
      <c r="AV2495" s="12" t="s">
        <v>79</v>
      </c>
      <c r="AW2495" s="12" t="s">
        <v>35</v>
      </c>
      <c r="AX2495" s="12" t="s">
        <v>71</v>
      </c>
      <c r="AY2495" s="259" t="s">
        <v>169</v>
      </c>
    </row>
    <row r="2496" s="13" customFormat="1">
      <c r="B2496" s="260"/>
      <c r="C2496" s="261"/>
      <c r="D2496" s="250" t="s">
        <v>177</v>
      </c>
      <c r="E2496" s="262" t="s">
        <v>21</v>
      </c>
      <c r="F2496" s="263" t="s">
        <v>878</v>
      </c>
      <c r="G2496" s="261"/>
      <c r="H2496" s="262" t="s">
        <v>21</v>
      </c>
      <c r="I2496" s="264"/>
      <c r="J2496" s="261"/>
      <c r="K2496" s="261"/>
      <c r="L2496" s="265"/>
      <c r="M2496" s="266"/>
      <c r="N2496" s="267"/>
      <c r="O2496" s="267"/>
      <c r="P2496" s="267"/>
      <c r="Q2496" s="267"/>
      <c r="R2496" s="267"/>
      <c r="S2496" s="267"/>
      <c r="T2496" s="268"/>
      <c r="AT2496" s="269" t="s">
        <v>177</v>
      </c>
      <c r="AU2496" s="269" t="s">
        <v>79</v>
      </c>
      <c r="AV2496" s="13" t="s">
        <v>75</v>
      </c>
      <c r="AW2496" s="13" t="s">
        <v>35</v>
      </c>
      <c r="AX2496" s="13" t="s">
        <v>71</v>
      </c>
      <c r="AY2496" s="269" t="s">
        <v>169</v>
      </c>
    </row>
    <row r="2497" s="12" customFormat="1">
      <c r="B2497" s="248"/>
      <c r="C2497" s="249"/>
      <c r="D2497" s="250" t="s">
        <v>177</v>
      </c>
      <c r="E2497" s="251" t="s">
        <v>21</v>
      </c>
      <c r="F2497" s="252" t="s">
        <v>2189</v>
      </c>
      <c r="G2497" s="249"/>
      <c r="H2497" s="253">
        <v>4.4100000000000001</v>
      </c>
      <c r="I2497" s="254"/>
      <c r="J2497" s="249"/>
      <c r="K2497" s="249"/>
      <c r="L2497" s="255"/>
      <c r="M2497" s="256"/>
      <c r="N2497" s="257"/>
      <c r="O2497" s="257"/>
      <c r="P2497" s="257"/>
      <c r="Q2497" s="257"/>
      <c r="R2497" s="257"/>
      <c r="S2497" s="257"/>
      <c r="T2497" s="258"/>
      <c r="AT2497" s="259" t="s">
        <v>177</v>
      </c>
      <c r="AU2497" s="259" t="s">
        <v>79</v>
      </c>
      <c r="AV2497" s="12" t="s">
        <v>79</v>
      </c>
      <c r="AW2497" s="12" t="s">
        <v>35</v>
      </c>
      <c r="AX2497" s="12" t="s">
        <v>71</v>
      </c>
      <c r="AY2497" s="259" t="s">
        <v>169</v>
      </c>
    </row>
    <row r="2498" s="13" customFormat="1">
      <c r="B2498" s="260"/>
      <c r="C2498" s="261"/>
      <c r="D2498" s="250" t="s">
        <v>177</v>
      </c>
      <c r="E2498" s="262" t="s">
        <v>21</v>
      </c>
      <c r="F2498" s="263" t="s">
        <v>879</v>
      </c>
      <c r="G2498" s="261"/>
      <c r="H2498" s="262" t="s">
        <v>21</v>
      </c>
      <c r="I2498" s="264"/>
      <c r="J2498" s="261"/>
      <c r="K2498" s="261"/>
      <c r="L2498" s="265"/>
      <c r="M2498" s="266"/>
      <c r="N2498" s="267"/>
      <c r="O2498" s="267"/>
      <c r="P2498" s="267"/>
      <c r="Q2498" s="267"/>
      <c r="R2498" s="267"/>
      <c r="S2498" s="267"/>
      <c r="T2498" s="268"/>
      <c r="AT2498" s="269" t="s">
        <v>177</v>
      </c>
      <c r="AU2498" s="269" t="s">
        <v>79</v>
      </c>
      <c r="AV2498" s="13" t="s">
        <v>75</v>
      </c>
      <c r="AW2498" s="13" t="s">
        <v>35</v>
      </c>
      <c r="AX2498" s="13" t="s">
        <v>71</v>
      </c>
      <c r="AY2498" s="269" t="s">
        <v>169</v>
      </c>
    </row>
    <row r="2499" s="12" customFormat="1">
      <c r="B2499" s="248"/>
      <c r="C2499" s="249"/>
      <c r="D2499" s="250" t="s">
        <v>177</v>
      </c>
      <c r="E2499" s="251" t="s">
        <v>21</v>
      </c>
      <c r="F2499" s="252" t="s">
        <v>2190</v>
      </c>
      <c r="G2499" s="249"/>
      <c r="H2499" s="253">
        <v>6.5099999999999998</v>
      </c>
      <c r="I2499" s="254"/>
      <c r="J2499" s="249"/>
      <c r="K2499" s="249"/>
      <c r="L2499" s="255"/>
      <c r="M2499" s="256"/>
      <c r="N2499" s="257"/>
      <c r="O2499" s="257"/>
      <c r="P2499" s="257"/>
      <c r="Q2499" s="257"/>
      <c r="R2499" s="257"/>
      <c r="S2499" s="257"/>
      <c r="T2499" s="258"/>
      <c r="AT2499" s="259" t="s">
        <v>177</v>
      </c>
      <c r="AU2499" s="259" t="s">
        <v>79</v>
      </c>
      <c r="AV2499" s="12" t="s">
        <v>79</v>
      </c>
      <c r="AW2499" s="12" t="s">
        <v>35</v>
      </c>
      <c r="AX2499" s="12" t="s">
        <v>71</v>
      </c>
      <c r="AY2499" s="259" t="s">
        <v>169</v>
      </c>
    </row>
    <row r="2500" s="13" customFormat="1">
      <c r="B2500" s="260"/>
      <c r="C2500" s="261"/>
      <c r="D2500" s="250" t="s">
        <v>177</v>
      </c>
      <c r="E2500" s="262" t="s">
        <v>21</v>
      </c>
      <c r="F2500" s="263" t="s">
        <v>881</v>
      </c>
      <c r="G2500" s="261"/>
      <c r="H2500" s="262" t="s">
        <v>21</v>
      </c>
      <c r="I2500" s="264"/>
      <c r="J2500" s="261"/>
      <c r="K2500" s="261"/>
      <c r="L2500" s="265"/>
      <c r="M2500" s="266"/>
      <c r="N2500" s="267"/>
      <c r="O2500" s="267"/>
      <c r="P2500" s="267"/>
      <c r="Q2500" s="267"/>
      <c r="R2500" s="267"/>
      <c r="S2500" s="267"/>
      <c r="T2500" s="268"/>
      <c r="AT2500" s="269" t="s">
        <v>177</v>
      </c>
      <c r="AU2500" s="269" t="s">
        <v>79</v>
      </c>
      <c r="AV2500" s="13" t="s">
        <v>75</v>
      </c>
      <c r="AW2500" s="13" t="s">
        <v>35</v>
      </c>
      <c r="AX2500" s="13" t="s">
        <v>71</v>
      </c>
      <c r="AY2500" s="269" t="s">
        <v>169</v>
      </c>
    </row>
    <row r="2501" s="12" customFormat="1">
      <c r="B2501" s="248"/>
      <c r="C2501" s="249"/>
      <c r="D2501" s="250" t="s">
        <v>177</v>
      </c>
      <c r="E2501" s="251" t="s">
        <v>21</v>
      </c>
      <c r="F2501" s="252" t="s">
        <v>2189</v>
      </c>
      <c r="G2501" s="249"/>
      <c r="H2501" s="253">
        <v>4.4100000000000001</v>
      </c>
      <c r="I2501" s="254"/>
      <c r="J2501" s="249"/>
      <c r="K2501" s="249"/>
      <c r="L2501" s="255"/>
      <c r="M2501" s="256"/>
      <c r="N2501" s="257"/>
      <c r="O2501" s="257"/>
      <c r="P2501" s="257"/>
      <c r="Q2501" s="257"/>
      <c r="R2501" s="257"/>
      <c r="S2501" s="257"/>
      <c r="T2501" s="258"/>
      <c r="AT2501" s="259" t="s">
        <v>177</v>
      </c>
      <c r="AU2501" s="259" t="s">
        <v>79</v>
      </c>
      <c r="AV2501" s="12" t="s">
        <v>79</v>
      </c>
      <c r="AW2501" s="12" t="s">
        <v>35</v>
      </c>
      <c r="AX2501" s="12" t="s">
        <v>71</v>
      </c>
      <c r="AY2501" s="259" t="s">
        <v>169</v>
      </c>
    </row>
    <row r="2502" s="13" customFormat="1">
      <c r="B2502" s="260"/>
      <c r="C2502" s="261"/>
      <c r="D2502" s="250" t="s">
        <v>177</v>
      </c>
      <c r="E2502" s="262" t="s">
        <v>21</v>
      </c>
      <c r="F2502" s="263" t="s">
        <v>882</v>
      </c>
      <c r="G2502" s="261"/>
      <c r="H2502" s="262" t="s">
        <v>21</v>
      </c>
      <c r="I2502" s="264"/>
      <c r="J2502" s="261"/>
      <c r="K2502" s="261"/>
      <c r="L2502" s="265"/>
      <c r="M2502" s="266"/>
      <c r="N2502" s="267"/>
      <c r="O2502" s="267"/>
      <c r="P2502" s="267"/>
      <c r="Q2502" s="267"/>
      <c r="R2502" s="267"/>
      <c r="S2502" s="267"/>
      <c r="T2502" s="268"/>
      <c r="AT2502" s="269" t="s">
        <v>177</v>
      </c>
      <c r="AU2502" s="269" t="s">
        <v>79</v>
      </c>
      <c r="AV2502" s="13" t="s">
        <v>75</v>
      </c>
      <c r="AW2502" s="13" t="s">
        <v>35</v>
      </c>
      <c r="AX2502" s="13" t="s">
        <v>71</v>
      </c>
      <c r="AY2502" s="269" t="s">
        <v>169</v>
      </c>
    </row>
    <row r="2503" s="12" customFormat="1">
      <c r="B2503" s="248"/>
      <c r="C2503" s="249"/>
      <c r="D2503" s="250" t="s">
        <v>177</v>
      </c>
      <c r="E2503" s="251" t="s">
        <v>21</v>
      </c>
      <c r="F2503" s="252" t="s">
        <v>2189</v>
      </c>
      <c r="G2503" s="249"/>
      <c r="H2503" s="253">
        <v>4.4100000000000001</v>
      </c>
      <c r="I2503" s="254"/>
      <c r="J2503" s="249"/>
      <c r="K2503" s="249"/>
      <c r="L2503" s="255"/>
      <c r="M2503" s="256"/>
      <c r="N2503" s="257"/>
      <c r="O2503" s="257"/>
      <c r="P2503" s="257"/>
      <c r="Q2503" s="257"/>
      <c r="R2503" s="257"/>
      <c r="S2503" s="257"/>
      <c r="T2503" s="258"/>
      <c r="AT2503" s="259" t="s">
        <v>177</v>
      </c>
      <c r="AU2503" s="259" t="s">
        <v>79</v>
      </c>
      <c r="AV2503" s="12" t="s">
        <v>79</v>
      </c>
      <c r="AW2503" s="12" t="s">
        <v>35</v>
      </c>
      <c r="AX2503" s="12" t="s">
        <v>71</v>
      </c>
      <c r="AY2503" s="259" t="s">
        <v>169</v>
      </c>
    </row>
    <row r="2504" s="13" customFormat="1">
      <c r="B2504" s="260"/>
      <c r="C2504" s="261"/>
      <c r="D2504" s="250" t="s">
        <v>177</v>
      </c>
      <c r="E2504" s="262" t="s">
        <v>21</v>
      </c>
      <c r="F2504" s="263" t="s">
        <v>883</v>
      </c>
      <c r="G2504" s="261"/>
      <c r="H2504" s="262" t="s">
        <v>21</v>
      </c>
      <c r="I2504" s="264"/>
      <c r="J2504" s="261"/>
      <c r="K2504" s="261"/>
      <c r="L2504" s="265"/>
      <c r="M2504" s="266"/>
      <c r="N2504" s="267"/>
      <c r="O2504" s="267"/>
      <c r="P2504" s="267"/>
      <c r="Q2504" s="267"/>
      <c r="R2504" s="267"/>
      <c r="S2504" s="267"/>
      <c r="T2504" s="268"/>
      <c r="AT2504" s="269" t="s">
        <v>177</v>
      </c>
      <c r="AU2504" s="269" t="s">
        <v>79</v>
      </c>
      <c r="AV2504" s="13" t="s">
        <v>75</v>
      </c>
      <c r="AW2504" s="13" t="s">
        <v>35</v>
      </c>
      <c r="AX2504" s="13" t="s">
        <v>71</v>
      </c>
      <c r="AY2504" s="269" t="s">
        <v>169</v>
      </c>
    </row>
    <row r="2505" s="12" customFormat="1">
      <c r="B2505" s="248"/>
      <c r="C2505" s="249"/>
      <c r="D2505" s="250" t="s">
        <v>177</v>
      </c>
      <c r="E2505" s="251" t="s">
        <v>21</v>
      </c>
      <c r="F2505" s="252" t="s">
        <v>2191</v>
      </c>
      <c r="G2505" s="249"/>
      <c r="H2505" s="253">
        <v>15.060000000000001</v>
      </c>
      <c r="I2505" s="254"/>
      <c r="J2505" s="249"/>
      <c r="K2505" s="249"/>
      <c r="L2505" s="255"/>
      <c r="M2505" s="256"/>
      <c r="N2505" s="257"/>
      <c r="O2505" s="257"/>
      <c r="P2505" s="257"/>
      <c r="Q2505" s="257"/>
      <c r="R2505" s="257"/>
      <c r="S2505" s="257"/>
      <c r="T2505" s="258"/>
      <c r="AT2505" s="259" t="s">
        <v>177</v>
      </c>
      <c r="AU2505" s="259" t="s">
        <v>79</v>
      </c>
      <c r="AV2505" s="12" t="s">
        <v>79</v>
      </c>
      <c r="AW2505" s="12" t="s">
        <v>35</v>
      </c>
      <c r="AX2505" s="12" t="s">
        <v>71</v>
      </c>
      <c r="AY2505" s="259" t="s">
        <v>169</v>
      </c>
    </row>
    <row r="2506" s="13" customFormat="1">
      <c r="B2506" s="260"/>
      <c r="C2506" s="261"/>
      <c r="D2506" s="250" t="s">
        <v>177</v>
      </c>
      <c r="E2506" s="262" t="s">
        <v>21</v>
      </c>
      <c r="F2506" s="263" t="s">
        <v>1435</v>
      </c>
      <c r="G2506" s="261"/>
      <c r="H2506" s="262" t="s">
        <v>21</v>
      </c>
      <c r="I2506" s="264"/>
      <c r="J2506" s="261"/>
      <c r="K2506" s="261"/>
      <c r="L2506" s="265"/>
      <c r="M2506" s="266"/>
      <c r="N2506" s="267"/>
      <c r="O2506" s="267"/>
      <c r="P2506" s="267"/>
      <c r="Q2506" s="267"/>
      <c r="R2506" s="267"/>
      <c r="S2506" s="267"/>
      <c r="T2506" s="268"/>
      <c r="AT2506" s="269" t="s">
        <v>177</v>
      </c>
      <c r="AU2506" s="269" t="s">
        <v>79</v>
      </c>
      <c r="AV2506" s="13" t="s">
        <v>75</v>
      </c>
      <c r="AW2506" s="13" t="s">
        <v>35</v>
      </c>
      <c r="AX2506" s="13" t="s">
        <v>71</v>
      </c>
      <c r="AY2506" s="269" t="s">
        <v>169</v>
      </c>
    </row>
    <row r="2507" s="12" customFormat="1">
      <c r="B2507" s="248"/>
      <c r="C2507" s="249"/>
      <c r="D2507" s="250" t="s">
        <v>177</v>
      </c>
      <c r="E2507" s="251" t="s">
        <v>21</v>
      </c>
      <c r="F2507" s="252" t="s">
        <v>2192</v>
      </c>
      <c r="G2507" s="249"/>
      <c r="H2507" s="253">
        <v>111.59999999999999</v>
      </c>
      <c r="I2507" s="254"/>
      <c r="J2507" s="249"/>
      <c r="K2507" s="249"/>
      <c r="L2507" s="255"/>
      <c r="M2507" s="256"/>
      <c r="N2507" s="257"/>
      <c r="O2507" s="257"/>
      <c r="P2507" s="257"/>
      <c r="Q2507" s="257"/>
      <c r="R2507" s="257"/>
      <c r="S2507" s="257"/>
      <c r="T2507" s="258"/>
      <c r="AT2507" s="259" t="s">
        <v>177</v>
      </c>
      <c r="AU2507" s="259" t="s">
        <v>79</v>
      </c>
      <c r="AV2507" s="12" t="s">
        <v>79</v>
      </c>
      <c r="AW2507" s="12" t="s">
        <v>35</v>
      </c>
      <c r="AX2507" s="12" t="s">
        <v>71</v>
      </c>
      <c r="AY2507" s="259" t="s">
        <v>169</v>
      </c>
    </row>
    <row r="2508" s="13" customFormat="1">
      <c r="B2508" s="260"/>
      <c r="C2508" s="261"/>
      <c r="D2508" s="250" t="s">
        <v>177</v>
      </c>
      <c r="E2508" s="262" t="s">
        <v>21</v>
      </c>
      <c r="F2508" s="263" t="s">
        <v>444</v>
      </c>
      <c r="G2508" s="261"/>
      <c r="H2508" s="262" t="s">
        <v>21</v>
      </c>
      <c r="I2508" s="264"/>
      <c r="J2508" s="261"/>
      <c r="K2508" s="261"/>
      <c r="L2508" s="265"/>
      <c r="M2508" s="266"/>
      <c r="N2508" s="267"/>
      <c r="O2508" s="267"/>
      <c r="P2508" s="267"/>
      <c r="Q2508" s="267"/>
      <c r="R2508" s="267"/>
      <c r="S2508" s="267"/>
      <c r="T2508" s="268"/>
      <c r="AT2508" s="269" t="s">
        <v>177</v>
      </c>
      <c r="AU2508" s="269" t="s">
        <v>79</v>
      </c>
      <c r="AV2508" s="13" t="s">
        <v>75</v>
      </c>
      <c r="AW2508" s="13" t="s">
        <v>35</v>
      </c>
      <c r="AX2508" s="13" t="s">
        <v>71</v>
      </c>
      <c r="AY2508" s="269" t="s">
        <v>169</v>
      </c>
    </row>
    <row r="2509" s="12" customFormat="1">
      <c r="B2509" s="248"/>
      <c r="C2509" s="249"/>
      <c r="D2509" s="250" t="s">
        <v>177</v>
      </c>
      <c r="E2509" s="251" t="s">
        <v>21</v>
      </c>
      <c r="F2509" s="252" t="s">
        <v>2193</v>
      </c>
      <c r="G2509" s="249"/>
      <c r="H2509" s="253">
        <v>20.899999999999999</v>
      </c>
      <c r="I2509" s="254"/>
      <c r="J2509" s="249"/>
      <c r="K2509" s="249"/>
      <c r="L2509" s="255"/>
      <c r="M2509" s="256"/>
      <c r="N2509" s="257"/>
      <c r="O2509" s="257"/>
      <c r="P2509" s="257"/>
      <c r="Q2509" s="257"/>
      <c r="R2509" s="257"/>
      <c r="S2509" s="257"/>
      <c r="T2509" s="258"/>
      <c r="AT2509" s="259" t="s">
        <v>177</v>
      </c>
      <c r="AU2509" s="259" t="s">
        <v>79</v>
      </c>
      <c r="AV2509" s="12" t="s">
        <v>79</v>
      </c>
      <c r="AW2509" s="12" t="s">
        <v>35</v>
      </c>
      <c r="AX2509" s="12" t="s">
        <v>71</v>
      </c>
      <c r="AY2509" s="259" t="s">
        <v>169</v>
      </c>
    </row>
    <row r="2510" s="13" customFormat="1">
      <c r="B2510" s="260"/>
      <c r="C2510" s="261"/>
      <c r="D2510" s="250" t="s">
        <v>177</v>
      </c>
      <c r="E2510" s="262" t="s">
        <v>21</v>
      </c>
      <c r="F2510" s="263" t="s">
        <v>886</v>
      </c>
      <c r="G2510" s="261"/>
      <c r="H2510" s="262" t="s">
        <v>21</v>
      </c>
      <c r="I2510" s="264"/>
      <c r="J2510" s="261"/>
      <c r="K2510" s="261"/>
      <c r="L2510" s="265"/>
      <c r="M2510" s="266"/>
      <c r="N2510" s="267"/>
      <c r="O2510" s="267"/>
      <c r="P2510" s="267"/>
      <c r="Q2510" s="267"/>
      <c r="R2510" s="267"/>
      <c r="S2510" s="267"/>
      <c r="T2510" s="268"/>
      <c r="AT2510" s="269" t="s">
        <v>177</v>
      </c>
      <c r="AU2510" s="269" t="s">
        <v>79</v>
      </c>
      <c r="AV2510" s="13" t="s">
        <v>75</v>
      </c>
      <c r="AW2510" s="13" t="s">
        <v>35</v>
      </c>
      <c r="AX2510" s="13" t="s">
        <v>71</v>
      </c>
      <c r="AY2510" s="269" t="s">
        <v>169</v>
      </c>
    </row>
    <row r="2511" s="12" customFormat="1">
      <c r="B2511" s="248"/>
      <c r="C2511" s="249"/>
      <c r="D2511" s="250" t="s">
        <v>177</v>
      </c>
      <c r="E2511" s="251" t="s">
        <v>21</v>
      </c>
      <c r="F2511" s="252" t="s">
        <v>2194</v>
      </c>
      <c r="G2511" s="249"/>
      <c r="H2511" s="253">
        <v>39.659999999999997</v>
      </c>
      <c r="I2511" s="254"/>
      <c r="J2511" s="249"/>
      <c r="K2511" s="249"/>
      <c r="L2511" s="255"/>
      <c r="M2511" s="256"/>
      <c r="N2511" s="257"/>
      <c r="O2511" s="257"/>
      <c r="P2511" s="257"/>
      <c r="Q2511" s="257"/>
      <c r="R2511" s="257"/>
      <c r="S2511" s="257"/>
      <c r="T2511" s="258"/>
      <c r="AT2511" s="259" t="s">
        <v>177</v>
      </c>
      <c r="AU2511" s="259" t="s">
        <v>79</v>
      </c>
      <c r="AV2511" s="12" t="s">
        <v>79</v>
      </c>
      <c r="AW2511" s="12" t="s">
        <v>35</v>
      </c>
      <c r="AX2511" s="12" t="s">
        <v>71</v>
      </c>
      <c r="AY2511" s="259" t="s">
        <v>169</v>
      </c>
    </row>
    <row r="2512" s="13" customFormat="1">
      <c r="B2512" s="260"/>
      <c r="C2512" s="261"/>
      <c r="D2512" s="250" t="s">
        <v>177</v>
      </c>
      <c r="E2512" s="262" t="s">
        <v>21</v>
      </c>
      <c r="F2512" s="263" t="s">
        <v>888</v>
      </c>
      <c r="G2512" s="261"/>
      <c r="H2512" s="262" t="s">
        <v>21</v>
      </c>
      <c r="I2512" s="264"/>
      <c r="J2512" s="261"/>
      <c r="K2512" s="261"/>
      <c r="L2512" s="265"/>
      <c r="M2512" s="266"/>
      <c r="N2512" s="267"/>
      <c r="O2512" s="267"/>
      <c r="P2512" s="267"/>
      <c r="Q2512" s="267"/>
      <c r="R2512" s="267"/>
      <c r="S2512" s="267"/>
      <c r="T2512" s="268"/>
      <c r="AT2512" s="269" t="s">
        <v>177</v>
      </c>
      <c r="AU2512" s="269" t="s">
        <v>79</v>
      </c>
      <c r="AV2512" s="13" t="s">
        <v>75</v>
      </c>
      <c r="AW2512" s="13" t="s">
        <v>35</v>
      </c>
      <c r="AX2512" s="13" t="s">
        <v>71</v>
      </c>
      <c r="AY2512" s="269" t="s">
        <v>169</v>
      </c>
    </row>
    <row r="2513" s="12" customFormat="1">
      <c r="B2513" s="248"/>
      <c r="C2513" s="249"/>
      <c r="D2513" s="250" t="s">
        <v>177</v>
      </c>
      <c r="E2513" s="251" t="s">
        <v>21</v>
      </c>
      <c r="F2513" s="252" t="s">
        <v>2195</v>
      </c>
      <c r="G2513" s="249"/>
      <c r="H2513" s="253">
        <v>4.2999999999999998</v>
      </c>
      <c r="I2513" s="254"/>
      <c r="J2513" s="249"/>
      <c r="K2513" s="249"/>
      <c r="L2513" s="255"/>
      <c r="M2513" s="256"/>
      <c r="N2513" s="257"/>
      <c r="O2513" s="257"/>
      <c r="P2513" s="257"/>
      <c r="Q2513" s="257"/>
      <c r="R2513" s="257"/>
      <c r="S2513" s="257"/>
      <c r="T2513" s="258"/>
      <c r="AT2513" s="259" t="s">
        <v>177</v>
      </c>
      <c r="AU2513" s="259" t="s">
        <v>79</v>
      </c>
      <c r="AV2513" s="12" t="s">
        <v>79</v>
      </c>
      <c r="AW2513" s="12" t="s">
        <v>35</v>
      </c>
      <c r="AX2513" s="12" t="s">
        <v>71</v>
      </c>
      <c r="AY2513" s="259" t="s">
        <v>169</v>
      </c>
    </row>
    <row r="2514" s="13" customFormat="1">
      <c r="B2514" s="260"/>
      <c r="C2514" s="261"/>
      <c r="D2514" s="250" t="s">
        <v>177</v>
      </c>
      <c r="E2514" s="262" t="s">
        <v>21</v>
      </c>
      <c r="F2514" s="263" t="s">
        <v>890</v>
      </c>
      <c r="G2514" s="261"/>
      <c r="H2514" s="262" t="s">
        <v>21</v>
      </c>
      <c r="I2514" s="264"/>
      <c r="J2514" s="261"/>
      <c r="K2514" s="261"/>
      <c r="L2514" s="265"/>
      <c r="M2514" s="266"/>
      <c r="N2514" s="267"/>
      <c r="O2514" s="267"/>
      <c r="P2514" s="267"/>
      <c r="Q2514" s="267"/>
      <c r="R2514" s="267"/>
      <c r="S2514" s="267"/>
      <c r="T2514" s="268"/>
      <c r="AT2514" s="269" t="s">
        <v>177</v>
      </c>
      <c r="AU2514" s="269" t="s">
        <v>79</v>
      </c>
      <c r="AV2514" s="13" t="s">
        <v>75</v>
      </c>
      <c r="AW2514" s="13" t="s">
        <v>35</v>
      </c>
      <c r="AX2514" s="13" t="s">
        <v>71</v>
      </c>
      <c r="AY2514" s="269" t="s">
        <v>169</v>
      </c>
    </row>
    <row r="2515" s="12" customFormat="1">
      <c r="B2515" s="248"/>
      <c r="C2515" s="249"/>
      <c r="D2515" s="250" t="s">
        <v>177</v>
      </c>
      <c r="E2515" s="251" t="s">
        <v>21</v>
      </c>
      <c r="F2515" s="252" t="s">
        <v>2196</v>
      </c>
      <c r="G2515" s="249"/>
      <c r="H2515" s="253">
        <v>4.2999999999999998</v>
      </c>
      <c r="I2515" s="254"/>
      <c r="J2515" s="249"/>
      <c r="K2515" s="249"/>
      <c r="L2515" s="255"/>
      <c r="M2515" s="256"/>
      <c r="N2515" s="257"/>
      <c r="O2515" s="257"/>
      <c r="P2515" s="257"/>
      <c r="Q2515" s="257"/>
      <c r="R2515" s="257"/>
      <c r="S2515" s="257"/>
      <c r="T2515" s="258"/>
      <c r="AT2515" s="259" t="s">
        <v>177</v>
      </c>
      <c r="AU2515" s="259" t="s">
        <v>79</v>
      </c>
      <c r="AV2515" s="12" t="s">
        <v>79</v>
      </c>
      <c r="AW2515" s="12" t="s">
        <v>35</v>
      </c>
      <c r="AX2515" s="12" t="s">
        <v>71</v>
      </c>
      <c r="AY2515" s="259" t="s">
        <v>169</v>
      </c>
    </row>
    <row r="2516" s="13" customFormat="1">
      <c r="B2516" s="260"/>
      <c r="C2516" s="261"/>
      <c r="D2516" s="250" t="s">
        <v>177</v>
      </c>
      <c r="E2516" s="262" t="s">
        <v>21</v>
      </c>
      <c r="F2516" s="263" t="s">
        <v>892</v>
      </c>
      <c r="G2516" s="261"/>
      <c r="H2516" s="262" t="s">
        <v>21</v>
      </c>
      <c r="I2516" s="264"/>
      <c r="J2516" s="261"/>
      <c r="K2516" s="261"/>
      <c r="L2516" s="265"/>
      <c r="M2516" s="266"/>
      <c r="N2516" s="267"/>
      <c r="O2516" s="267"/>
      <c r="P2516" s="267"/>
      <c r="Q2516" s="267"/>
      <c r="R2516" s="267"/>
      <c r="S2516" s="267"/>
      <c r="T2516" s="268"/>
      <c r="AT2516" s="269" t="s">
        <v>177</v>
      </c>
      <c r="AU2516" s="269" t="s">
        <v>79</v>
      </c>
      <c r="AV2516" s="13" t="s">
        <v>75</v>
      </c>
      <c r="AW2516" s="13" t="s">
        <v>35</v>
      </c>
      <c r="AX2516" s="13" t="s">
        <v>71</v>
      </c>
      <c r="AY2516" s="269" t="s">
        <v>169</v>
      </c>
    </row>
    <row r="2517" s="12" customFormat="1">
      <c r="B2517" s="248"/>
      <c r="C2517" s="249"/>
      <c r="D2517" s="250" t="s">
        <v>177</v>
      </c>
      <c r="E2517" s="251" t="s">
        <v>21</v>
      </c>
      <c r="F2517" s="252" t="s">
        <v>2196</v>
      </c>
      <c r="G2517" s="249"/>
      <c r="H2517" s="253">
        <v>4.2999999999999998</v>
      </c>
      <c r="I2517" s="254"/>
      <c r="J2517" s="249"/>
      <c r="K2517" s="249"/>
      <c r="L2517" s="255"/>
      <c r="M2517" s="256"/>
      <c r="N2517" s="257"/>
      <c r="O2517" s="257"/>
      <c r="P2517" s="257"/>
      <c r="Q2517" s="257"/>
      <c r="R2517" s="257"/>
      <c r="S2517" s="257"/>
      <c r="T2517" s="258"/>
      <c r="AT2517" s="259" t="s">
        <v>177</v>
      </c>
      <c r="AU2517" s="259" t="s">
        <v>79</v>
      </c>
      <c r="AV2517" s="12" t="s">
        <v>79</v>
      </c>
      <c r="AW2517" s="12" t="s">
        <v>35</v>
      </c>
      <c r="AX2517" s="12" t="s">
        <v>71</v>
      </c>
      <c r="AY2517" s="259" t="s">
        <v>169</v>
      </c>
    </row>
    <row r="2518" s="13" customFormat="1">
      <c r="B2518" s="260"/>
      <c r="C2518" s="261"/>
      <c r="D2518" s="250" t="s">
        <v>177</v>
      </c>
      <c r="E2518" s="262" t="s">
        <v>21</v>
      </c>
      <c r="F2518" s="263" t="s">
        <v>893</v>
      </c>
      <c r="G2518" s="261"/>
      <c r="H2518" s="262" t="s">
        <v>21</v>
      </c>
      <c r="I2518" s="264"/>
      <c r="J2518" s="261"/>
      <c r="K2518" s="261"/>
      <c r="L2518" s="265"/>
      <c r="M2518" s="266"/>
      <c r="N2518" s="267"/>
      <c r="O2518" s="267"/>
      <c r="P2518" s="267"/>
      <c r="Q2518" s="267"/>
      <c r="R2518" s="267"/>
      <c r="S2518" s="267"/>
      <c r="T2518" s="268"/>
      <c r="AT2518" s="269" t="s">
        <v>177</v>
      </c>
      <c r="AU2518" s="269" t="s">
        <v>79</v>
      </c>
      <c r="AV2518" s="13" t="s">
        <v>75</v>
      </c>
      <c r="AW2518" s="13" t="s">
        <v>35</v>
      </c>
      <c r="AX2518" s="13" t="s">
        <v>71</v>
      </c>
      <c r="AY2518" s="269" t="s">
        <v>169</v>
      </c>
    </row>
    <row r="2519" s="12" customFormat="1">
      <c r="B2519" s="248"/>
      <c r="C2519" s="249"/>
      <c r="D2519" s="250" t="s">
        <v>177</v>
      </c>
      <c r="E2519" s="251" t="s">
        <v>21</v>
      </c>
      <c r="F2519" s="252" t="s">
        <v>2196</v>
      </c>
      <c r="G2519" s="249"/>
      <c r="H2519" s="253">
        <v>4.2999999999999998</v>
      </c>
      <c r="I2519" s="254"/>
      <c r="J2519" s="249"/>
      <c r="K2519" s="249"/>
      <c r="L2519" s="255"/>
      <c r="M2519" s="256"/>
      <c r="N2519" s="257"/>
      <c r="O2519" s="257"/>
      <c r="P2519" s="257"/>
      <c r="Q2519" s="257"/>
      <c r="R2519" s="257"/>
      <c r="S2519" s="257"/>
      <c r="T2519" s="258"/>
      <c r="AT2519" s="259" t="s">
        <v>177</v>
      </c>
      <c r="AU2519" s="259" t="s">
        <v>79</v>
      </c>
      <c r="AV2519" s="12" t="s">
        <v>79</v>
      </c>
      <c r="AW2519" s="12" t="s">
        <v>35</v>
      </c>
      <c r="AX2519" s="12" t="s">
        <v>71</v>
      </c>
      <c r="AY2519" s="259" t="s">
        <v>169</v>
      </c>
    </row>
    <row r="2520" s="13" customFormat="1">
      <c r="B2520" s="260"/>
      <c r="C2520" s="261"/>
      <c r="D2520" s="250" t="s">
        <v>177</v>
      </c>
      <c r="E2520" s="262" t="s">
        <v>21</v>
      </c>
      <c r="F2520" s="263" t="s">
        <v>894</v>
      </c>
      <c r="G2520" s="261"/>
      <c r="H2520" s="262" t="s">
        <v>21</v>
      </c>
      <c r="I2520" s="264"/>
      <c r="J2520" s="261"/>
      <c r="K2520" s="261"/>
      <c r="L2520" s="265"/>
      <c r="M2520" s="266"/>
      <c r="N2520" s="267"/>
      <c r="O2520" s="267"/>
      <c r="P2520" s="267"/>
      <c r="Q2520" s="267"/>
      <c r="R2520" s="267"/>
      <c r="S2520" s="267"/>
      <c r="T2520" s="268"/>
      <c r="AT2520" s="269" t="s">
        <v>177</v>
      </c>
      <c r="AU2520" s="269" t="s">
        <v>79</v>
      </c>
      <c r="AV2520" s="13" t="s">
        <v>75</v>
      </c>
      <c r="AW2520" s="13" t="s">
        <v>35</v>
      </c>
      <c r="AX2520" s="13" t="s">
        <v>71</v>
      </c>
      <c r="AY2520" s="269" t="s">
        <v>169</v>
      </c>
    </row>
    <row r="2521" s="12" customFormat="1">
      <c r="B2521" s="248"/>
      <c r="C2521" s="249"/>
      <c r="D2521" s="250" t="s">
        <v>177</v>
      </c>
      <c r="E2521" s="251" t="s">
        <v>21</v>
      </c>
      <c r="F2521" s="252" t="s">
        <v>2197</v>
      </c>
      <c r="G2521" s="249"/>
      <c r="H2521" s="253">
        <v>6.4900000000000002</v>
      </c>
      <c r="I2521" s="254"/>
      <c r="J2521" s="249"/>
      <c r="K2521" s="249"/>
      <c r="L2521" s="255"/>
      <c r="M2521" s="256"/>
      <c r="N2521" s="257"/>
      <c r="O2521" s="257"/>
      <c r="P2521" s="257"/>
      <c r="Q2521" s="257"/>
      <c r="R2521" s="257"/>
      <c r="S2521" s="257"/>
      <c r="T2521" s="258"/>
      <c r="AT2521" s="259" t="s">
        <v>177</v>
      </c>
      <c r="AU2521" s="259" t="s">
        <v>79</v>
      </c>
      <c r="AV2521" s="12" t="s">
        <v>79</v>
      </c>
      <c r="AW2521" s="12" t="s">
        <v>35</v>
      </c>
      <c r="AX2521" s="12" t="s">
        <v>71</v>
      </c>
      <c r="AY2521" s="259" t="s">
        <v>169</v>
      </c>
    </row>
    <row r="2522" s="13" customFormat="1">
      <c r="B2522" s="260"/>
      <c r="C2522" s="261"/>
      <c r="D2522" s="250" t="s">
        <v>177</v>
      </c>
      <c r="E2522" s="262" t="s">
        <v>21</v>
      </c>
      <c r="F2522" s="263" t="s">
        <v>896</v>
      </c>
      <c r="G2522" s="261"/>
      <c r="H2522" s="262" t="s">
        <v>21</v>
      </c>
      <c r="I2522" s="264"/>
      <c r="J2522" s="261"/>
      <c r="K2522" s="261"/>
      <c r="L2522" s="265"/>
      <c r="M2522" s="266"/>
      <c r="N2522" s="267"/>
      <c r="O2522" s="267"/>
      <c r="P2522" s="267"/>
      <c r="Q2522" s="267"/>
      <c r="R2522" s="267"/>
      <c r="S2522" s="267"/>
      <c r="T2522" s="268"/>
      <c r="AT2522" s="269" t="s">
        <v>177</v>
      </c>
      <c r="AU2522" s="269" t="s">
        <v>79</v>
      </c>
      <c r="AV2522" s="13" t="s">
        <v>75</v>
      </c>
      <c r="AW2522" s="13" t="s">
        <v>35</v>
      </c>
      <c r="AX2522" s="13" t="s">
        <v>71</v>
      </c>
      <c r="AY2522" s="269" t="s">
        <v>169</v>
      </c>
    </row>
    <row r="2523" s="12" customFormat="1">
      <c r="B2523" s="248"/>
      <c r="C2523" s="249"/>
      <c r="D2523" s="250" t="s">
        <v>177</v>
      </c>
      <c r="E2523" s="251" t="s">
        <v>21</v>
      </c>
      <c r="F2523" s="252" t="s">
        <v>2198</v>
      </c>
      <c r="G2523" s="249"/>
      <c r="H2523" s="253">
        <v>26.879999999999999</v>
      </c>
      <c r="I2523" s="254"/>
      <c r="J2523" s="249"/>
      <c r="K2523" s="249"/>
      <c r="L2523" s="255"/>
      <c r="M2523" s="256"/>
      <c r="N2523" s="257"/>
      <c r="O2523" s="257"/>
      <c r="P2523" s="257"/>
      <c r="Q2523" s="257"/>
      <c r="R2523" s="257"/>
      <c r="S2523" s="257"/>
      <c r="T2523" s="258"/>
      <c r="AT2523" s="259" t="s">
        <v>177</v>
      </c>
      <c r="AU2523" s="259" t="s">
        <v>79</v>
      </c>
      <c r="AV2523" s="12" t="s">
        <v>79</v>
      </c>
      <c r="AW2523" s="12" t="s">
        <v>35</v>
      </c>
      <c r="AX2523" s="12" t="s">
        <v>71</v>
      </c>
      <c r="AY2523" s="259" t="s">
        <v>169</v>
      </c>
    </row>
    <row r="2524" s="13" customFormat="1">
      <c r="B2524" s="260"/>
      <c r="C2524" s="261"/>
      <c r="D2524" s="250" t="s">
        <v>177</v>
      </c>
      <c r="E2524" s="262" t="s">
        <v>21</v>
      </c>
      <c r="F2524" s="263" t="s">
        <v>739</v>
      </c>
      <c r="G2524" s="261"/>
      <c r="H2524" s="262" t="s">
        <v>21</v>
      </c>
      <c r="I2524" s="264"/>
      <c r="J2524" s="261"/>
      <c r="K2524" s="261"/>
      <c r="L2524" s="265"/>
      <c r="M2524" s="266"/>
      <c r="N2524" s="267"/>
      <c r="O2524" s="267"/>
      <c r="P2524" s="267"/>
      <c r="Q2524" s="267"/>
      <c r="R2524" s="267"/>
      <c r="S2524" s="267"/>
      <c r="T2524" s="268"/>
      <c r="AT2524" s="269" t="s">
        <v>177</v>
      </c>
      <c r="AU2524" s="269" t="s">
        <v>79</v>
      </c>
      <c r="AV2524" s="13" t="s">
        <v>75</v>
      </c>
      <c r="AW2524" s="13" t="s">
        <v>35</v>
      </c>
      <c r="AX2524" s="13" t="s">
        <v>71</v>
      </c>
      <c r="AY2524" s="269" t="s">
        <v>169</v>
      </c>
    </row>
    <row r="2525" s="12" customFormat="1">
      <c r="B2525" s="248"/>
      <c r="C2525" s="249"/>
      <c r="D2525" s="250" t="s">
        <v>177</v>
      </c>
      <c r="E2525" s="251" t="s">
        <v>21</v>
      </c>
      <c r="F2525" s="252" t="s">
        <v>2199</v>
      </c>
      <c r="G2525" s="249"/>
      <c r="H2525" s="253">
        <v>3.0899999999999999</v>
      </c>
      <c r="I2525" s="254"/>
      <c r="J2525" s="249"/>
      <c r="K2525" s="249"/>
      <c r="L2525" s="255"/>
      <c r="M2525" s="256"/>
      <c r="N2525" s="257"/>
      <c r="O2525" s="257"/>
      <c r="P2525" s="257"/>
      <c r="Q2525" s="257"/>
      <c r="R2525" s="257"/>
      <c r="S2525" s="257"/>
      <c r="T2525" s="258"/>
      <c r="AT2525" s="259" t="s">
        <v>177</v>
      </c>
      <c r="AU2525" s="259" t="s">
        <v>79</v>
      </c>
      <c r="AV2525" s="12" t="s">
        <v>79</v>
      </c>
      <c r="AW2525" s="12" t="s">
        <v>35</v>
      </c>
      <c r="AX2525" s="12" t="s">
        <v>71</v>
      </c>
      <c r="AY2525" s="259" t="s">
        <v>169</v>
      </c>
    </row>
    <row r="2526" s="13" customFormat="1">
      <c r="B2526" s="260"/>
      <c r="C2526" s="261"/>
      <c r="D2526" s="250" t="s">
        <v>177</v>
      </c>
      <c r="E2526" s="262" t="s">
        <v>21</v>
      </c>
      <c r="F2526" s="263" t="s">
        <v>382</v>
      </c>
      <c r="G2526" s="261"/>
      <c r="H2526" s="262" t="s">
        <v>21</v>
      </c>
      <c r="I2526" s="264"/>
      <c r="J2526" s="261"/>
      <c r="K2526" s="261"/>
      <c r="L2526" s="265"/>
      <c r="M2526" s="266"/>
      <c r="N2526" s="267"/>
      <c r="O2526" s="267"/>
      <c r="P2526" s="267"/>
      <c r="Q2526" s="267"/>
      <c r="R2526" s="267"/>
      <c r="S2526" s="267"/>
      <c r="T2526" s="268"/>
      <c r="AT2526" s="269" t="s">
        <v>177</v>
      </c>
      <c r="AU2526" s="269" t="s">
        <v>79</v>
      </c>
      <c r="AV2526" s="13" t="s">
        <v>75</v>
      </c>
      <c r="AW2526" s="13" t="s">
        <v>35</v>
      </c>
      <c r="AX2526" s="13" t="s">
        <v>71</v>
      </c>
      <c r="AY2526" s="269" t="s">
        <v>169</v>
      </c>
    </row>
    <row r="2527" s="12" customFormat="1">
      <c r="B2527" s="248"/>
      <c r="C2527" s="249"/>
      <c r="D2527" s="250" t="s">
        <v>177</v>
      </c>
      <c r="E2527" s="251" t="s">
        <v>21</v>
      </c>
      <c r="F2527" s="252" t="s">
        <v>2200</v>
      </c>
      <c r="G2527" s="249"/>
      <c r="H2527" s="253">
        <v>3.7200000000000002</v>
      </c>
      <c r="I2527" s="254"/>
      <c r="J2527" s="249"/>
      <c r="K2527" s="249"/>
      <c r="L2527" s="255"/>
      <c r="M2527" s="256"/>
      <c r="N2527" s="257"/>
      <c r="O2527" s="257"/>
      <c r="P2527" s="257"/>
      <c r="Q2527" s="257"/>
      <c r="R2527" s="257"/>
      <c r="S2527" s="257"/>
      <c r="T2527" s="258"/>
      <c r="AT2527" s="259" t="s">
        <v>177</v>
      </c>
      <c r="AU2527" s="259" t="s">
        <v>79</v>
      </c>
      <c r="AV2527" s="12" t="s">
        <v>79</v>
      </c>
      <c r="AW2527" s="12" t="s">
        <v>35</v>
      </c>
      <c r="AX2527" s="12" t="s">
        <v>71</v>
      </c>
      <c r="AY2527" s="259" t="s">
        <v>169</v>
      </c>
    </row>
    <row r="2528" s="13" customFormat="1">
      <c r="B2528" s="260"/>
      <c r="C2528" s="261"/>
      <c r="D2528" s="250" t="s">
        <v>177</v>
      </c>
      <c r="E2528" s="262" t="s">
        <v>21</v>
      </c>
      <c r="F2528" s="263" t="s">
        <v>900</v>
      </c>
      <c r="G2528" s="261"/>
      <c r="H2528" s="262" t="s">
        <v>21</v>
      </c>
      <c r="I2528" s="264"/>
      <c r="J2528" s="261"/>
      <c r="K2528" s="261"/>
      <c r="L2528" s="265"/>
      <c r="M2528" s="266"/>
      <c r="N2528" s="267"/>
      <c r="O2528" s="267"/>
      <c r="P2528" s="267"/>
      <c r="Q2528" s="267"/>
      <c r="R2528" s="267"/>
      <c r="S2528" s="267"/>
      <c r="T2528" s="268"/>
      <c r="AT2528" s="269" t="s">
        <v>177</v>
      </c>
      <c r="AU2528" s="269" t="s">
        <v>79</v>
      </c>
      <c r="AV2528" s="13" t="s">
        <v>75</v>
      </c>
      <c r="AW2528" s="13" t="s">
        <v>35</v>
      </c>
      <c r="AX2528" s="13" t="s">
        <v>71</v>
      </c>
      <c r="AY2528" s="269" t="s">
        <v>169</v>
      </c>
    </row>
    <row r="2529" s="15" customFormat="1">
      <c r="B2529" s="294"/>
      <c r="C2529" s="295"/>
      <c r="D2529" s="250" t="s">
        <v>177</v>
      </c>
      <c r="E2529" s="296" t="s">
        <v>21</v>
      </c>
      <c r="F2529" s="297" t="s">
        <v>2209</v>
      </c>
      <c r="G2529" s="295"/>
      <c r="H2529" s="298">
        <v>755.94000000000005</v>
      </c>
      <c r="I2529" s="299"/>
      <c r="J2529" s="295"/>
      <c r="K2529" s="295"/>
      <c r="L2529" s="300"/>
      <c r="M2529" s="301"/>
      <c r="N2529" s="302"/>
      <c r="O2529" s="302"/>
      <c r="P2529" s="302"/>
      <c r="Q2529" s="302"/>
      <c r="R2529" s="302"/>
      <c r="S2529" s="302"/>
      <c r="T2529" s="303"/>
      <c r="AT2529" s="304" t="s">
        <v>177</v>
      </c>
      <c r="AU2529" s="304" t="s">
        <v>79</v>
      </c>
      <c r="AV2529" s="15" t="s">
        <v>86</v>
      </c>
      <c r="AW2529" s="15" t="s">
        <v>35</v>
      </c>
      <c r="AX2529" s="15" t="s">
        <v>71</v>
      </c>
      <c r="AY2529" s="304" t="s">
        <v>169</v>
      </c>
    </row>
    <row r="2530" s="12" customFormat="1">
      <c r="B2530" s="248"/>
      <c r="C2530" s="249"/>
      <c r="D2530" s="250" t="s">
        <v>177</v>
      </c>
      <c r="E2530" s="251" t="s">
        <v>21</v>
      </c>
      <c r="F2530" s="252" t="s">
        <v>2210</v>
      </c>
      <c r="G2530" s="249"/>
      <c r="H2530" s="253">
        <v>37.796999999999997</v>
      </c>
      <c r="I2530" s="254"/>
      <c r="J2530" s="249"/>
      <c r="K2530" s="249"/>
      <c r="L2530" s="255"/>
      <c r="M2530" s="256"/>
      <c r="N2530" s="257"/>
      <c r="O2530" s="257"/>
      <c r="P2530" s="257"/>
      <c r="Q2530" s="257"/>
      <c r="R2530" s="257"/>
      <c r="S2530" s="257"/>
      <c r="T2530" s="258"/>
      <c r="AT2530" s="259" t="s">
        <v>177</v>
      </c>
      <c r="AU2530" s="259" t="s">
        <v>79</v>
      </c>
      <c r="AV2530" s="12" t="s">
        <v>79</v>
      </c>
      <c r="AW2530" s="12" t="s">
        <v>35</v>
      </c>
      <c r="AX2530" s="12" t="s">
        <v>71</v>
      </c>
      <c r="AY2530" s="259" t="s">
        <v>169</v>
      </c>
    </row>
    <row r="2531" s="14" customFormat="1">
      <c r="B2531" s="270"/>
      <c r="C2531" s="271"/>
      <c r="D2531" s="250" t="s">
        <v>177</v>
      </c>
      <c r="E2531" s="272" t="s">
        <v>21</v>
      </c>
      <c r="F2531" s="273" t="s">
        <v>182</v>
      </c>
      <c r="G2531" s="271"/>
      <c r="H2531" s="274">
        <v>793.73699999999997</v>
      </c>
      <c r="I2531" s="275"/>
      <c r="J2531" s="271"/>
      <c r="K2531" s="271"/>
      <c r="L2531" s="276"/>
      <c r="M2531" s="277"/>
      <c r="N2531" s="278"/>
      <c r="O2531" s="278"/>
      <c r="P2531" s="278"/>
      <c r="Q2531" s="278"/>
      <c r="R2531" s="278"/>
      <c r="S2531" s="278"/>
      <c r="T2531" s="279"/>
      <c r="AT2531" s="280" t="s">
        <v>177</v>
      </c>
      <c r="AU2531" s="280" t="s">
        <v>79</v>
      </c>
      <c r="AV2531" s="14" t="s">
        <v>89</v>
      </c>
      <c r="AW2531" s="14" t="s">
        <v>35</v>
      </c>
      <c r="AX2531" s="14" t="s">
        <v>75</v>
      </c>
      <c r="AY2531" s="280" t="s">
        <v>169</v>
      </c>
    </row>
    <row r="2532" s="1" customFormat="1" ht="25.5" customHeight="1">
      <c r="B2532" s="47"/>
      <c r="C2532" s="236" t="s">
        <v>2211</v>
      </c>
      <c r="D2532" s="236" t="s">
        <v>172</v>
      </c>
      <c r="E2532" s="237" t="s">
        <v>2212</v>
      </c>
      <c r="F2532" s="238" t="s">
        <v>2213</v>
      </c>
      <c r="G2532" s="239" t="s">
        <v>175</v>
      </c>
      <c r="H2532" s="240">
        <v>793.73699999999997</v>
      </c>
      <c r="I2532" s="241"/>
      <c r="J2532" s="242">
        <f>ROUND(I2532*H2532,2)</f>
        <v>0</v>
      </c>
      <c r="K2532" s="238" t="s">
        <v>21</v>
      </c>
      <c r="L2532" s="73"/>
      <c r="M2532" s="243" t="s">
        <v>21</v>
      </c>
      <c r="N2532" s="244" t="s">
        <v>42</v>
      </c>
      <c r="O2532" s="48"/>
      <c r="P2532" s="245">
        <f>O2532*H2532</f>
        <v>0</v>
      </c>
      <c r="Q2532" s="245">
        <v>0.0047999999999999996</v>
      </c>
      <c r="R2532" s="245">
        <f>Q2532*H2532</f>
        <v>3.8099375999999996</v>
      </c>
      <c r="S2532" s="245">
        <v>0</v>
      </c>
      <c r="T2532" s="246">
        <f>S2532*H2532</f>
        <v>0</v>
      </c>
      <c r="AR2532" s="25" t="s">
        <v>89</v>
      </c>
      <c r="AT2532" s="25" t="s">
        <v>172</v>
      </c>
      <c r="AU2532" s="25" t="s">
        <v>79</v>
      </c>
      <c r="AY2532" s="25" t="s">
        <v>169</v>
      </c>
      <c r="BE2532" s="247">
        <f>IF(N2532="základní",J2532,0)</f>
        <v>0</v>
      </c>
      <c r="BF2532" s="247">
        <f>IF(N2532="snížená",J2532,0)</f>
        <v>0</v>
      </c>
      <c r="BG2532" s="247">
        <f>IF(N2532="zákl. přenesená",J2532,0)</f>
        <v>0</v>
      </c>
      <c r="BH2532" s="247">
        <f>IF(N2532="sníž. přenesená",J2532,0)</f>
        <v>0</v>
      </c>
      <c r="BI2532" s="247">
        <f>IF(N2532="nulová",J2532,0)</f>
        <v>0</v>
      </c>
      <c r="BJ2532" s="25" t="s">
        <v>75</v>
      </c>
      <c r="BK2532" s="247">
        <f>ROUND(I2532*H2532,2)</f>
        <v>0</v>
      </c>
      <c r="BL2532" s="25" t="s">
        <v>89</v>
      </c>
      <c r="BM2532" s="25" t="s">
        <v>2214</v>
      </c>
    </row>
    <row r="2533" s="12" customFormat="1">
      <c r="B2533" s="248"/>
      <c r="C2533" s="249"/>
      <c r="D2533" s="250" t="s">
        <v>177</v>
      </c>
      <c r="E2533" s="251" t="s">
        <v>21</v>
      </c>
      <c r="F2533" s="252" t="s">
        <v>2177</v>
      </c>
      <c r="G2533" s="249"/>
      <c r="H2533" s="253">
        <v>88.519999999999996</v>
      </c>
      <c r="I2533" s="254"/>
      <c r="J2533" s="249"/>
      <c r="K2533" s="249"/>
      <c r="L2533" s="255"/>
      <c r="M2533" s="256"/>
      <c r="N2533" s="257"/>
      <c r="O2533" s="257"/>
      <c r="P2533" s="257"/>
      <c r="Q2533" s="257"/>
      <c r="R2533" s="257"/>
      <c r="S2533" s="257"/>
      <c r="T2533" s="258"/>
      <c r="AT2533" s="259" t="s">
        <v>177</v>
      </c>
      <c r="AU2533" s="259" t="s">
        <v>79</v>
      </c>
      <c r="AV2533" s="12" t="s">
        <v>79</v>
      </c>
      <c r="AW2533" s="12" t="s">
        <v>35</v>
      </c>
      <c r="AX2533" s="12" t="s">
        <v>71</v>
      </c>
      <c r="AY2533" s="259" t="s">
        <v>169</v>
      </c>
    </row>
    <row r="2534" s="13" customFormat="1">
      <c r="B2534" s="260"/>
      <c r="C2534" s="261"/>
      <c r="D2534" s="250" t="s">
        <v>177</v>
      </c>
      <c r="E2534" s="262" t="s">
        <v>21</v>
      </c>
      <c r="F2534" s="263" t="s">
        <v>350</v>
      </c>
      <c r="G2534" s="261"/>
      <c r="H2534" s="262" t="s">
        <v>21</v>
      </c>
      <c r="I2534" s="264"/>
      <c r="J2534" s="261"/>
      <c r="K2534" s="261"/>
      <c r="L2534" s="265"/>
      <c r="M2534" s="266"/>
      <c r="N2534" s="267"/>
      <c r="O2534" s="267"/>
      <c r="P2534" s="267"/>
      <c r="Q2534" s="267"/>
      <c r="R2534" s="267"/>
      <c r="S2534" s="267"/>
      <c r="T2534" s="268"/>
      <c r="AT2534" s="269" t="s">
        <v>177</v>
      </c>
      <c r="AU2534" s="269" t="s">
        <v>79</v>
      </c>
      <c r="AV2534" s="13" t="s">
        <v>75</v>
      </c>
      <c r="AW2534" s="13" t="s">
        <v>35</v>
      </c>
      <c r="AX2534" s="13" t="s">
        <v>71</v>
      </c>
      <c r="AY2534" s="269" t="s">
        <v>169</v>
      </c>
    </row>
    <row r="2535" s="12" customFormat="1">
      <c r="B2535" s="248"/>
      <c r="C2535" s="249"/>
      <c r="D2535" s="250" t="s">
        <v>177</v>
      </c>
      <c r="E2535" s="251" t="s">
        <v>21</v>
      </c>
      <c r="F2535" s="252" t="s">
        <v>2178</v>
      </c>
      <c r="G2535" s="249"/>
      <c r="H2535" s="253">
        <v>59.340000000000003</v>
      </c>
      <c r="I2535" s="254"/>
      <c r="J2535" s="249"/>
      <c r="K2535" s="249"/>
      <c r="L2535" s="255"/>
      <c r="M2535" s="256"/>
      <c r="N2535" s="257"/>
      <c r="O2535" s="257"/>
      <c r="P2535" s="257"/>
      <c r="Q2535" s="257"/>
      <c r="R2535" s="257"/>
      <c r="S2535" s="257"/>
      <c r="T2535" s="258"/>
      <c r="AT2535" s="259" t="s">
        <v>177</v>
      </c>
      <c r="AU2535" s="259" t="s">
        <v>79</v>
      </c>
      <c r="AV2535" s="12" t="s">
        <v>79</v>
      </c>
      <c r="AW2535" s="12" t="s">
        <v>35</v>
      </c>
      <c r="AX2535" s="12" t="s">
        <v>71</v>
      </c>
      <c r="AY2535" s="259" t="s">
        <v>169</v>
      </c>
    </row>
    <row r="2536" s="13" customFormat="1">
      <c r="B2536" s="260"/>
      <c r="C2536" s="261"/>
      <c r="D2536" s="250" t="s">
        <v>177</v>
      </c>
      <c r="E2536" s="262" t="s">
        <v>21</v>
      </c>
      <c r="F2536" s="263" t="s">
        <v>436</v>
      </c>
      <c r="G2536" s="261"/>
      <c r="H2536" s="262" t="s">
        <v>21</v>
      </c>
      <c r="I2536" s="264"/>
      <c r="J2536" s="261"/>
      <c r="K2536" s="261"/>
      <c r="L2536" s="265"/>
      <c r="M2536" s="266"/>
      <c r="N2536" s="267"/>
      <c r="O2536" s="267"/>
      <c r="P2536" s="267"/>
      <c r="Q2536" s="267"/>
      <c r="R2536" s="267"/>
      <c r="S2536" s="267"/>
      <c r="T2536" s="268"/>
      <c r="AT2536" s="269" t="s">
        <v>177</v>
      </c>
      <c r="AU2536" s="269" t="s">
        <v>79</v>
      </c>
      <c r="AV2536" s="13" t="s">
        <v>75</v>
      </c>
      <c r="AW2536" s="13" t="s">
        <v>35</v>
      </c>
      <c r="AX2536" s="13" t="s">
        <v>71</v>
      </c>
      <c r="AY2536" s="269" t="s">
        <v>169</v>
      </c>
    </row>
    <row r="2537" s="12" customFormat="1">
      <c r="B2537" s="248"/>
      <c r="C2537" s="249"/>
      <c r="D2537" s="250" t="s">
        <v>177</v>
      </c>
      <c r="E2537" s="251" t="s">
        <v>21</v>
      </c>
      <c r="F2537" s="252" t="s">
        <v>2179</v>
      </c>
      <c r="G2537" s="249"/>
      <c r="H2537" s="253">
        <v>71.810000000000002</v>
      </c>
      <c r="I2537" s="254"/>
      <c r="J2537" s="249"/>
      <c r="K2537" s="249"/>
      <c r="L2537" s="255"/>
      <c r="M2537" s="256"/>
      <c r="N2537" s="257"/>
      <c r="O2537" s="257"/>
      <c r="P2537" s="257"/>
      <c r="Q2537" s="257"/>
      <c r="R2537" s="257"/>
      <c r="S2537" s="257"/>
      <c r="T2537" s="258"/>
      <c r="AT2537" s="259" t="s">
        <v>177</v>
      </c>
      <c r="AU2537" s="259" t="s">
        <v>79</v>
      </c>
      <c r="AV2537" s="12" t="s">
        <v>79</v>
      </c>
      <c r="AW2537" s="12" t="s">
        <v>35</v>
      </c>
      <c r="AX2537" s="12" t="s">
        <v>71</v>
      </c>
      <c r="AY2537" s="259" t="s">
        <v>169</v>
      </c>
    </row>
    <row r="2538" s="13" customFormat="1">
      <c r="B2538" s="260"/>
      <c r="C2538" s="261"/>
      <c r="D2538" s="250" t="s">
        <v>177</v>
      </c>
      <c r="E2538" s="262" t="s">
        <v>21</v>
      </c>
      <c r="F2538" s="263" t="s">
        <v>521</v>
      </c>
      <c r="G2538" s="261"/>
      <c r="H2538" s="262" t="s">
        <v>21</v>
      </c>
      <c r="I2538" s="264"/>
      <c r="J2538" s="261"/>
      <c r="K2538" s="261"/>
      <c r="L2538" s="265"/>
      <c r="M2538" s="266"/>
      <c r="N2538" s="267"/>
      <c r="O2538" s="267"/>
      <c r="P2538" s="267"/>
      <c r="Q2538" s="267"/>
      <c r="R2538" s="267"/>
      <c r="S2538" s="267"/>
      <c r="T2538" s="268"/>
      <c r="AT2538" s="269" t="s">
        <v>177</v>
      </c>
      <c r="AU2538" s="269" t="s">
        <v>79</v>
      </c>
      <c r="AV2538" s="13" t="s">
        <v>75</v>
      </c>
      <c r="AW2538" s="13" t="s">
        <v>35</v>
      </c>
      <c r="AX2538" s="13" t="s">
        <v>71</v>
      </c>
      <c r="AY2538" s="269" t="s">
        <v>169</v>
      </c>
    </row>
    <row r="2539" s="12" customFormat="1">
      <c r="B2539" s="248"/>
      <c r="C2539" s="249"/>
      <c r="D2539" s="250" t="s">
        <v>177</v>
      </c>
      <c r="E2539" s="251" t="s">
        <v>21</v>
      </c>
      <c r="F2539" s="252" t="s">
        <v>2180</v>
      </c>
      <c r="G2539" s="249"/>
      <c r="H2539" s="253">
        <v>8.5999999999999996</v>
      </c>
      <c r="I2539" s="254"/>
      <c r="J2539" s="249"/>
      <c r="K2539" s="249"/>
      <c r="L2539" s="255"/>
      <c r="M2539" s="256"/>
      <c r="N2539" s="257"/>
      <c r="O2539" s="257"/>
      <c r="P2539" s="257"/>
      <c r="Q2539" s="257"/>
      <c r="R2539" s="257"/>
      <c r="S2539" s="257"/>
      <c r="T2539" s="258"/>
      <c r="AT2539" s="259" t="s">
        <v>177</v>
      </c>
      <c r="AU2539" s="259" t="s">
        <v>79</v>
      </c>
      <c r="AV2539" s="12" t="s">
        <v>79</v>
      </c>
      <c r="AW2539" s="12" t="s">
        <v>35</v>
      </c>
      <c r="AX2539" s="12" t="s">
        <v>71</v>
      </c>
      <c r="AY2539" s="259" t="s">
        <v>169</v>
      </c>
    </row>
    <row r="2540" s="13" customFormat="1">
      <c r="B2540" s="260"/>
      <c r="C2540" s="261"/>
      <c r="D2540" s="250" t="s">
        <v>177</v>
      </c>
      <c r="E2540" s="262" t="s">
        <v>21</v>
      </c>
      <c r="F2540" s="263" t="s">
        <v>496</v>
      </c>
      <c r="G2540" s="261"/>
      <c r="H2540" s="262" t="s">
        <v>21</v>
      </c>
      <c r="I2540" s="264"/>
      <c r="J2540" s="261"/>
      <c r="K2540" s="261"/>
      <c r="L2540" s="265"/>
      <c r="M2540" s="266"/>
      <c r="N2540" s="267"/>
      <c r="O2540" s="267"/>
      <c r="P2540" s="267"/>
      <c r="Q2540" s="267"/>
      <c r="R2540" s="267"/>
      <c r="S2540" s="267"/>
      <c r="T2540" s="268"/>
      <c r="AT2540" s="269" t="s">
        <v>177</v>
      </c>
      <c r="AU2540" s="269" t="s">
        <v>79</v>
      </c>
      <c r="AV2540" s="13" t="s">
        <v>75</v>
      </c>
      <c r="AW2540" s="13" t="s">
        <v>35</v>
      </c>
      <c r="AX2540" s="13" t="s">
        <v>71</v>
      </c>
      <c r="AY2540" s="269" t="s">
        <v>169</v>
      </c>
    </row>
    <row r="2541" s="12" customFormat="1">
      <c r="B2541" s="248"/>
      <c r="C2541" s="249"/>
      <c r="D2541" s="250" t="s">
        <v>177</v>
      </c>
      <c r="E2541" s="251" t="s">
        <v>21</v>
      </c>
      <c r="F2541" s="252" t="s">
        <v>2181</v>
      </c>
      <c r="G2541" s="249"/>
      <c r="H2541" s="253">
        <v>4.25</v>
      </c>
      <c r="I2541" s="254"/>
      <c r="J2541" s="249"/>
      <c r="K2541" s="249"/>
      <c r="L2541" s="255"/>
      <c r="M2541" s="256"/>
      <c r="N2541" s="257"/>
      <c r="O2541" s="257"/>
      <c r="P2541" s="257"/>
      <c r="Q2541" s="257"/>
      <c r="R2541" s="257"/>
      <c r="S2541" s="257"/>
      <c r="T2541" s="258"/>
      <c r="AT2541" s="259" t="s">
        <v>177</v>
      </c>
      <c r="AU2541" s="259" t="s">
        <v>79</v>
      </c>
      <c r="AV2541" s="12" t="s">
        <v>79</v>
      </c>
      <c r="AW2541" s="12" t="s">
        <v>35</v>
      </c>
      <c r="AX2541" s="12" t="s">
        <v>71</v>
      </c>
      <c r="AY2541" s="259" t="s">
        <v>169</v>
      </c>
    </row>
    <row r="2542" s="13" customFormat="1">
      <c r="B2542" s="260"/>
      <c r="C2542" s="261"/>
      <c r="D2542" s="250" t="s">
        <v>177</v>
      </c>
      <c r="E2542" s="262" t="s">
        <v>21</v>
      </c>
      <c r="F2542" s="263" t="s">
        <v>362</v>
      </c>
      <c r="G2542" s="261"/>
      <c r="H2542" s="262" t="s">
        <v>21</v>
      </c>
      <c r="I2542" s="264"/>
      <c r="J2542" s="261"/>
      <c r="K2542" s="261"/>
      <c r="L2542" s="265"/>
      <c r="M2542" s="266"/>
      <c r="N2542" s="267"/>
      <c r="O2542" s="267"/>
      <c r="P2542" s="267"/>
      <c r="Q2542" s="267"/>
      <c r="R2542" s="267"/>
      <c r="S2542" s="267"/>
      <c r="T2542" s="268"/>
      <c r="AT2542" s="269" t="s">
        <v>177</v>
      </c>
      <c r="AU2542" s="269" t="s">
        <v>79</v>
      </c>
      <c r="AV2542" s="13" t="s">
        <v>75</v>
      </c>
      <c r="AW2542" s="13" t="s">
        <v>35</v>
      </c>
      <c r="AX2542" s="13" t="s">
        <v>71</v>
      </c>
      <c r="AY2542" s="269" t="s">
        <v>169</v>
      </c>
    </row>
    <row r="2543" s="12" customFormat="1">
      <c r="B2543" s="248"/>
      <c r="C2543" s="249"/>
      <c r="D2543" s="250" t="s">
        <v>177</v>
      </c>
      <c r="E2543" s="251" t="s">
        <v>21</v>
      </c>
      <c r="F2543" s="252" t="s">
        <v>2182</v>
      </c>
      <c r="G2543" s="249"/>
      <c r="H2543" s="253">
        <v>94.549999999999997</v>
      </c>
      <c r="I2543" s="254"/>
      <c r="J2543" s="249"/>
      <c r="K2543" s="249"/>
      <c r="L2543" s="255"/>
      <c r="M2543" s="256"/>
      <c r="N2543" s="257"/>
      <c r="O2543" s="257"/>
      <c r="P2543" s="257"/>
      <c r="Q2543" s="257"/>
      <c r="R2543" s="257"/>
      <c r="S2543" s="257"/>
      <c r="T2543" s="258"/>
      <c r="AT2543" s="259" t="s">
        <v>177</v>
      </c>
      <c r="AU2543" s="259" t="s">
        <v>79</v>
      </c>
      <c r="AV2543" s="12" t="s">
        <v>79</v>
      </c>
      <c r="AW2543" s="12" t="s">
        <v>35</v>
      </c>
      <c r="AX2543" s="12" t="s">
        <v>71</v>
      </c>
      <c r="AY2543" s="259" t="s">
        <v>169</v>
      </c>
    </row>
    <row r="2544" s="13" customFormat="1">
      <c r="B2544" s="260"/>
      <c r="C2544" s="261"/>
      <c r="D2544" s="250" t="s">
        <v>177</v>
      </c>
      <c r="E2544" s="262" t="s">
        <v>21</v>
      </c>
      <c r="F2544" s="263" t="s">
        <v>364</v>
      </c>
      <c r="G2544" s="261"/>
      <c r="H2544" s="262" t="s">
        <v>21</v>
      </c>
      <c r="I2544" s="264"/>
      <c r="J2544" s="261"/>
      <c r="K2544" s="261"/>
      <c r="L2544" s="265"/>
      <c r="M2544" s="266"/>
      <c r="N2544" s="267"/>
      <c r="O2544" s="267"/>
      <c r="P2544" s="267"/>
      <c r="Q2544" s="267"/>
      <c r="R2544" s="267"/>
      <c r="S2544" s="267"/>
      <c r="T2544" s="268"/>
      <c r="AT2544" s="269" t="s">
        <v>177</v>
      </c>
      <c r="AU2544" s="269" t="s">
        <v>79</v>
      </c>
      <c r="AV2544" s="13" t="s">
        <v>75</v>
      </c>
      <c r="AW2544" s="13" t="s">
        <v>35</v>
      </c>
      <c r="AX2544" s="13" t="s">
        <v>71</v>
      </c>
      <c r="AY2544" s="269" t="s">
        <v>169</v>
      </c>
    </row>
    <row r="2545" s="12" customFormat="1">
      <c r="B2545" s="248"/>
      <c r="C2545" s="249"/>
      <c r="D2545" s="250" t="s">
        <v>177</v>
      </c>
      <c r="E2545" s="251" t="s">
        <v>21</v>
      </c>
      <c r="F2545" s="252" t="s">
        <v>2183</v>
      </c>
      <c r="G2545" s="249"/>
      <c r="H2545" s="253">
        <v>19.949999999999999</v>
      </c>
      <c r="I2545" s="254"/>
      <c r="J2545" s="249"/>
      <c r="K2545" s="249"/>
      <c r="L2545" s="255"/>
      <c r="M2545" s="256"/>
      <c r="N2545" s="257"/>
      <c r="O2545" s="257"/>
      <c r="P2545" s="257"/>
      <c r="Q2545" s="257"/>
      <c r="R2545" s="257"/>
      <c r="S2545" s="257"/>
      <c r="T2545" s="258"/>
      <c r="AT2545" s="259" t="s">
        <v>177</v>
      </c>
      <c r="AU2545" s="259" t="s">
        <v>79</v>
      </c>
      <c r="AV2545" s="12" t="s">
        <v>79</v>
      </c>
      <c r="AW2545" s="12" t="s">
        <v>35</v>
      </c>
      <c r="AX2545" s="12" t="s">
        <v>71</v>
      </c>
      <c r="AY2545" s="259" t="s">
        <v>169</v>
      </c>
    </row>
    <row r="2546" s="13" customFormat="1">
      <c r="B2546" s="260"/>
      <c r="C2546" s="261"/>
      <c r="D2546" s="250" t="s">
        <v>177</v>
      </c>
      <c r="E2546" s="262" t="s">
        <v>21</v>
      </c>
      <c r="F2546" s="263" t="s">
        <v>361</v>
      </c>
      <c r="G2546" s="261"/>
      <c r="H2546" s="262" t="s">
        <v>21</v>
      </c>
      <c r="I2546" s="264"/>
      <c r="J2546" s="261"/>
      <c r="K2546" s="261"/>
      <c r="L2546" s="265"/>
      <c r="M2546" s="266"/>
      <c r="N2546" s="267"/>
      <c r="O2546" s="267"/>
      <c r="P2546" s="267"/>
      <c r="Q2546" s="267"/>
      <c r="R2546" s="267"/>
      <c r="S2546" s="267"/>
      <c r="T2546" s="268"/>
      <c r="AT2546" s="269" t="s">
        <v>177</v>
      </c>
      <c r="AU2546" s="269" t="s">
        <v>79</v>
      </c>
      <c r="AV2546" s="13" t="s">
        <v>75</v>
      </c>
      <c r="AW2546" s="13" t="s">
        <v>35</v>
      </c>
      <c r="AX2546" s="13" t="s">
        <v>71</v>
      </c>
      <c r="AY2546" s="269" t="s">
        <v>169</v>
      </c>
    </row>
    <row r="2547" s="12" customFormat="1">
      <c r="B2547" s="248"/>
      <c r="C2547" s="249"/>
      <c r="D2547" s="250" t="s">
        <v>177</v>
      </c>
      <c r="E2547" s="251" t="s">
        <v>21</v>
      </c>
      <c r="F2547" s="252" t="s">
        <v>2184</v>
      </c>
      <c r="G2547" s="249"/>
      <c r="H2547" s="253">
        <v>58.020000000000003</v>
      </c>
      <c r="I2547" s="254"/>
      <c r="J2547" s="249"/>
      <c r="K2547" s="249"/>
      <c r="L2547" s="255"/>
      <c r="M2547" s="256"/>
      <c r="N2547" s="257"/>
      <c r="O2547" s="257"/>
      <c r="P2547" s="257"/>
      <c r="Q2547" s="257"/>
      <c r="R2547" s="257"/>
      <c r="S2547" s="257"/>
      <c r="T2547" s="258"/>
      <c r="AT2547" s="259" t="s">
        <v>177</v>
      </c>
      <c r="AU2547" s="259" t="s">
        <v>79</v>
      </c>
      <c r="AV2547" s="12" t="s">
        <v>79</v>
      </c>
      <c r="AW2547" s="12" t="s">
        <v>35</v>
      </c>
      <c r="AX2547" s="12" t="s">
        <v>71</v>
      </c>
      <c r="AY2547" s="259" t="s">
        <v>169</v>
      </c>
    </row>
    <row r="2548" s="13" customFormat="1">
      <c r="B2548" s="260"/>
      <c r="C2548" s="261"/>
      <c r="D2548" s="250" t="s">
        <v>177</v>
      </c>
      <c r="E2548" s="262" t="s">
        <v>21</v>
      </c>
      <c r="F2548" s="263" t="s">
        <v>441</v>
      </c>
      <c r="G2548" s="261"/>
      <c r="H2548" s="262" t="s">
        <v>21</v>
      </c>
      <c r="I2548" s="264"/>
      <c r="J2548" s="261"/>
      <c r="K2548" s="261"/>
      <c r="L2548" s="265"/>
      <c r="M2548" s="266"/>
      <c r="N2548" s="267"/>
      <c r="O2548" s="267"/>
      <c r="P2548" s="267"/>
      <c r="Q2548" s="267"/>
      <c r="R2548" s="267"/>
      <c r="S2548" s="267"/>
      <c r="T2548" s="268"/>
      <c r="AT2548" s="269" t="s">
        <v>177</v>
      </c>
      <c r="AU2548" s="269" t="s">
        <v>79</v>
      </c>
      <c r="AV2548" s="13" t="s">
        <v>75</v>
      </c>
      <c r="AW2548" s="13" t="s">
        <v>35</v>
      </c>
      <c r="AX2548" s="13" t="s">
        <v>71</v>
      </c>
      <c r="AY2548" s="269" t="s">
        <v>169</v>
      </c>
    </row>
    <row r="2549" s="12" customFormat="1">
      <c r="B2549" s="248"/>
      <c r="C2549" s="249"/>
      <c r="D2549" s="250" t="s">
        <v>177</v>
      </c>
      <c r="E2549" s="251" t="s">
        <v>21</v>
      </c>
      <c r="F2549" s="252" t="s">
        <v>2185</v>
      </c>
      <c r="G2549" s="249"/>
      <c r="H2549" s="253">
        <v>24.620000000000001</v>
      </c>
      <c r="I2549" s="254"/>
      <c r="J2549" s="249"/>
      <c r="K2549" s="249"/>
      <c r="L2549" s="255"/>
      <c r="M2549" s="256"/>
      <c r="N2549" s="257"/>
      <c r="O2549" s="257"/>
      <c r="P2549" s="257"/>
      <c r="Q2549" s="257"/>
      <c r="R2549" s="257"/>
      <c r="S2549" s="257"/>
      <c r="T2549" s="258"/>
      <c r="AT2549" s="259" t="s">
        <v>177</v>
      </c>
      <c r="AU2549" s="259" t="s">
        <v>79</v>
      </c>
      <c r="AV2549" s="12" t="s">
        <v>79</v>
      </c>
      <c r="AW2549" s="12" t="s">
        <v>35</v>
      </c>
      <c r="AX2549" s="12" t="s">
        <v>71</v>
      </c>
      <c r="AY2549" s="259" t="s">
        <v>169</v>
      </c>
    </row>
    <row r="2550" s="13" customFormat="1">
      <c r="B2550" s="260"/>
      <c r="C2550" s="261"/>
      <c r="D2550" s="250" t="s">
        <v>177</v>
      </c>
      <c r="E2550" s="262" t="s">
        <v>21</v>
      </c>
      <c r="F2550" s="263" t="s">
        <v>439</v>
      </c>
      <c r="G2550" s="261"/>
      <c r="H2550" s="262" t="s">
        <v>21</v>
      </c>
      <c r="I2550" s="264"/>
      <c r="J2550" s="261"/>
      <c r="K2550" s="261"/>
      <c r="L2550" s="265"/>
      <c r="M2550" s="266"/>
      <c r="N2550" s="267"/>
      <c r="O2550" s="267"/>
      <c r="P2550" s="267"/>
      <c r="Q2550" s="267"/>
      <c r="R2550" s="267"/>
      <c r="S2550" s="267"/>
      <c r="T2550" s="268"/>
      <c r="AT2550" s="269" t="s">
        <v>177</v>
      </c>
      <c r="AU2550" s="269" t="s">
        <v>79</v>
      </c>
      <c r="AV2550" s="13" t="s">
        <v>75</v>
      </c>
      <c r="AW2550" s="13" t="s">
        <v>35</v>
      </c>
      <c r="AX2550" s="13" t="s">
        <v>71</v>
      </c>
      <c r="AY2550" s="269" t="s">
        <v>169</v>
      </c>
    </row>
    <row r="2551" s="12" customFormat="1">
      <c r="B2551" s="248"/>
      <c r="C2551" s="249"/>
      <c r="D2551" s="250" t="s">
        <v>177</v>
      </c>
      <c r="E2551" s="251" t="s">
        <v>21</v>
      </c>
      <c r="F2551" s="252" t="s">
        <v>2186</v>
      </c>
      <c r="G2551" s="249"/>
      <c r="H2551" s="253">
        <v>10.220000000000001</v>
      </c>
      <c r="I2551" s="254"/>
      <c r="J2551" s="249"/>
      <c r="K2551" s="249"/>
      <c r="L2551" s="255"/>
      <c r="M2551" s="256"/>
      <c r="N2551" s="257"/>
      <c r="O2551" s="257"/>
      <c r="P2551" s="257"/>
      <c r="Q2551" s="257"/>
      <c r="R2551" s="257"/>
      <c r="S2551" s="257"/>
      <c r="T2551" s="258"/>
      <c r="AT2551" s="259" t="s">
        <v>177</v>
      </c>
      <c r="AU2551" s="259" t="s">
        <v>79</v>
      </c>
      <c r="AV2551" s="12" t="s">
        <v>79</v>
      </c>
      <c r="AW2551" s="12" t="s">
        <v>35</v>
      </c>
      <c r="AX2551" s="12" t="s">
        <v>71</v>
      </c>
      <c r="AY2551" s="259" t="s">
        <v>169</v>
      </c>
    </row>
    <row r="2552" s="13" customFormat="1">
      <c r="B2552" s="260"/>
      <c r="C2552" s="261"/>
      <c r="D2552" s="250" t="s">
        <v>177</v>
      </c>
      <c r="E2552" s="262" t="s">
        <v>21</v>
      </c>
      <c r="F2552" s="263" t="s">
        <v>874</v>
      </c>
      <c r="G2552" s="261"/>
      <c r="H2552" s="262" t="s">
        <v>21</v>
      </c>
      <c r="I2552" s="264"/>
      <c r="J2552" s="261"/>
      <c r="K2552" s="261"/>
      <c r="L2552" s="265"/>
      <c r="M2552" s="266"/>
      <c r="N2552" s="267"/>
      <c r="O2552" s="267"/>
      <c r="P2552" s="267"/>
      <c r="Q2552" s="267"/>
      <c r="R2552" s="267"/>
      <c r="S2552" s="267"/>
      <c r="T2552" s="268"/>
      <c r="AT2552" s="269" t="s">
        <v>177</v>
      </c>
      <c r="AU2552" s="269" t="s">
        <v>79</v>
      </c>
      <c r="AV2552" s="13" t="s">
        <v>75</v>
      </c>
      <c r="AW2552" s="13" t="s">
        <v>35</v>
      </c>
      <c r="AX2552" s="13" t="s">
        <v>71</v>
      </c>
      <c r="AY2552" s="269" t="s">
        <v>169</v>
      </c>
    </row>
    <row r="2553" s="12" customFormat="1">
      <c r="B2553" s="248"/>
      <c r="C2553" s="249"/>
      <c r="D2553" s="250" t="s">
        <v>177</v>
      </c>
      <c r="E2553" s="251" t="s">
        <v>21</v>
      </c>
      <c r="F2553" s="252" t="s">
        <v>2187</v>
      </c>
      <c r="G2553" s="249"/>
      <c r="H2553" s="253">
        <v>10.109999999999999</v>
      </c>
      <c r="I2553" s="254"/>
      <c r="J2553" s="249"/>
      <c r="K2553" s="249"/>
      <c r="L2553" s="255"/>
      <c r="M2553" s="256"/>
      <c r="N2553" s="257"/>
      <c r="O2553" s="257"/>
      <c r="P2553" s="257"/>
      <c r="Q2553" s="257"/>
      <c r="R2553" s="257"/>
      <c r="S2553" s="257"/>
      <c r="T2553" s="258"/>
      <c r="AT2553" s="259" t="s">
        <v>177</v>
      </c>
      <c r="AU2553" s="259" t="s">
        <v>79</v>
      </c>
      <c r="AV2553" s="12" t="s">
        <v>79</v>
      </c>
      <c r="AW2553" s="12" t="s">
        <v>35</v>
      </c>
      <c r="AX2553" s="12" t="s">
        <v>71</v>
      </c>
      <c r="AY2553" s="259" t="s">
        <v>169</v>
      </c>
    </row>
    <row r="2554" s="13" customFormat="1">
      <c r="B2554" s="260"/>
      <c r="C2554" s="261"/>
      <c r="D2554" s="250" t="s">
        <v>177</v>
      </c>
      <c r="E2554" s="262" t="s">
        <v>21</v>
      </c>
      <c r="F2554" s="263" t="s">
        <v>497</v>
      </c>
      <c r="G2554" s="261"/>
      <c r="H2554" s="262" t="s">
        <v>21</v>
      </c>
      <c r="I2554" s="264"/>
      <c r="J2554" s="261"/>
      <c r="K2554" s="261"/>
      <c r="L2554" s="265"/>
      <c r="M2554" s="266"/>
      <c r="N2554" s="267"/>
      <c r="O2554" s="267"/>
      <c r="P2554" s="267"/>
      <c r="Q2554" s="267"/>
      <c r="R2554" s="267"/>
      <c r="S2554" s="267"/>
      <c r="T2554" s="268"/>
      <c r="AT2554" s="269" t="s">
        <v>177</v>
      </c>
      <c r="AU2554" s="269" t="s">
        <v>79</v>
      </c>
      <c r="AV2554" s="13" t="s">
        <v>75</v>
      </c>
      <c r="AW2554" s="13" t="s">
        <v>35</v>
      </c>
      <c r="AX2554" s="13" t="s">
        <v>71</v>
      </c>
      <c r="AY2554" s="269" t="s">
        <v>169</v>
      </c>
    </row>
    <row r="2555" s="12" customFormat="1">
      <c r="B2555" s="248"/>
      <c r="C2555" s="249"/>
      <c r="D2555" s="250" t="s">
        <v>177</v>
      </c>
      <c r="E2555" s="251" t="s">
        <v>21</v>
      </c>
      <c r="F2555" s="252" t="s">
        <v>2188</v>
      </c>
      <c r="G2555" s="249"/>
      <c r="H2555" s="253">
        <v>37.200000000000003</v>
      </c>
      <c r="I2555" s="254"/>
      <c r="J2555" s="249"/>
      <c r="K2555" s="249"/>
      <c r="L2555" s="255"/>
      <c r="M2555" s="256"/>
      <c r="N2555" s="257"/>
      <c r="O2555" s="257"/>
      <c r="P2555" s="257"/>
      <c r="Q2555" s="257"/>
      <c r="R2555" s="257"/>
      <c r="S2555" s="257"/>
      <c r="T2555" s="258"/>
      <c r="AT2555" s="259" t="s">
        <v>177</v>
      </c>
      <c r="AU2555" s="259" t="s">
        <v>79</v>
      </c>
      <c r="AV2555" s="12" t="s">
        <v>79</v>
      </c>
      <c r="AW2555" s="12" t="s">
        <v>35</v>
      </c>
      <c r="AX2555" s="12" t="s">
        <v>71</v>
      </c>
      <c r="AY2555" s="259" t="s">
        <v>169</v>
      </c>
    </row>
    <row r="2556" s="13" customFormat="1">
      <c r="B2556" s="260"/>
      <c r="C2556" s="261"/>
      <c r="D2556" s="250" t="s">
        <v>177</v>
      </c>
      <c r="E2556" s="262" t="s">
        <v>21</v>
      </c>
      <c r="F2556" s="263" t="s">
        <v>363</v>
      </c>
      <c r="G2556" s="261"/>
      <c r="H2556" s="262" t="s">
        <v>21</v>
      </c>
      <c r="I2556" s="264"/>
      <c r="J2556" s="261"/>
      <c r="K2556" s="261"/>
      <c r="L2556" s="265"/>
      <c r="M2556" s="266"/>
      <c r="N2556" s="267"/>
      <c r="O2556" s="267"/>
      <c r="P2556" s="267"/>
      <c r="Q2556" s="267"/>
      <c r="R2556" s="267"/>
      <c r="S2556" s="267"/>
      <c r="T2556" s="268"/>
      <c r="AT2556" s="269" t="s">
        <v>177</v>
      </c>
      <c r="AU2556" s="269" t="s">
        <v>79</v>
      </c>
      <c r="AV2556" s="13" t="s">
        <v>75</v>
      </c>
      <c r="AW2556" s="13" t="s">
        <v>35</v>
      </c>
      <c r="AX2556" s="13" t="s">
        <v>71</v>
      </c>
      <c r="AY2556" s="269" t="s">
        <v>169</v>
      </c>
    </row>
    <row r="2557" s="12" customFormat="1">
      <c r="B2557" s="248"/>
      <c r="C2557" s="249"/>
      <c r="D2557" s="250" t="s">
        <v>177</v>
      </c>
      <c r="E2557" s="251" t="s">
        <v>21</v>
      </c>
      <c r="F2557" s="252" t="s">
        <v>2189</v>
      </c>
      <c r="G2557" s="249"/>
      <c r="H2557" s="253">
        <v>4.4100000000000001</v>
      </c>
      <c r="I2557" s="254"/>
      <c r="J2557" s="249"/>
      <c r="K2557" s="249"/>
      <c r="L2557" s="255"/>
      <c r="M2557" s="256"/>
      <c r="N2557" s="257"/>
      <c r="O2557" s="257"/>
      <c r="P2557" s="257"/>
      <c r="Q2557" s="257"/>
      <c r="R2557" s="257"/>
      <c r="S2557" s="257"/>
      <c r="T2557" s="258"/>
      <c r="AT2557" s="259" t="s">
        <v>177</v>
      </c>
      <c r="AU2557" s="259" t="s">
        <v>79</v>
      </c>
      <c r="AV2557" s="12" t="s">
        <v>79</v>
      </c>
      <c r="AW2557" s="12" t="s">
        <v>35</v>
      </c>
      <c r="AX2557" s="12" t="s">
        <v>71</v>
      </c>
      <c r="AY2557" s="259" t="s">
        <v>169</v>
      </c>
    </row>
    <row r="2558" s="13" customFormat="1">
      <c r="B2558" s="260"/>
      <c r="C2558" s="261"/>
      <c r="D2558" s="250" t="s">
        <v>177</v>
      </c>
      <c r="E2558" s="262" t="s">
        <v>21</v>
      </c>
      <c r="F2558" s="263" t="s">
        <v>878</v>
      </c>
      <c r="G2558" s="261"/>
      <c r="H2558" s="262" t="s">
        <v>21</v>
      </c>
      <c r="I2558" s="264"/>
      <c r="J2558" s="261"/>
      <c r="K2558" s="261"/>
      <c r="L2558" s="265"/>
      <c r="M2558" s="266"/>
      <c r="N2558" s="267"/>
      <c r="O2558" s="267"/>
      <c r="P2558" s="267"/>
      <c r="Q2558" s="267"/>
      <c r="R2558" s="267"/>
      <c r="S2558" s="267"/>
      <c r="T2558" s="268"/>
      <c r="AT2558" s="269" t="s">
        <v>177</v>
      </c>
      <c r="AU2558" s="269" t="s">
        <v>79</v>
      </c>
      <c r="AV2558" s="13" t="s">
        <v>75</v>
      </c>
      <c r="AW2558" s="13" t="s">
        <v>35</v>
      </c>
      <c r="AX2558" s="13" t="s">
        <v>71</v>
      </c>
      <c r="AY2558" s="269" t="s">
        <v>169</v>
      </c>
    </row>
    <row r="2559" s="12" customFormat="1">
      <c r="B2559" s="248"/>
      <c r="C2559" s="249"/>
      <c r="D2559" s="250" t="s">
        <v>177</v>
      </c>
      <c r="E2559" s="251" t="s">
        <v>21</v>
      </c>
      <c r="F2559" s="252" t="s">
        <v>2189</v>
      </c>
      <c r="G2559" s="249"/>
      <c r="H2559" s="253">
        <v>4.4100000000000001</v>
      </c>
      <c r="I2559" s="254"/>
      <c r="J2559" s="249"/>
      <c r="K2559" s="249"/>
      <c r="L2559" s="255"/>
      <c r="M2559" s="256"/>
      <c r="N2559" s="257"/>
      <c r="O2559" s="257"/>
      <c r="P2559" s="257"/>
      <c r="Q2559" s="257"/>
      <c r="R2559" s="257"/>
      <c r="S2559" s="257"/>
      <c r="T2559" s="258"/>
      <c r="AT2559" s="259" t="s">
        <v>177</v>
      </c>
      <c r="AU2559" s="259" t="s">
        <v>79</v>
      </c>
      <c r="AV2559" s="12" t="s">
        <v>79</v>
      </c>
      <c r="AW2559" s="12" t="s">
        <v>35</v>
      </c>
      <c r="AX2559" s="12" t="s">
        <v>71</v>
      </c>
      <c r="AY2559" s="259" t="s">
        <v>169</v>
      </c>
    </row>
    <row r="2560" s="13" customFormat="1">
      <c r="B2560" s="260"/>
      <c r="C2560" s="261"/>
      <c r="D2560" s="250" t="s">
        <v>177</v>
      </c>
      <c r="E2560" s="262" t="s">
        <v>21</v>
      </c>
      <c r="F2560" s="263" t="s">
        <v>879</v>
      </c>
      <c r="G2560" s="261"/>
      <c r="H2560" s="262" t="s">
        <v>21</v>
      </c>
      <c r="I2560" s="264"/>
      <c r="J2560" s="261"/>
      <c r="K2560" s="261"/>
      <c r="L2560" s="265"/>
      <c r="M2560" s="266"/>
      <c r="N2560" s="267"/>
      <c r="O2560" s="267"/>
      <c r="P2560" s="267"/>
      <c r="Q2560" s="267"/>
      <c r="R2560" s="267"/>
      <c r="S2560" s="267"/>
      <c r="T2560" s="268"/>
      <c r="AT2560" s="269" t="s">
        <v>177</v>
      </c>
      <c r="AU2560" s="269" t="s">
        <v>79</v>
      </c>
      <c r="AV2560" s="13" t="s">
        <v>75</v>
      </c>
      <c r="AW2560" s="13" t="s">
        <v>35</v>
      </c>
      <c r="AX2560" s="13" t="s">
        <v>71</v>
      </c>
      <c r="AY2560" s="269" t="s">
        <v>169</v>
      </c>
    </row>
    <row r="2561" s="12" customFormat="1">
      <c r="B2561" s="248"/>
      <c r="C2561" s="249"/>
      <c r="D2561" s="250" t="s">
        <v>177</v>
      </c>
      <c r="E2561" s="251" t="s">
        <v>21</v>
      </c>
      <c r="F2561" s="252" t="s">
        <v>2190</v>
      </c>
      <c r="G2561" s="249"/>
      <c r="H2561" s="253">
        <v>6.5099999999999998</v>
      </c>
      <c r="I2561" s="254"/>
      <c r="J2561" s="249"/>
      <c r="K2561" s="249"/>
      <c r="L2561" s="255"/>
      <c r="M2561" s="256"/>
      <c r="N2561" s="257"/>
      <c r="O2561" s="257"/>
      <c r="P2561" s="257"/>
      <c r="Q2561" s="257"/>
      <c r="R2561" s="257"/>
      <c r="S2561" s="257"/>
      <c r="T2561" s="258"/>
      <c r="AT2561" s="259" t="s">
        <v>177</v>
      </c>
      <c r="AU2561" s="259" t="s">
        <v>79</v>
      </c>
      <c r="AV2561" s="12" t="s">
        <v>79</v>
      </c>
      <c r="AW2561" s="12" t="s">
        <v>35</v>
      </c>
      <c r="AX2561" s="12" t="s">
        <v>71</v>
      </c>
      <c r="AY2561" s="259" t="s">
        <v>169</v>
      </c>
    </row>
    <row r="2562" s="13" customFormat="1">
      <c r="B2562" s="260"/>
      <c r="C2562" s="261"/>
      <c r="D2562" s="250" t="s">
        <v>177</v>
      </c>
      <c r="E2562" s="262" t="s">
        <v>21</v>
      </c>
      <c r="F2562" s="263" t="s">
        <v>881</v>
      </c>
      <c r="G2562" s="261"/>
      <c r="H2562" s="262" t="s">
        <v>21</v>
      </c>
      <c r="I2562" s="264"/>
      <c r="J2562" s="261"/>
      <c r="K2562" s="261"/>
      <c r="L2562" s="265"/>
      <c r="M2562" s="266"/>
      <c r="N2562" s="267"/>
      <c r="O2562" s="267"/>
      <c r="P2562" s="267"/>
      <c r="Q2562" s="267"/>
      <c r="R2562" s="267"/>
      <c r="S2562" s="267"/>
      <c r="T2562" s="268"/>
      <c r="AT2562" s="269" t="s">
        <v>177</v>
      </c>
      <c r="AU2562" s="269" t="s">
        <v>79</v>
      </c>
      <c r="AV2562" s="13" t="s">
        <v>75</v>
      </c>
      <c r="AW2562" s="13" t="s">
        <v>35</v>
      </c>
      <c r="AX2562" s="13" t="s">
        <v>71</v>
      </c>
      <c r="AY2562" s="269" t="s">
        <v>169</v>
      </c>
    </row>
    <row r="2563" s="12" customFormat="1">
      <c r="B2563" s="248"/>
      <c r="C2563" s="249"/>
      <c r="D2563" s="250" t="s">
        <v>177</v>
      </c>
      <c r="E2563" s="251" t="s">
        <v>21</v>
      </c>
      <c r="F2563" s="252" t="s">
        <v>2189</v>
      </c>
      <c r="G2563" s="249"/>
      <c r="H2563" s="253">
        <v>4.4100000000000001</v>
      </c>
      <c r="I2563" s="254"/>
      <c r="J2563" s="249"/>
      <c r="K2563" s="249"/>
      <c r="L2563" s="255"/>
      <c r="M2563" s="256"/>
      <c r="N2563" s="257"/>
      <c r="O2563" s="257"/>
      <c r="P2563" s="257"/>
      <c r="Q2563" s="257"/>
      <c r="R2563" s="257"/>
      <c r="S2563" s="257"/>
      <c r="T2563" s="258"/>
      <c r="AT2563" s="259" t="s">
        <v>177</v>
      </c>
      <c r="AU2563" s="259" t="s">
        <v>79</v>
      </c>
      <c r="AV2563" s="12" t="s">
        <v>79</v>
      </c>
      <c r="AW2563" s="12" t="s">
        <v>35</v>
      </c>
      <c r="AX2563" s="12" t="s">
        <v>71</v>
      </c>
      <c r="AY2563" s="259" t="s">
        <v>169</v>
      </c>
    </row>
    <row r="2564" s="13" customFormat="1">
      <c r="B2564" s="260"/>
      <c r="C2564" s="261"/>
      <c r="D2564" s="250" t="s">
        <v>177</v>
      </c>
      <c r="E2564" s="262" t="s">
        <v>21</v>
      </c>
      <c r="F2564" s="263" t="s">
        <v>882</v>
      </c>
      <c r="G2564" s="261"/>
      <c r="H2564" s="262" t="s">
        <v>21</v>
      </c>
      <c r="I2564" s="264"/>
      <c r="J2564" s="261"/>
      <c r="K2564" s="261"/>
      <c r="L2564" s="265"/>
      <c r="M2564" s="266"/>
      <c r="N2564" s="267"/>
      <c r="O2564" s="267"/>
      <c r="P2564" s="267"/>
      <c r="Q2564" s="267"/>
      <c r="R2564" s="267"/>
      <c r="S2564" s="267"/>
      <c r="T2564" s="268"/>
      <c r="AT2564" s="269" t="s">
        <v>177</v>
      </c>
      <c r="AU2564" s="269" t="s">
        <v>79</v>
      </c>
      <c r="AV2564" s="13" t="s">
        <v>75</v>
      </c>
      <c r="AW2564" s="13" t="s">
        <v>35</v>
      </c>
      <c r="AX2564" s="13" t="s">
        <v>71</v>
      </c>
      <c r="AY2564" s="269" t="s">
        <v>169</v>
      </c>
    </row>
    <row r="2565" s="12" customFormat="1">
      <c r="B2565" s="248"/>
      <c r="C2565" s="249"/>
      <c r="D2565" s="250" t="s">
        <v>177</v>
      </c>
      <c r="E2565" s="251" t="s">
        <v>21</v>
      </c>
      <c r="F2565" s="252" t="s">
        <v>2189</v>
      </c>
      <c r="G2565" s="249"/>
      <c r="H2565" s="253">
        <v>4.4100000000000001</v>
      </c>
      <c r="I2565" s="254"/>
      <c r="J2565" s="249"/>
      <c r="K2565" s="249"/>
      <c r="L2565" s="255"/>
      <c r="M2565" s="256"/>
      <c r="N2565" s="257"/>
      <c r="O2565" s="257"/>
      <c r="P2565" s="257"/>
      <c r="Q2565" s="257"/>
      <c r="R2565" s="257"/>
      <c r="S2565" s="257"/>
      <c r="T2565" s="258"/>
      <c r="AT2565" s="259" t="s">
        <v>177</v>
      </c>
      <c r="AU2565" s="259" t="s">
        <v>79</v>
      </c>
      <c r="AV2565" s="12" t="s">
        <v>79</v>
      </c>
      <c r="AW2565" s="12" t="s">
        <v>35</v>
      </c>
      <c r="AX2565" s="12" t="s">
        <v>71</v>
      </c>
      <c r="AY2565" s="259" t="s">
        <v>169</v>
      </c>
    </row>
    <row r="2566" s="13" customFormat="1">
      <c r="B2566" s="260"/>
      <c r="C2566" s="261"/>
      <c r="D2566" s="250" t="s">
        <v>177</v>
      </c>
      <c r="E2566" s="262" t="s">
        <v>21</v>
      </c>
      <c r="F2566" s="263" t="s">
        <v>883</v>
      </c>
      <c r="G2566" s="261"/>
      <c r="H2566" s="262" t="s">
        <v>21</v>
      </c>
      <c r="I2566" s="264"/>
      <c r="J2566" s="261"/>
      <c r="K2566" s="261"/>
      <c r="L2566" s="265"/>
      <c r="M2566" s="266"/>
      <c r="N2566" s="267"/>
      <c r="O2566" s="267"/>
      <c r="P2566" s="267"/>
      <c r="Q2566" s="267"/>
      <c r="R2566" s="267"/>
      <c r="S2566" s="267"/>
      <c r="T2566" s="268"/>
      <c r="AT2566" s="269" t="s">
        <v>177</v>
      </c>
      <c r="AU2566" s="269" t="s">
        <v>79</v>
      </c>
      <c r="AV2566" s="13" t="s">
        <v>75</v>
      </c>
      <c r="AW2566" s="13" t="s">
        <v>35</v>
      </c>
      <c r="AX2566" s="13" t="s">
        <v>71</v>
      </c>
      <c r="AY2566" s="269" t="s">
        <v>169</v>
      </c>
    </row>
    <row r="2567" s="12" customFormat="1">
      <c r="B2567" s="248"/>
      <c r="C2567" s="249"/>
      <c r="D2567" s="250" t="s">
        <v>177</v>
      </c>
      <c r="E2567" s="251" t="s">
        <v>21</v>
      </c>
      <c r="F2567" s="252" t="s">
        <v>2191</v>
      </c>
      <c r="G2567" s="249"/>
      <c r="H2567" s="253">
        <v>15.060000000000001</v>
      </c>
      <c r="I2567" s="254"/>
      <c r="J2567" s="249"/>
      <c r="K2567" s="249"/>
      <c r="L2567" s="255"/>
      <c r="M2567" s="256"/>
      <c r="N2567" s="257"/>
      <c r="O2567" s="257"/>
      <c r="P2567" s="257"/>
      <c r="Q2567" s="257"/>
      <c r="R2567" s="257"/>
      <c r="S2567" s="257"/>
      <c r="T2567" s="258"/>
      <c r="AT2567" s="259" t="s">
        <v>177</v>
      </c>
      <c r="AU2567" s="259" t="s">
        <v>79</v>
      </c>
      <c r="AV2567" s="12" t="s">
        <v>79</v>
      </c>
      <c r="AW2567" s="12" t="s">
        <v>35</v>
      </c>
      <c r="AX2567" s="12" t="s">
        <v>71</v>
      </c>
      <c r="AY2567" s="259" t="s">
        <v>169</v>
      </c>
    </row>
    <row r="2568" s="13" customFormat="1">
      <c r="B2568" s="260"/>
      <c r="C2568" s="261"/>
      <c r="D2568" s="250" t="s">
        <v>177</v>
      </c>
      <c r="E2568" s="262" t="s">
        <v>21</v>
      </c>
      <c r="F2568" s="263" t="s">
        <v>1435</v>
      </c>
      <c r="G2568" s="261"/>
      <c r="H2568" s="262" t="s">
        <v>21</v>
      </c>
      <c r="I2568" s="264"/>
      <c r="J2568" s="261"/>
      <c r="K2568" s="261"/>
      <c r="L2568" s="265"/>
      <c r="M2568" s="266"/>
      <c r="N2568" s="267"/>
      <c r="O2568" s="267"/>
      <c r="P2568" s="267"/>
      <c r="Q2568" s="267"/>
      <c r="R2568" s="267"/>
      <c r="S2568" s="267"/>
      <c r="T2568" s="268"/>
      <c r="AT2568" s="269" t="s">
        <v>177</v>
      </c>
      <c r="AU2568" s="269" t="s">
        <v>79</v>
      </c>
      <c r="AV2568" s="13" t="s">
        <v>75</v>
      </c>
      <c r="AW2568" s="13" t="s">
        <v>35</v>
      </c>
      <c r="AX2568" s="13" t="s">
        <v>71</v>
      </c>
      <c r="AY2568" s="269" t="s">
        <v>169</v>
      </c>
    </row>
    <row r="2569" s="12" customFormat="1">
      <c r="B2569" s="248"/>
      <c r="C2569" s="249"/>
      <c r="D2569" s="250" t="s">
        <v>177</v>
      </c>
      <c r="E2569" s="251" t="s">
        <v>21</v>
      </c>
      <c r="F2569" s="252" t="s">
        <v>2192</v>
      </c>
      <c r="G2569" s="249"/>
      <c r="H2569" s="253">
        <v>111.59999999999999</v>
      </c>
      <c r="I2569" s="254"/>
      <c r="J2569" s="249"/>
      <c r="K2569" s="249"/>
      <c r="L2569" s="255"/>
      <c r="M2569" s="256"/>
      <c r="N2569" s="257"/>
      <c r="O2569" s="257"/>
      <c r="P2569" s="257"/>
      <c r="Q2569" s="257"/>
      <c r="R2569" s="257"/>
      <c r="S2569" s="257"/>
      <c r="T2569" s="258"/>
      <c r="AT2569" s="259" t="s">
        <v>177</v>
      </c>
      <c r="AU2569" s="259" t="s">
        <v>79</v>
      </c>
      <c r="AV2569" s="12" t="s">
        <v>79</v>
      </c>
      <c r="AW2569" s="12" t="s">
        <v>35</v>
      </c>
      <c r="AX2569" s="12" t="s">
        <v>71</v>
      </c>
      <c r="AY2569" s="259" t="s">
        <v>169</v>
      </c>
    </row>
    <row r="2570" s="13" customFormat="1">
      <c r="B2570" s="260"/>
      <c r="C2570" s="261"/>
      <c r="D2570" s="250" t="s">
        <v>177</v>
      </c>
      <c r="E2570" s="262" t="s">
        <v>21</v>
      </c>
      <c r="F2570" s="263" t="s">
        <v>444</v>
      </c>
      <c r="G2570" s="261"/>
      <c r="H2570" s="262" t="s">
        <v>21</v>
      </c>
      <c r="I2570" s="264"/>
      <c r="J2570" s="261"/>
      <c r="K2570" s="261"/>
      <c r="L2570" s="265"/>
      <c r="M2570" s="266"/>
      <c r="N2570" s="267"/>
      <c r="O2570" s="267"/>
      <c r="P2570" s="267"/>
      <c r="Q2570" s="267"/>
      <c r="R2570" s="267"/>
      <c r="S2570" s="267"/>
      <c r="T2570" s="268"/>
      <c r="AT2570" s="269" t="s">
        <v>177</v>
      </c>
      <c r="AU2570" s="269" t="s">
        <v>79</v>
      </c>
      <c r="AV2570" s="13" t="s">
        <v>75</v>
      </c>
      <c r="AW2570" s="13" t="s">
        <v>35</v>
      </c>
      <c r="AX2570" s="13" t="s">
        <v>71</v>
      </c>
      <c r="AY2570" s="269" t="s">
        <v>169</v>
      </c>
    </row>
    <row r="2571" s="12" customFormat="1">
      <c r="B2571" s="248"/>
      <c r="C2571" s="249"/>
      <c r="D2571" s="250" t="s">
        <v>177</v>
      </c>
      <c r="E2571" s="251" t="s">
        <v>21</v>
      </c>
      <c r="F2571" s="252" t="s">
        <v>2193</v>
      </c>
      <c r="G2571" s="249"/>
      <c r="H2571" s="253">
        <v>20.899999999999999</v>
      </c>
      <c r="I2571" s="254"/>
      <c r="J2571" s="249"/>
      <c r="K2571" s="249"/>
      <c r="L2571" s="255"/>
      <c r="M2571" s="256"/>
      <c r="N2571" s="257"/>
      <c r="O2571" s="257"/>
      <c r="P2571" s="257"/>
      <c r="Q2571" s="257"/>
      <c r="R2571" s="257"/>
      <c r="S2571" s="257"/>
      <c r="T2571" s="258"/>
      <c r="AT2571" s="259" t="s">
        <v>177</v>
      </c>
      <c r="AU2571" s="259" t="s">
        <v>79</v>
      </c>
      <c r="AV2571" s="12" t="s">
        <v>79</v>
      </c>
      <c r="AW2571" s="12" t="s">
        <v>35</v>
      </c>
      <c r="AX2571" s="12" t="s">
        <v>71</v>
      </c>
      <c r="AY2571" s="259" t="s">
        <v>169</v>
      </c>
    </row>
    <row r="2572" s="13" customFormat="1">
      <c r="B2572" s="260"/>
      <c r="C2572" s="261"/>
      <c r="D2572" s="250" t="s">
        <v>177</v>
      </c>
      <c r="E2572" s="262" t="s">
        <v>21</v>
      </c>
      <c r="F2572" s="263" t="s">
        <v>886</v>
      </c>
      <c r="G2572" s="261"/>
      <c r="H2572" s="262" t="s">
        <v>21</v>
      </c>
      <c r="I2572" s="264"/>
      <c r="J2572" s="261"/>
      <c r="K2572" s="261"/>
      <c r="L2572" s="265"/>
      <c r="M2572" s="266"/>
      <c r="N2572" s="267"/>
      <c r="O2572" s="267"/>
      <c r="P2572" s="267"/>
      <c r="Q2572" s="267"/>
      <c r="R2572" s="267"/>
      <c r="S2572" s="267"/>
      <c r="T2572" s="268"/>
      <c r="AT2572" s="269" t="s">
        <v>177</v>
      </c>
      <c r="AU2572" s="269" t="s">
        <v>79</v>
      </c>
      <c r="AV2572" s="13" t="s">
        <v>75</v>
      </c>
      <c r="AW2572" s="13" t="s">
        <v>35</v>
      </c>
      <c r="AX2572" s="13" t="s">
        <v>71</v>
      </c>
      <c r="AY2572" s="269" t="s">
        <v>169</v>
      </c>
    </row>
    <row r="2573" s="12" customFormat="1">
      <c r="B2573" s="248"/>
      <c r="C2573" s="249"/>
      <c r="D2573" s="250" t="s">
        <v>177</v>
      </c>
      <c r="E2573" s="251" t="s">
        <v>21</v>
      </c>
      <c r="F2573" s="252" t="s">
        <v>2194</v>
      </c>
      <c r="G2573" s="249"/>
      <c r="H2573" s="253">
        <v>39.659999999999997</v>
      </c>
      <c r="I2573" s="254"/>
      <c r="J2573" s="249"/>
      <c r="K2573" s="249"/>
      <c r="L2573" s="255"/>
      <c r="M2573" s="256"/>
      <c r="N2573" s="257"/>
      <c r="O2573" s="257"/>
      <c r="P2573" s="257"/>
      <c r="Q2573" s="257"/>
      <c r="R2573" s="257"/>
      <c r="S2573" s="257"/>
      <c r="T2573" s="258"/>
      <c r="AT2573" s="259" t="s">
        <v>177</v>
      </c>
      <c r="AU2573" s="259" t="s">
        <v>79</v>
      </c>
      <c r="AV2573" s="12" t="s">
        <v>79</v>
      </c>
      <c r="AW2573" s="12" t="s">
        <v>35</v>
      </c>
      <c r="AX2573" s="12" t="s">
        <v>71</v>
      </c>
      <c r="AY2573" s="259" t="s">
        <v>169</v>
      </c>
    </row>
    <row r="2574" s="13" customFormat="1">
      <c r="B2574" s="260"/>
      <c r="C2574" s="261"/>
      <c r="D2574" s="250" t="s">
        <v>177</v>
      </c>
      <c r="E2574" s="262" t="s">
        <v>21</v>
      </c>
      <c r="F2574" s="263" t="s">
        <v>888</v>
      </c>
      <c r="G2574" s="261"/>
      <c r="H2574" s="262" t="s">
        <v>21</v>
      </c>
      <c r="I2574" s="264"/>
      <c r="J2574" s="261"/>
      <c r="K2574" s="261"/>
      <c r="L2574" s="265"/>
      <c r="M2574" s="266"/>
      <c r="N2574" s="267"/>
      <c r="O2574" s="267"/>
      <c r="P2574" s="267"/>
      <c r="Q2574" s="267"/>
      <c r="R2574" s="267"/>
      <c r="S2574" s="267"/>
      <c r="T2574" s="268"/>
      <c r="AT2574" s="269" t="s">
        <v>177</v>
      </c>
      <c r="AU2574" s="269" t="s">
        <v>79</v>
      </c>
      <c r="AV2574" s="13" t="s">
        <v>75</v>
      </c>
      <c r="AW2574" s="13" t="s">
        <v>35</v>
      </c>
      <c r="AX2574" s="13" t="s">
        <v>71</v>
      </c>
      <c r="AY2574" s="269" t="s">
        <v>169</v>
      </c>
    </row>
    <row r="2575" s="12" customFormat="1">
      <c r="B2575" s="248"/>
      <c r="C2575" s="249"/>
      <c r="D2575" s="250" t="s">
        <v>177</v>
      </c>
      <c r="E2575" s="251" t="s">
        <v>21</v>
      </c>
      <c r="F2575" s="252" t="s">
        <v>2195</v>
      </c>
      <c r="G2575" s="249"/>
      <c r="H2575" s="253">
        <v>4.2999999999999998</v>
      </c>
      <c r="I2575" s="254"/>
      <c r="J2575" s="249"/>
      <c r="K2575" s="249"/>
      <c r="L2575" s="255"/>
      <c r="M2575" s="256"/>
      <c r="N2575" s="257"/>
      <c r="O2575" s="257"/>
      <c r="P2575" s="257"/>
      <c r="Q2575" s="257"/>
      <c r="R2575" s="257"/>
      <c r="S2575" s="257"/>
      <c r="T2575" s="258"/>
      <c r="AT2575" s="259" t="s">
        <v>177</v>
      </c>
      <c r="AU2575" s="259" t="s">
        <v>79</v>
      </c>
      <c r="AV2575" s="12" t="s">
        <v>79</v>
      </c>
      <c r="AW2575" s="12" t="s">
        <v>35</v>
      </c>
      <c r="AX2575" s="12" t="s">
        <v>71</v>
      </c>
      <c r="AY2575" s="259" t="s">
        <v>169</v>
      </c>
    </row>
    <row r="2576" s="13" customFormat="1">
      <c r="B2576" s="260"/>
      <c r="C2576" s="261"/>
      <c r="D2576" s="250" t="s">
        <v>177</v>
      </c>
      <c r="E2576" s="262" t="s">
        <v>21</v>
      </c>
      <c r="F2576" s="263" t="s">
        <v>890</v>
      </c>
      <c r="G2576" s="261"/>
      <c r="H2576" s="262" t="s">
        <v>21</v>
      </c>
      <c r="I2576" s="264"/>
      <c r="J2576" s="261"/>
      <c r="K2576" s="261"/>
      <c r="L2576" s="265"/>
      <c r="M2576" s="266"/>
      <c r="N2576" s="267"/>
      <c r="O2576" s="267"/>
      <c r="P2576" s="267"/>
      <c r="Q2576" s="267"/>
      <c r="R2576" s="267"/>
      <c r="S2576" s="267"/>
      <c r="T2576" s="268"/>
      <c r="AT2576" s="269" t="s">
        <v>177</v>
      </c>
      <c r="AU2576" s="269" t="s">
        <v>79</v>
      </c>
      <c r="AV2576" s="13" t="s">
        <v>75</v>
      </c>
      <c r="AW2576" s="13" t="s">
        <v>35</v>
      </c>
      <c r="AX2576" s="13" t="s">
        <v>71</v>
      </c>
      <c r="AY2576" s="269" t="s">
        <v>169</v>
      </c>
    </row>
    <row r="2577" s="12" customFormat="1">
      <c r="B2577" s="248"/>
      <c r="C2577" s="249"/>
      <c r="D2577" s="250" t="s">
        <v>177</v>
      </c>
      <c r="E2577" s="251" t="s">
        <v>21</v>
      </c>
      <c r="F2577" s="252" t="s">
        <v>2196</v>
      </c>
      <c r="G2577" s="249"/>
      <c r="H2577" s="253">
        <v>4.2999999999999998</v>
      </c>
      <c r="I2577" s="254"/>
      <c r="J2577" s="249"/>
      <c r="K2577" s="249"/>
      <c r="L2577" s="255"/>
      <c r="M2577" s="256"/>
      <c r="N2577" s="257"/>
      <c r="O2577" s="257"/>
      <c r="P2577" s="257"/>
      <c r="Q2577" s="257"/>
      <c r="R2577" s="257"/>
      <c r="S2577" s="257"/>
      <c r="T2577" s="258"/>
      <c r="AT2577" s="259" t="s">
        <v>177</v>
      </c>
      <c r="AU2577" s="259" t="s">
        <v>79</v>
      </c>
      <c r="AV2577" s="12" t="s">
        <v>79</v>
      </c>
      <c r="AW2577" s="12" t="s">
        <v>35</v>
      </c>
      <c r="AX2577" s="12" t="s">
        <v>71</v>
      </c>
      <c r="AY2577" s="259" t="s">
        <v>169</v>
      </c>
    </row>
    <row r="2578" s="13" customFormat="1">
      <c r="B2578" s="260"/>
      <c r="C2578" s="261"/>
      <c r="D2578" s="250" t="s">
        <v>177</v>
      </c>
      <c r="E2578" s="262" t="s">
        <v>21</v>
      </c>
      <c r="F2578" s="263" t="s">
        <v>892</v>
      </c>
      <c r="G2578" s="261"/>
      <c r="H2578" s="262" t="s">
        <v>21</v>
      </c>
      <c r="I2578" s="264"/>
      <c r="J2578" s="261"/>
      <c r="K2578" s="261"/>
      <c r="L2578" s="265"/>
      <c r="M2578" s="266"/>
      <c r="N2578" s="267"/>
      <c r="O2578" s="267"/>
      <c r="P2578" s="267"/>
      <c r="Q2578" s="267"/>
      <c r="R2578" s="267"/>
      <c r="S2578" s="267"/>
      <c r="T2578" s="268"/>
      <c r="AT2578" s="269" t="s">
        <v>177</v>
      </c>
      <c r="AU2578" s="269" t="s">
        <v>79</v>
      </c>
      <c r="AV2578" s="13" t="s">
        <v>75</v>
      </c>
      <c r="AW2578" s="13" t="s">
        <v>35</v>
      </c>
      <c r="AX2578" s="13" t="s">
        <v>71</v>
      </c>
      <c r="AY2578" s="269" t="s">
        <v>169</v>
      </c>
    </row>
    <row r="2579" s="12" customFormat="1">
      <c r="B2579" s="248"/>
      <c r="C2579" s="249"/>
      <c r="D2579" s="250" t="s">
        <v>177</v>
      </c>
      <c r="E2579" s="251" t="s">
        <v>21</v>
      </c>
      <c r="F2579" s="252" t="s">
        <v>2196</v>
      </c>
      <c r="G2579" s="249"/>
      <c r="H2579" s="253">
        <v>4.2999999999999998</v>
      </c>
      <c r="I2579" s="254"/>
      <c r="J2579" s="249"/>
      <c r="K2579" s="249"/>
      <c r="L2579" s="255"/>
      <c r="M2579" s="256"/>
      <c r="N2579" s="257"/>
      <c r="O2579" s="257"/>
      <c r="P2579" s="257"/>
      <c r="Q2579" s="257"/>
      <c r="R2579" s="257"/>
      <c r="S2579" s="257"/>
      <c r="T2579" s="258"/>
      <c r="AT2579" s="259" t="s">
        <v>177</v>
      </c>
      <c r="AU2579" s="259" t="s">
        <v>79</v>
      </c>
      <c r="AV2579" s="12" t="s">
        <v>79</v>
      </c>
      <c r="AW2579" s="12" t="s">
        <v>35</v>
      </c>
      <c r="AX2579" s="12" t="s">
        <v>71</v>
      </c>
      <c r="AY2579" s="259" t="s">
        <v>169</v>
      </c>
    </row>
    <row r="2580" s="13" customFormat="1">
      <c r="B2580" s="260"/>
      <c r="C2580" s="261"/>
      <c r="D2580" s="250" t="s">
        <v>177</v>
      </c>
      <c r="E2580" s="262" t="s">
        <v>21</v>
      </c>
      <c r="F2580" s="263" t="s">
        <v>893</v>
      </c>
      <c r="G2580" s="261"/>
      <c r="H2580" s="262" t="s">
        <v>21</v>
      </c>
      <c r="I2580" s="264"/>
      <c r="J2580" s="261"/>
      <c r="K2580" s="261"/>
      <c r="L2580" s="265"/>
      <c r="M2580" s="266"/>
      <c r="N2580" s="267"/>
      <c r="O2580" s="267"/>
      <c r="P2580" s="267"/>
      <c r="Q2580" s="267"/>
      <c r="R2580" s="267"/>
      <c r="S2580" s="267"/>
      <c r="T2580" s="268"/>
      <c r="AT2580" s="269" t="s">
        <v>177</v>
      </c>
      <c r="AU2580" s="269" t="s">
        <v>79</v>
      </c>
      <c r="AV2580" s="13" t="s">
        <v>75</v>
      </c>
      <c r="AW2580" s="13" t="s">
        <v>35</v>
      </c>
      <c r="AX2580" s="13" t="s">
        <v>71</v>
      </c>
      <c r="AY2580" s="269" t="s">
        <v>169</v>
      </c>
    </row>
    <row r="2581" s="12" customFormat="1">
      <c r="B2581" s="248"/>
      <c r="C2581" s="249"/>
      <c r="D2581" s="250" t="s">
        <v>177</v>
      </c>
      <c r="E2581" s="251" t="s">
        <v>21</v>
      </c>
      <c r="F2581" s="252" t="s">
        <v>2196</v>
      </c>
      <c r="G2581" s="249"/>
      <c r="H2581" s="253">
        <v>4.2999999999999998</v>
      </c>
      <c r="I2581" s="254"/>
      <c r="J2581" s="249"/>
      <c r="K2581" s="249"/>
      <c r="L2581" s="255"/>
      <c r="M2581" s="256"/>
      <c r="N2581" s="257"/>
      <c r="O2581" s="257"/>
      <c r="P2581" s="257"/>
      <c r="Q2581" s="257"/>
      <c r="R2581" s="257"/>
      <c r="S2581" s="257"/>
      <c r="T2581" s="258"/>
      <c r="AT2581" s="259" t="s">
        <v>177</v>
      </c>
      <c r="AU2581" s="259" t="s">
        <v>79</v>
      </c>
      <c r="AV2581" s="12" t="s">
        <v>79</v>
      </c>
      <c r="AW2581" s="12" t="s">
        <v>35</v>
      </c>
      <c r="AX2581" s="12" t="s">
        <v>71</v>
      </c>
      <c r="AY2581" s="259" t="s">
        <v>169</v>
      </c>
    </row>
    <row r="2582" s="13" customFormat="1">
      <c r="B2582" s="260"/>
      <c r="C2582" s="261"/>
      <c r="D2582" s="250" t="s">
        <v>177</v>
      </c>
      <c r="E2582" s="262" t="s">
        <v>21</v>
      </c>
      <c r="F2582" s="263" t="s">
        <v>894</v>
      </c>
      <c r="G2582" s="261"/>
      <c r="H2582" s="262" t="s">
        <v>21</v>
      </c>
      <c r="I2582" s="264"/>
      <c r="J2582" s="261"/>
      <c r="K2582" s="261"/>
      <c r="L2582" s="265"/>
      <c r="M2582" s="266"/>
      <c r="N2582" s="267"/>
      <c r="O2582" s="267"/>
      <c r="P2582" s="267"/>
      <c r="Q2582" s="267"/>
      <c r="R2582" s="267"/>
      <c r="S2582" s="267"/>
      <c r="T2582" s="268"/>
      <c r="AT2582" s="269" t="s">
        <v>177</v>
      </c>
      <c r="AU2582" s="269" t="s">
        <v>79</v>
      </c>
      <c r="AV2582" s="13" t="s">
        <v>75</v>
      </c>
      <c r="AW2582" s="13" t="s">
        <v>35</v>
      </c>
      <c r="AX2582" s="13" t="s">
        <v>71</v>
      </c>
      <c r="AY2582" s="269" t="s">
        <v>169</v>
      </c>
    </row>
    <row r="2583" s="12" customFormat="1">
      <c r="B2583" s="248"/>
      <c r="C2583" s="249"/>
      <c r="D2583" s="250" t="s">
        <v>177</v>
      </c>
      <c r="E2583" s="251" t="s">
        <v>21</v>
      </c>
      <c r="F2583" s="252" t="s">
        <v>2197</v>
      </c>
      <c r="G2583" s="249"/>
      <c r="H2583" s="253">
        <v>6.4900000000000002</v>
      </c>
      <c r="I2583" s="254"/>
      <c r="J2583" s="249"/>
      <c r="K2583" s="249"/>
      <c r="L2583" s="255"/>
      <c r="M2583" s="256"/>
      <c r="N2583" s="257"/>
      <c r="O2583" s="257"/>
      <c r="P2583" s="257"/>
      <c r="Q2583" s="257"/>
      <c r="R2583" s="257"/>
      <c r="S2583" s="257"/>
      <c r="T2583" s="258"/>
      <c r="AT2583" s="259" t="s">
        <v>177</v>
      </c>
      <c r="AU2583" s="259" t="s">
        <v>79</v>
      </c>
      <c r="AV2583" s="12" t="s">
        <v>79</v>
      </c>
      <c r="AW2583" s="12" t="s">
        <v>35</v>
      </c>
      <c r="AX2583" s="12" t="s">
        <v>71</v>
      </c>
      <c r="AY2583" s="259" t="s">
        <v>169</v>
      </c>
    </row>
    <row r="2584" s="13" customFormat="1">
      <c r="B2584" s="260"/>
      <c r="C2584" s="261"/>
      <c r="D2584" s="250" t="s">
        <v>177</v>
      </c>
      <c r="E2584" s="262" t="s">
        <v>21</v>
      </c>
      <c r="F2584" s="263" t="s">
        <v>896</v>
      </c>
      <c r="G2584" s="261"/>
      <c r="H2584" s="262" t="s">
        <v>21</v>
      </c>
      <c r="I2584" s="264"/>
      <c r="J2584" s="261"/>
      <c r="K2584" s="261"/>
      <c r="L2584" s="265"/>
      <c r="M2584" s="266"/>
      <c r="N2584" s="267"/>
      <c r="O2584" s="267"/>
      <c r="P2584" s="267"/>
      <c r="Q2584" s="267"/>
      <c r="R2584" s="267"/>
      <c r="S2584" s="267"/>
      <c r="T2584" s="268"/>
      <c r="AT2584" s="269" t="s">
        <v>177</v>
      </c>
      <c r="AU2584" s="269" t="s">
        <v>79</v>
      </c>
      <c r="AV2584" s="13" t="s">
        <v>75</v>
      </c>
      <c r="AW2584" s="13" t="s">
        <v>35</v>
      </c>
      <c r="AX2584" s="13" t="s">
        <v>71</v>
      </c>
      <c r="AY2584" s="269" t="s">
        <v>169</v>
      </c>
    </row>
    <row r="2585" s="12" customFormat="1">
      <c r="B2585" s="248"/>
      <c r="C2585" s="249"/>
      <c r="D2585" s="250" t="s">
        <v>177</v>
      </c>
      <c r="E2585" s="251" t="s">
        <v>21</v>
      </c>
      <c r="F2585" s="252" t="s">
        <v>2198</v>
      </c>
      <c r="G2585" s="249"/>
      <c r="H2585" s="253">
        <v>26.879999999999999</v>
      </c>
      <c r="I2585" s="254"/>
      <c r="J2585" s="249"/>
      <c r="K2585" s="249"/>
      <c r="L2585" s="255"/>
      <c r="M2585" s="256"/>
      <c r="N2585" s="257"/>
      <c r="O2585" s="257"/>
      <c r="P2585" s="257"/>
      <c r="Q2585" s="257"/>
      <c r="R2585" s="257"/>
      <c r="S2585" s="257"/>
      <c r="T2585" s="258"/>
      <c r="AT2585" s="259" t="s">
        <v>177</v>
      </c>
      <c r="AU2585" s="259" t="s">
        <v>79</v>
      </c>
      <c r="AV2585" s="12" t="s">
        <v>79</v>
      </c>
      <c r="AW2585" s="12" t="s">
        <v>35</v>
      </c>
      <c r="AX2585" s="12" t="s">
        <v>71</v>
      </c>
      <c r="AY2585" s="259" t="s">
        <v>169</v>
      </c>
    </row>
    <row r="2586" s="13" customFormat="1">
      <c r="B2586" s="260"/>
      <c r="C2586" s="261"/>
      <c r="D2586" s="250" t="s">
        <v>177</v>
      </c>
      <c r="E2586" s="262" t="s">
        <v>21</v>
      </c>
      <c r="F2586" s="263" t="s">
        <v>739</v>
      </c>
      <c r="G2586" s="261"/>
      <c r="H2586" s="262" t="s">
        <v>21</v>
      </c>
      <c r="I2586" s="264"/>
      <c r="J2586" s="261"/>
      <c r="K2586" s="261"/>
      <c r="L2586" s="265"/>
      <c r="M2586" s="266"/>
      <c r="N2586" s="267"/>
      <c r="O2586" s="267"/>
      <c r="P2586" s="267"/>
      <c r="Q2586" s="267"/>
      <c r="R2586" s="267"/>
      <c r="S2586" s="267"/>
      <c r="T2586" s="268"/>
      <c r="AT2586" s="269" t="s">
        <v>177</v>
      </c>
      <c r="AU2586" s="269" t="s">
        <v>79</v>
      </c>
      <c r="AV2586" s="13" t="s">
        <v>75</v>
      </c>
      <c r="AW2586" s="13" t="s">
        <v>35</v>
      </c>
      <c r="AX2586" s="13" t="s">
        <v>71</v>
      </c>
      <c r="AY2586" s="269" t="s">
        <v>169</v>
      </c>
    </row>
    <row r="2587" s="12" customFormat="1">
      <c r="B2587" s="248"/>
      <c r="C2587" s="249"/>
      <c r="D2587" s="250" t="s">
        <v>177</v>
      </c>
      <c r="E2587" s="251" t="s">
        <v>21</v>
      </c>
      <c r="F2587" s="252" t="s">
        <v>2199</v>
      </c>
      <c r="G2587" s="249"/>
      <c r="H2587" s="253">
        <v>3.0899999999999999</v>
      </c>
      <c r="I2587" s="254"/>
      <c r="J2587" s="249"/>
      <c r="K2587" s="249"/>
      <c r="L2587" s="255"/>
      <c r="M2587" s="256"/>
      <c r="N2587" s="257"/>
      <c r="O2587" s="257"/>
      <c r="P2587" s="257"/>
      <c r="Q2587" s="257"/>
      <c r="R2587" s="257"/>
      <c r="S2587" s="257"/>
      <c r="T2587" s="258"/>
      <c r="AT2587" s="259" t="s">
        <v>177</v>
      </c>
      <c r="AU2587" s="259" t="s">
        <v>79</v>
      </c>
      <c r="AV2587" s="12" t="s">
        <v>79</v>
      </c>
      <c r="AW2587" s="12" t="s">
        <v>35</v>
      </c>
      <c r="AX2587" s="12" t="s">
        <v>71</v>
      </c>
      <c r="AY2587" s="259" t="s">
        <v>169</v>
      </c>
    </row>
    <row r="2588" s="13" customFormat="1">
      <c r="B2588" s="260"/>
      <c r="C2588" s="261"/>
      <c r="D2588" s="250" t="s">
        <v>177</v>
      </c>
      <c r="E2588" s="262" t="s">
        <v>21</v>
      </c>
      <c r="F2588" s="263" t="s">
        <v>382</v>
      </c>
      <c r="G2588" s="261"/>
      <c r="H2588" s="262" t="s">
        <v>21</v>
      </c>
      <c r="I2588" s="264"/>
      <c r="J2588" s="261"/>
      <c r="K2588" s="261"/>
      <c r="L2588" s="265"/>
      <c r="M2588" s="266"/>
      <c r="N2588" s="267"/>
      <c r="O2588" s="267"/>
      <c r="P2588" s="267"/>
      <c r="Q2588" s="267"/>
      <c r="R2588" s="267"/>
      <c r="S2588" s="267"/>
      <c r="T2588" s="268"/>
      <c r="AT2588" s="269" t="s">
        <v>177</v>
      </c>
      <c r="AU2588" s="269" t="s">
        <v>79</v>
      </c>
      <c r="AV2588" s="13" t="s">
        <v>75</v>
      </c>
      <c r="AW2588" s="13" t="s">
        <v>35</v>
      </c>
      <c r="AX2588" s="13" t="s">
        <v>71</v>
      </c>
      <c r="AY2588" s="269" t="s">
        <v>169</v>
      </c>
    </row>
    <row r="2589" s="12" customFormat="1">
      <c r="B2589" s="248"/>
      <c r="C2589" s="249"/>
      <c r="D2589" s="250" t="s">
        <v>177</v>
      </c>
      <c r="E2589" s="251" t="s">
        <v>21</v>
      </c>
      <c r="F2589" s="252" t="s">
        <v>2200</v>
      </c>
      <c r="G2589" s="249"/>
      <c r="H2589" s="253">
        <v>3.7200000000000002</v>
      </c>
      <c r="I2589" s="254"/>
      <c r="J2589" s="249"/>
      <c r="K2589" s="249"/>
      <c r="L2589" s="255"/>
      <c r="M2589" s="256"/>
      <c r="N2589" s="257"/>
      <c r="O2589" s="257"/>
      <c r="P2589" s="257"/>
      <c r="Q2589" s="257"/>
      <c r="R2589" s="257"/>
      <c r="S2589" s="257"/>
      <c r="T2589" s="258"/>
      <c r="AT2589" s="259" t="s">
        <v>177</v>
      </c>
      <c r="AU2589" s="259" t="s">
        <v>79</v>
      </c>
      <c r="AV2589" s="12" t="s">
        <v>79</v>
      </c>
      <c r="AW2589" s="12" t="s">
        <v>35</v>
      </c>
      <c r="AX2589" s="12" t="s">
        <v>71</v>
      </c>
      <c r="AY2589" s="259" t="s">
        <v>169</v>
      </c>
    </row>
    <row r="2590" s="13" customFormat="1">
      <c r="B2590" s="260"/>
      <c r="C2590" s="261"/>
      <c r="D2590" s="250" t="s">
        <v>177</v>
      </c>
      <c r="E2590" s="262" t="s">
        <v>21</v>
      </c>
      <c r="F2590" s="263" t="s">
        <v>900</v>
      </c>
      <c r="G2590" s="261"/>
      <c r="H2590" s="262" t="s">
        <v>21</v>
      </c>
      <c r="I2590" s="264"/>
      <c r="J2590" s="261"/>
      <c r="K2590" s="261"/>
      <c r="L2590" s="265"/>
      <c r="M2590" s="266"/>
      <c r="N2590" s="267"/>
      <c r="O2590" s="267"/>
      <c r="P2590" s="267"/>
      <c r="Q2590" s="267"/>
      <c r="R2590" s="267"/>
      <c r="S2590" s="267"/>
      <c r="T2590" s="268"/>
      <c r="AT2590" s="269" t="s">
        <v>177</v>
      </c>
      <c r="AU2590" s="269" t="s">
        <v>79</v>
      </c>
      <c r="AV2590" s="13" t="s">
        <v>75</v>
      </c>
      <c r="AW2590" s="13" t="s">
        <v>35</v>
      </c>
      <c r="AX2590" s="13" t="s">
        <v>71</v>
      </c>
      <c r="AY2590" s="269" t="s">
        <v>169</v>
      </c>
    </row>
    <row r="2591" s="15" customFormat="1">
      <c r="B2591" s="294"/>
      <c r="C2591" s="295"/>
      <c r="D2591" s="250" t="s">
        <v>177</v>
      </c>
      <c r="E2591" s="296" t="s">
        <v>21</v>
      </c>
      <c r="F2591" s="297" t="s">
        <v>2209</v>
      </c>
      <c r="G2591" s="295"/>
      <c r="H2591" s="298">
        <v>755.94000000000005</v>
      </c>
      <c r="I2591" s="299"/>
      <c r="J2591" s="295"/>
      <c r="K2591" s="295"/>
      <c r="L2591" s="300"/>
      <c r="M2591" s="301"/>
      <c r="N2591" s="302"/>
      <c r="O2591" s="302"/>
      <c r="P2591" s="302"/>
      <c r="Q2591" s="302"/>
      <c r="R2591" s="302"/>
      <c r="S2591" s="302"/>
      <c r="T2591" s="303"/>
      <c r="AT2591" s="304" t="s">
        <v>177</v>
      </c>
      <c r="AU2591" s="304" t="s">
        <v>79</v>
      </c>
      <c r="AV2591" s="15" t="s">
        <v>86</v>
      </c>
      <c r="AW2591" s="15" t="s">
        <v>35</v>
      </c>
      <c r="AX2591" s="15" t="s">
        <v>71</v>
      </c>
      <c r="AY2591" s="304" t="s">
        <v>169</v>
      </c>
    </row>
    <row r="2592" s="12" customFormat="1">
      <c r="B2592" s="248"/>
      <c r="C2592" s="249"/>
      <c r="D2592" s="250" t="s">
        <v>177</v>
      </c>
      <c r="E2592" s="251" t="s">
        <v>21</v>
      </c>
      <c r="F2592" s="252" t="s">
        <v>2210</v>
      </c>
      <c r="G2592" s="249"/>
      <c r="H2592" s="253">
        <v>37.796999999999997</v>
      </c>
      <c r="I2592" s="254"/>
      <c r="J2592" s="249"/>
      <c r="K2592" s="249"/>
      <c r="L2592" s="255"/>
      <c r="M2592" s="256"/>
      <c r="N2592" s="257"/>
      <c r="O2592" s="257"/>
      <c r="P2592" s="257"/>
      <c r="Q2592" s="257"/>
      <c r="R2592" s="257"/>
      <c r="S2592" s="257"/>
      <c r="T2592" s="258"/>
      <c r="AT2592" s="259" t="s">
        <v>177</v>
      </c>
      <c r="AU2592" s="259" t="s">
        <v>79</v>
      </c>
      <c r="AV2592" s="12" t="s">
        <v>79</v>
      </c>
      <c r="AW2592" s="12" t="s">
        <v>35</v>
      </c>
      <c r="AX2592" s="12" t="s">
        <v>71</v>
      </c>
      <c r="AY2592" s="259" t="s">
        <v>169</v>
      </c>
    </row>
    <row r="2593" s="14" customFormat="1">
      <c r="B2593" s="270"/>
      <c r="C2593" s="271"/>
      <c r="D2593" s="250" t="s">
        <v>177</v>
      </c>
      <c r="E2593" s="272" t="s">
        <v>21</v>
      </c>
      <c r="F2593" s="273" t="s">
        <v>182</v>
      </c>
      <c r="G2593" s="271"/>
      <c r="H2593" s="274">
        <v>793.73699999999997</v>
      </c>
      <c r="I2593" s="275"/>
      <c r="J2593" s="271"/>
      <c r="K2593" s="271"/>
      <c r="L2593" s="276"/>
      <c r="M2593" s="277"/>
      <c r="N2593" s="278"/>
      <c r="O2593" s="278"/>
      <c r="P2593" s="278"/>
      <c r="Q2593" s="278"/>
      <c r="R2593" s="278"/>
      <c r="S2593" s="278"/>
      <c r="T2593" s="279"/>
      <c r="AT2593" s="280" t="s">
        <v>177</v>
      </c>
      <c r="AU2593" s="280" t="s">
        <v>79</v>
      </c>
      <c r="AV2593" s="14" t="s">
        <v>89</v>
      </c>
      <c r="AW2593" s="14" t="s">
        <v>35</v>
      </c>
      <c r="AX2593" s="14" t="s">
        <v>75</v>
      </c>
      <c r="AY2593" s="280" t="s">
        <v>169</v>
      </c>
    </row>
    <row r="2594" s="1" customFormat="1" ht="16.5" customHeight="1">
      <c r="B2594" s="47"/>
      <c r="C2594" s="236" t="s">
        <v>2215</v>
      </c>
      <c r="D2594" s="236" t="s">
        <v>172</v>
      </c>
      <c r="E2594" s="237" t="s">
        <v>2216</v>
      </c>
      <c r="F2594" s="238" t="s">
        <v>2217</v>
      </c>
      <c r="G2594" s="239" t="s">
        <v>1474</v>
      </c>
      <c r="H2594" s="293"/>
      <c r="I2594" s="241"/>
      <c r="J2594" s="242">
        <f>ROUND(I2594*H2594,2)</f>
        <v>0</v>
      </c>
      <c r="K2594" s="238" t="s">
        <v>21</v>
      </c>
      <c r="L2594" s="73"/>
      <c r="M2594" s="243" t="s">
        <v>21</v>
      </c>
      <c r="N2594" s="244" t="s">
        <v>42</v>
      </c>
      <c r="O2594" s="48"/>
      <c r="P2594" s="245">
        <f>O2594*H2594</f>
        <v>0</v>
      </c>
      <c r="Q2594" s="245">
        <v>0</v>
      </c>
      <c r="R2594" s="245">
        <f>Q2594*H2594</f>
        <v>0</v>
      </c>
      <c r="S2594" s="245">
        <v>0</v>
      </c>
      <c r="T2594" s="246">
        <f>S2594*H2594</f>
        <v>0</v>
      </c>
      <c r="AR2594" s="25" t="s">
        <v>89</v>
      </c>
      <c r="AT2594" s="25" t="s">
        <v>172</v>
      </c>
      <c r="AU2594" s="25" t="s">
        <v>79</v>
      </c>
      <c r="AY2594" s="25" t="s">
        <v>169</v>
      </c>
      <c r="BE2594" s="247">
        <f>IF(N2594="základní",J2594,0)</f>
        <v>0</v>
      </c>
      <c r="BF2594" s="247">
        <f>IF(N2594="snížená",J2594,0)</f>
        <v>0</v>
      </c>
      <c r="BG2594" s="247">
        <f>IF(N2594="zákl. přenesená",J2594,0)</f>
        <v>0</v>
      </c>
      <c r="BH2594" s="247">
        <f>IF(N2594="sníž. přenesená",J2594,0)</f>
        <v>0</v>
      </c>
      <c r="BI2594" s="247">
        <f>IF(N2594="nulová",J2594,0)</f>
        <v>0</v>
      </c>
      <c r="BJ2594" s="25" t="s">
        <v>75</v>
      </c>
      <c r="BK2594" s="247">
        <f>ROUND(I2594*H2594,2)</f>
        <v>0</v>
      </c>
      <c r="BL2594" s="25" t="s">
        <v>89</v>
      </c>
      <c r="BM2594" s="25" t="s">
        <v>2218</v>
      </c>
    </row>
    <row r="2595" s="11" customFormat="1" ht="29.88" customHeight="1">
      <c r="B2595" s="220"/>
      <c r="C2595" s="221"/>
      <c r="D2595" s="222" t="s">
        <v>70</v>
      </c>
      <c r="E2595" s="234" t="s">
        <v>2219</v>
      </c>
      <c r="F2595" s="234" t="s">
        <v>2220</v>
      </c>
      <c r="G2595" s="221"/>
      <c r="H2595" s="221"/>
      <c r="I2595" s="224"/>
      <c r="J2595" s="235">
        <f>BK2595</f>
        <v>0</v>
      </c>
      <c r="K2595" s="221"/>
      <c r="L2595" s="226"/>
      <c r="M2595" s="227"/>
      <c r="N2595" s="228"/>
      <c r="O2595" s="228"/>
      <c r="P2595" s="229">
        <f>SUM(P2596:P2613)</f>
        <v>0</v>
      </c>
      <c r="Q2595" s="228"/>
      <c r="R2595" s="229">
        <f>SUM(R2596:R2613)</f>
        <v>0</v>
      </c>
      <c r="S2595" s="228"/>
      <c r="T2595" s="230">
        <f>SUM(T2596:T2613)</f>
        <v>2.51328</v>
      </c>
      <c r="AR2595" s="231" t="s">
        <v>75</v>
      </c>
      <c r="AT2595" s="232" t="s">
        <v>70</v>
      </c>
      <c r="AU2595" s="232" t="s">
        <v>75</v>
      </c>
      <c r="AY2595" s="231" t="s">
        <v>169</v>
      </c>
      <c r="BK2595" s="233">
        <f>SUM(BK2596:BK2613)</f>
        <v>0</v>
      </c>
    </row>
    <row r="2596" s="1" customFormat="1" ht="16.5" customHeight="1">
      <c r="B2596" s="47"/>
      <c r="C2596" s="236" t="s">
        <v>2221</v>
      </c>
      <c r="D2596" s="236" t="s">
        <v>172</v>
      </c>
      <c r="E2596" s="237" t="s">
        <v>2222</v>
      </c>
      <c r="F2596" s="238" t="s">
        <v>2223</v>
      </c>
      <c r="G2596" s="239" t="s">
        <v>175</v>
      </c>
      <c r="H2596" s="240">
        <v>92.400000000000006</v>
      </c>
      <c r="I2596" s="241"/>
      <c r="J2596" s="242">
        <f>ROUND(I2596*H2596,2)</f>
        <v>0</v>
      </c>
      <c r="K2596" s="238" t="s">
        <v>21</v>
      </c>
      <c r="L2596" s="73"/>
      <c r="M2596" s="243" t="s">
        <v>21</v>
      </c>
      <c r="N2596" s="244" t="s">
        <v>42</v>
      </c>
      <c r="O2596" s="48"/>
      <c r="P2596" s="245">
        <f>O2596*H2596</f>
        <v>0</v>
      </c>
      <c r="Q2596" s="245">
        <v>0</v>
      </c>
      <c r="R2596" s="245">
        <f>Q2596*H2596</f>
        <v>0</v>
      </c>
      <c r="S2596" s="245">
        <v>0.027199999999999998</v>
      </c>
      <c r="T2596" s="246">
        <f>S2596*H2596</f>
        <v>2.51328</v>
      </c>
      <c r="AR2596" s="25" t="s">
        <v>89</v>
      </c>
      <c r="AT2596" s="25" t="s">
        <v>172</v>
      </c>
      <c r="AU2596" s="25" t="s">
        <v>79</v>
      </c>
      <c r="AY2596" s="25" t="s">
        <v>169</v>
      </c>
      <c r="BE2596" s="247">
        <f>IF(N2596="základní",J2596,0)</f>
        <v>0</v>
      </c>
      <c r="BF2596" s="247">
        <f>IF(N2596="snížená",J2596,0)</f>
        <v>0</v>
      </c>
      <c r="BG2596" s="247">
        <f>IF(N2596="zákl. přenesená",J2596,0)</f>
        <v>0</v>
      </c>
      <c r="BH2596" s="247">
        <f>IF(N2596="sníž. přenesená",J2596,0)</f>
        <v>0</v>
      </c>
      <c r="BI2596" s="247">
        <f>IF(N2596="nulová",J2596,0)</f>
        <v>0</v>
      </c>
      <c r="BJ2596" s="25" t="s">
        <v>75</v>
      </c>
      <c r="BK2596" s="247">
        <f>ROUND(I2596*H2596,2)</f>
        <v>0</v>
      </c>
      <c r="BL2596" s="25" t="s">
        <v>89</v>
      </c>
      <c r="BM2596" s="25" t="s">
        <v>2224</v>
      </c>
    </row>
    <row r="2597" s="13" customFormat="1">
      <c r="B2597" s="260"/>
      <c r="C2597" s="261"/>
      <c r="D2597" s="250" t="s">
        <v>177</v>
      </c>
      <c r="E2597" s="262" t="s">
        <v>21</v>
      </c>
      <c r="F2597" s="263" t="s">
        <v>602</v>
      </c>
      <c r="G2597" s="261"/>
      <c r="H2597" s="262" t="s">
        <v>21</v>
      </c>
      <c r="I2597" s="264"/>
      <c r="J2597" s="261"/>
      <c r="K2597" s="261"/>
      <c r="L2597" s="265"/>
      <c r="M2597" s="266"/>
      <c r="N2597" s="267"/>
      <c r="O2597" s="267"/>
      <c r="P2597" s="267"/>
      <c r="Q2597" s="267"/>
      <c r="R2597" s="267"/>
      <c r="S2597" s="267"/>
      <c r="T2597" s="268"/>
      <c r="AT2597" s="269" t="s">
        <v>177</v>
      </c>
      <c r="AU2597" s="269" t="s">
        <v>79</v>
      </c>
      <c r="AV2597" s="13" t="s">
        <v>75</v>
      </c>
      <c r="AW2597" s="13" t="s">
        <v>35</v>
      </c>
      <c r="AX2597" s="13" t="s">
        <v>71</v>
      </c>
      <c r="AY2597" s="269" t="s">
        <v>169</v>
      </c>
    </row>
    <row r="2598" s="12" customFormat="1">
      <c r="B2598" s="248"/>
      <c r="C2598" s="249"/>
      <c r="D2598" s="250" t="s">
        <v>177</v>
      </c>
      <c r="E2598" s="251" t="s">
        <v>21</v>
      </c>
      <c r="F2598" s="252" t="s">
        <v>2225</v>
      </c>
      <c r="G2598" s="249"/>
      <c r="H2598" s="253">
        <v>27.800000000000001</v>
      </c>
      <c r="I2598" s="254"/>
      <c r="J2598" s="249"/>
      <c r="K2598" s="249"/>
      <c r="L2598" s="255"/>
      <c r="M2598" s="256"/>
      <c r="N2598" s="257"/>
      <c r="O2598" s="257"/>
      <c r="P2598" s="257"/>
      <c r="Q2598" s="257"/>
      <c r="R2598" s="257"/>
      <c r="S2598" s="257"/>
      <c r="T2598" s="258"/>
      <c r="AT2598" s="259" t="s">
        <v>177</v>
      </c>
      <c r="AU2598" s="259" t="s">
        <v>79</v>
      </c>
      <c r="AV2598" s="12" t="s">
        <v>79</v>
      </c>
      <c r="AW2598" s="12" t="s">
        <v>35</v>
      </c>
      <c r="AX2598" s="12" t="s">
        <v>71</v>
      </c>
      <c r="AY2598" s="259" t="s">
        <v>169</v>
      </c>
    </row>
    <row r="2599" s="13" customFormat="1">
      <c r="B2599" s="260"/>
      <c r="C2599" s="261"/>
      <c r="D2599" s="250" t="s">
        <v>177</v>
      </c>
      <c r="E2599" s="262" t="s">
        <v>21</v>
      </c>
      <c r="F2599" s="263" t="s">
        <v>439</v>
      </c>
      <c r="G2599" s="261"/>
      <c r="H2599" s="262" t="s">
        <v>21</v>
      </c>
      <c r="I2599" s="264"/>
      <c r="J2599" s="261"/>
      <c r="K2599" s="261"/>
      <c r="L2599" s="265"/>
      <c r="M2599" s="266"/>
      <c r="N2599" s="267"/>
      <c r="O2599" s="267"/>
      <c r="P2599" s="267"/>
      <c r="Q2599" s="267"/>
      <c r="R2599" s="267"/>
      <c r="S2599" s="267"/>
      <c r="T2599" s="268"/>
      <c r="AT2599" s="269" t="s">
        <v>177</v>
      </c>
      <c r="AU2599" s="269" t="s">
        <v>79</v>
      </c>
      <c r="AV2599" s="13" t="s">
        <v>75</v>
      </c>
      <c r="AW2599" s="13" t="s">
        <v>35</v>
      </c>
      <c r="AX2599" s="13" t="s">
        <v>71</v>
      </c>
      <c r="AY2599" s="269" t="s">
        <v>169</v>
      </c>
    </row>
    <row r="2600" s="12" customFormat="1">
      <c r="B2600" s="248"/>
      <c r="C2600" s="249"/>
      <c r="D2600" s="250" t="s">
        <v>177</v>
      </c>
      <c r="E2600" s="251" t="s">
        <v>21</v>
      </c>
      <c r="F2600" s="252" t="s">
        <v>2226</v>
      </c>
      <c r="G2600" s="249"/>
      <c r="H2600" s="253">
        <v>19.600000000000001</v>
      </c>
      <c r="I2600" s="254"/>
      <c r="J2600" s="249"/>
      <c r="K2600" s="249"/>
      <c r="L2600" s="255"/>
      <c r="M2600" s="256"/>
      <c r="N2600" s="257"/>
      <c r="O2600" s="257"/>
      <c r="P2600" s="257"/>
      <c r="Q2600" s="257"/>
      <c r="R2600" s="257"/>
      <c r="S2600" s="257"/>
      <c r="T2600" s="258"/>
      <c r="AT2600" s="259" t="s">
        <v>177</v>
      </c>
      <c r="AU2600" s="259" t="s">
        <v>79</v>
      </c>
      <c r="AV2600" s="12" t="s">
        <v>79</v>
      </c>
      <c r="AW2600" s="12" t="s">
        <v>35</v>
      </c>
      <c r="AX2600" s="12" t="s">
        <v>71</v>
      </c>
      <c r="AY2600" s="259" t="s">
        <v>169</v>
      </c>
    </row>
    <row r="2601" s="13" customFormat="1">
      <c r="B2601" s="260"/>
      <c r="C2601" s="261"/>
      <c r="D2601" s="250" t="s">
        <v>177</v>
      </c>
      <c r="E2601" s="262" t="s">
        <v>21</v>
      </c>
      <c r="F2601" s="263" t="s">
        <v>874</v>
      </c>
      <c r="G2601" s="261"/>
      <c r="H2601" s="262" t="s">
        <v>21</v>
      </c>
      <c r="I2601" s="264"/>
      <c r="J2601" s="261"/>
      <c r="K2601" s="261"/>
      <c r="L2601" s="265"/>
      <c r="M2601" s="266"/>
      <c r="N2601" s="267"/>
      <c r="O2601" s="267"/>
      <c r="P2601" s="267"/>
      <c r="Q2601" s="267"/>
      <c r="R2601" s="267"/>
      <c r="S2601" s="267"/>
      <c r="T2601" s="268"/>
      <c r="AT2601" s="269" t="s">
        <v>177</v>
      </c>
      <c r="AU2601" s="269" t="s">
        <v>79</v>
      </c>
      <c r="AV2601" s="13" t="s">
        <v>75</v>
      </c>
      <c r="AW2601" s="13" t="s">
        <v>35</v>
      </c>
      <c r="AX2601" s="13" t="s">
        <v>71</v>
      </c>
      <c r="AY2601" s="269" t="s">
        <v>169</v>
      </c>
    </row>
    <row r="2602" s="12" customFormat="1">
      <c r="B2602" s="248"/>
      <c r="C2602" s="249"/>
      <c r="D2602" s="250" t="s">
        <v>177</v>
      </c>
      <c r="E2602" s="251" t="s">
        <v>21</v>
      </c>
      <c r="F2602" s="252" t="s">
        <v>2227</v>
      </c>
      <c r="G2602" s="249"/>
      <c r="H2602" s="253">
        <v>4.7999999999999998</v>
      </c>
      <c r="I2602" s="254"/>
      <c r="J2602" s="249"/>
      <c r="K2602" s="249"/>
      <c r="L2602" s="255"/>
      <c r="M2602" s="256"/>
      <c r="N2602" s="257"/>
      <c r="O2602" s="257"/>
      <c r="P2602" s="257"/>
      <c r="Q2602" s="257"/>
      <c r="R2602" s="257"/>
      <c r="S2602" s="257"/>
      <c r="T2602" s="258"/>
      <c r="AT2602" s="259" t="s">
        <v>177</v>
      </c>
      <c r="AU2602" s="259" t="s">
        <v>79</v>
      </c>
      <c r="AV2602" s="12" t="s">
        <v>79</v>
      </c>
      <c r="AW2602" s="12" t="s">
        <v>35</v>
      </c>
      <c r="AX2602" s="12" t="s">
        <v>71</v>
      </c>
      <c r="AY2602" s="259" t="s">
        <v>169</v>
      </c>
    </row>
    <row r="2603" s="13" customFormat="1">
      <c r="B2603" s="260"/>
      <c r="C2603" s="261"/>
      <c r="D2603" s="250" t="s">
        <v>177</v>
      </c>
      <c r="E2603" s="262" t="s">
        <v>21</v>
      </c>
      <c r="F2603" s="263" t="s">
        <v>497</v>
      </c>
      <c r="G2603" s="261"/>
      <c r="H2603" s="262" t="s">
        <v>21</v>
      </c>
      <c r="I2603" s="264"/>
      <c r="J2603" s="261"/>
      <c r="K2603" s="261"/>
      <c r="L2603" s="265"/>
      <c r="M2603" s="266"/>
      <c r="N2603" s="267"/>
      <c r="O2603" s="267"/>
      <c r="P2603" s="267"/>
      <c r="Q2603" s="267"/>
      <c r="R2603" s="267"/>
      <c r="S2603" s="267"/>
      <c r="T2603" s="268"/>
      <c r="AT2603" s="269" t="s">
        <v>177</v>
      </c>
      <c r="AU2603" s="269" t="s">
        <v>79</v>
      </c>
      <c r="AV2603" s="13" t="s">
        <v>75</v>
      </c>
      <c r="AW2603" s="13" t="s">
        <v>35</v>
      </c>
      <c r="AX2603" s="13" t="s">
        <v>71</v>
      </c>
      <c r="AY2603" s="269" t="s">
        <v>169</v>
      </c>
    </row>
    <row r="2604" s="12" customFormat="1">
      <c r="B2604" s="248"/>
      <c r="C2604" s="249"/>
      <c r="D2604" s="250" t="s">
        <v>177</v>
      </c>
      <c r="E2604" s="251" t="s">
        <v>21</v>
      </c>
      <c r="F2604" s="252" t="s">
        <v>2228</v>
      </c>
      <c r="G2604" s="249"/>
      <c r="H2604" s="253">
        <v>17</v>
      </c>
      <c r="I2604" s="254"/>
      <c r="J2604" s="249"/>
      <c r="K2604" s="249"/>
      <c r="L2604" s="255"/>
      <c r="M2604" s="256"/>
      <c r="N2604" s="257"/>
      <c r="O2604" s="257"/>
      <c r="P2604" s="257"/>
      <c r="Q2604" s="257"/>
      <c r="R2604" s="257"/>
      <c r="S2604" s="257"/>
      <c r="T2604" s="258"/>
      <c r="AT2604" s="259" t="s">
        <v>177</v>
      </c>
      <c r="AU2604" s="259" t="s">
        <v>79</v>
      </c>
      <c r="AV2604" s="12" t="s">
        <v>79</v>
      </c>
      <c r="AW2604" s="12" t="s">
        <v>35</v>
      </c>
      <c r="AX2604" s="12" t="s">
        <v>71</v>
      </c>
      <c r="AY2604" s="259" t="s">
        <v>169</v>
      </c>
    </row>
    <row r="2605" s="13" customFormat="1">
      <c r="B2605" s="260"/>
      <c r="C2605" s="261"/>
      <c r="D2605" s="250" t="s">
        <v>177</v>
      </c>
      <c r="E2605" s="262" t="s">
        <v>21</v>
      </c>
      <c r="F2605" s="263" t="s">
        <v>1109</v>
      </c>
      <c r="G2605" s="261"/>
      <c r="H2605" s="262" t="s">
        <v>21</v>
      </c>
      <c r="I2605" s="264"/>
      <c r="J2605" s="261"/>
      <c r="K2605" s="261"/>
      <c r="L2605" s="265"/>
      <c r="M2605" s="266"/>
      <c r="N2605" s="267"/>
      <c r="O2605" s="267"/>
      <c r="P2605" s="267"/>
      <c r="Q2605" s="267"/>
      <c r="R2605" s="267"/>
      <c r="S2605" s="267"/>
      <c r="T2605" s="268"/>
      <c r="AT2605" s="269" t="s">
        <v>177</v>
      </c>
      <c r="AU2605" s="269" t="s">
        <v>79</v>
      </c>
      <c r="AV2605" s="13" t="s">
        <v>75</v>
      </c>
      <c r="AW2605" s="13" t="s">
        <v>35</v>
      </c>
      <c r="AX2605" s="13" t="s">
        <v>71</v>
      </c>
      <c r="AY2605" s="269" t="s">
        <v>169</v>
      </c>
    </row>
    <row r="2606" s="12" customFormat="1">
      <c r="B2606" s="248"/>
      <c r="C2606" s="249"/>
      <c r="D2606" s="250" t="s">
        <v>177</v>
      </c>
      <c r="E2606" s="251" t="s">
        <v>21</v>
      </c>
      <c r="F2606" s="252" t="s">
        <v>2229</v>
      </c>
      <c r="G2606" s="249"/>
      <c r="H2606" s="253">
        <v>4.7999999999999998</v>
      </c>
      <c r="I2606" s="254"/>
      <c r="J2606" s="249"/>
      <c r="K2606" s="249"/>
      <c r="L2606" s="255"/>
      <c r="M2606" s="256"/>
      <c r="N2606" s="257"/>
      <c r="O2606" s="257"/>
      <c r="P2606" s="257"/>
      <c r="Q2606" s="257"/>
      <c r="R2606" s="257"/>
      <c r="S2606" s="257"/>
      <c r="T2606" s="258"/>
      <c r="AT2606" s="259" t="s">
        <v>177</v>
      </c>
      <c r="AU2606" s="259" t="s">
        <v>79</v>
      </c>
      <c r="AV2606" s="12" t="s">
        <v>79</v>
      </c>
      <c r="AW2606" s="12" t="s">
        <v>35</v>
      </c>
      <c r="AX2606" s="12" t="s">
        <v>71</v>
      </c>
      <c r="AY2606" s="259" t="s">
        <v>169</v>
      </c>
    </row>
    <row r="2607" s="13" customFormat="1">
      <c r="B2607" s="260"/>
      <c r="C2607" s="261"/>
      <c r="D2607" s="250" t="s">
        <v>177</v>
      </c>
      <c r="E2607" s="262" t="s">
        <v>21</v>
      </c>
      <c r="F2607" s="263" t="s">
        <v>2154</v>
      </c>
      <c r="G2607" s="261"/>
      <c r="H2607" s="262" t="s">
        <v>21</v>
      </c>
      <c r="I2607" s="264"/>
      <c r="J2607" s="261"/>
      <c r="K2607" s="261"/>
      <c r="L2607" s="265"/>
      <c r="M2607" s="266"/>
      <c r="N2607" s="267"/>
      <c r="O2607" s="267"/>
      <c r="P2607" s="267"/>
      <c r="Q2607" s="267"/>
      <c r="R2607" s="267"/>
      <c r="S2607" s="267"/>
      <c r="T2607" s="268"/>
      <c r="AT2607" s="269" t="s">
        <v>177</v>
      </c>
      <c r="AU2607" s="269" t="s">
        <v>79</v>
      </c>
      <c r="AV2607" s="13" t="s">
        <v>75</v>
      </c>
      <c r="AW2607" s="13" t="s">
        <v>35</v>
      </c>
      <c r="AX2607" s="13" t="s">
        <v>71</v>
      </c>
      <c r="AY2607" s="269" t="s">
        <v>169</v>
      </c>
    </row>
    <row r="2608" s="12" customFormat="1">
      <c r="B2608" s="248"/>
      <c r="C2608" s="249"/>
      <c r="D2608" s="250" t="s">
        <v>177</v>
      </c>
      <c r="E2608" s="251" t="s">
        <v>21</v>
      </c>
      <c r="F2608" s="252" t="s">
        <v>2230</v>
      </c>
      <c r="G2608" s="249"/>
      <c r="H2608" s="253">
        <v>11</v>
      </c>
      <c r="I2608" s="254"/>
      <c r="J2608" s="249"/>
      <c r="K2608" s="249"/>
      <c r="L2608" s="255"/>
      <c r="M2608" s="256"/>
      <c r="N2608" s="257"/>
      <c r="O2608" s="257"/>
      <c r="P2608" s="257"/>
      <c r="Q2608" s="257"/>
      <c r="R2608" s="257"/>
      <c r="S2608" s="257"/>
      <c r="T2608" s="258"/>
      <c r="AT2608" s="259" t="s">
        <v>177</v>
      </c>
      <c r="AU2608" s="259" t="s">
        <v>79</v>
      </c>
      <c r="AV2608" s="12" t="s">
        <v>79</v>
      </c>
      <c r="AW2608" s="12" t="s">
        <v>35</v>
      </c>
      <c r="AX2608" s="12" t="s">
        <v>71</v>
      </c>
      <c r="AY2608" s="259" t="s">
        <v>169</v>
      </c>
    </row>
    <row r="2609" s="13" customFormat="1">
      <c r="B2609" s="260"/>
      <c r="C2609" s="261"/>
      <c r="D2609" s="250" t="s">
        <v>177</v>
      </c>
      <c r="E2609" s="262" t="s">
        <v>21</v>
      </c>
      <c r="F2609" s="263" t="s">
        <v>1111</v>
      </c>
      <c r="G2609" s="261"/>
      <c r="H2609" s="262" t="s">
        <v>21</v>
      </c>
      <c r="I2609" s="264"/>
      <c r="J2609" s="261"/>
      <c r="K2609" s="261"/>
      <c r="L2609" s="265"/>
      <c r="M2609" s="266"/>
      <c r="N2609" s="267"/>
      <c r="O2609" s="267"/>
      <c r="P2609" s="267"/>
      <c r="Q2609" s="267"/>
      <c r="R2609" s="267"/>
      <c r="S2609" s="267"/>
      <c r="T2609" s="268"/>
      <c r="AT2609" s="269" t="s">
        <v>177</v>
      </c>
      <c r="AU2609" s="269" t="s">
        <v>79</v>
      </c>
      <c r="AV2609" s="13" t="s">
        <v>75</v>
      </c>
      <c r="AW2609" s="13" t="s">
        <v>35</v>
      </c>
      <c r="AX2609" s="13" t="s">
        <v>71</v>
      </c>
      <c r="AY2609" s="269" t="s">
        <v>169</v>
      </c>
    </row>
    <row r="2610" s="12" customFormat="1">
      <c r="B2610" s="248"/>
      <c r="C2610" s="249"/>
      <c r="D2610" s="250" t="s">
        <v>177</v>
      </c>
      <c r="E2610" s="251" t="s">
        <v>21</v>
      </c>
      <c r="F2610" s="252" t="s">
        <v>2231</v>
      </c>
      <c r="G2610" s="249"/>
      <c r="H2610" s="253">
        <v>7.4000000000000004</v>
      </c>
      <c r="I2610" s="254"/>
      <c r="J2610" s="249"/>
      <c r="K2610" s="249"/>
      <c r="L2610" s="255"/>
      <c r="M2610" s="256"/>
      <c r="N2610" s="257"/>
      <c r="O2610" s="257"/>
      <c r="P2610" s="257"/>
      <c r="Q2610" s="257"/>
      <c r="R2610" s="257"/>
      <c r="S2610" s="257"/>
      <c r="T2610" s="258"/>
      <c r="AT2610" s="259" t="s">
        <v>177</v>
      </c>
      <c r="AU2610" s="259" t="s">
        <v>79</v>
      </c>
      <c r="AV2610" s="12" t="s">
        <v>79</v>
      </c>
      <c r="AW2610" s="12" t="s">
        <v>35</v>
      </c>
      <c r="AX2610" s="12" t="s">
        <v>71</v>
      </c>
      <c r="AY2610" s="259" t="s">
        <v>169</v>
      </c>
    </row>
    <row r="2611" s="13" customFormat="1">
      <c r="B2611" s="260"/>
      <c r="C2611" s="261"/>
      <c r="D2611" s="250" t="s">
        <v>177</v>
      </c>
      <c r="E2611" s="262" t="s">
        <v>21</v>
      </c>
      <c r="F2611" s="263" t="s">
        <v>2157</v>
      </c>
      <c r="G2611" s="261"/>
      <c r="H2611" s="262" t="s">
        <v>21</v>
      </c>
      <c r="I2611" s="264"/>
      <c r="J2611" s="261"/>
      <c r="K2611" s="261"/>
      <c r="L2611" s="265"/>
      <c r="M2611" s="266"/>
      <c r="N2611" s="267"/>
      <c r="O2611" s="267"/>
      <c r="P2611" s="267"/>
      <c r="Q2611" s="267"/>
      <c r="R2611" s="267"/>
      <c r="S2611" s="267"/>
      <c r="T2611" s="268"/>
      <c r="AT2611" s="269" t="s">
        <v>177</v>
      </c>
      <c r="AU2611" s="269" t="s">
        <v>79</v>
      </c>
      <c r="AV2611" s="13" t="s">
        <v>75</v>
      </c>
      <c r="AW2611" s="13" t="s">
        <v>35</v>
      </c>
      <c r="AX2611" s="13" t="s">
        <v>71</v>
      </c>
      <c r="AY2611" s="269" t="s">
        <v>169</v>
      </c>
    </row>
    <row r="2612" s="14" customFormat="1">
      <c r="B2612" s="270"/>
      <c r="C2612" s="271"/>
      <c r="D2612" s="250" t="s">
        <v>177</v>
      </c>
      <c r="E2612" s="272" t="s">
        <v>21</v>
      </c>
      <c r="F2612" s="273" t="s">
        <v>182</v>
      </c>
      <c r="G2612" s="271"/>
      <c r="H2612" s="274">
        <v>92.400000000000006</v>
      </c>
      <c r="I2612" s="275"/>
      <c r="J2612" s="271"/>
      <c r="K2612" s="271"/>
      <c r="L2612" s="276"/>
      <c r="M2612" s="277"/>
      <c r="N2612" s="278"/>
      <c r="O2612" s="278"/>
      <c r="P2612" s="278"/>
      <c r="Q2612" s="278"/>
      <c r="R2612" s="278"/>
      <c r="S2612" s="278"/>
      <c r="T2612" s="279"/>
      <c r="AT2612" s="280" t="s">
        <v>177</v>
      </c>
      <c r="AU2612" s="280" t="s">
        <v>79</v>
      </c>
      <c r="AV2612" s="14" t="s">
        <v>89</v>
      </c>
      <c r="AW2612" s="14" t="s">
        <v>35</v>
      </c>
      <c r="AX2612" s="14" t="s">
        <v>75</v>
      </c>
      <c r="AY2612" s="280" t="s">
        <v>169</v>
      </c>
    </row>
    <row r="2613" s="1" customFormat="1" ht="16.5" customHeight="1">
      <c r="B2613" s="47"/>
      <c r="C2613" s="236" t="s">
        <v>2232</v>
      </c>
      <c r="D2613" s="236" t="s">
        <v>172</v>
      </c>
      <c r="E2613" s="237" t="s">
        <v>2233</v>
      </c>
      <c r="F2613" s="238" t="s">
        <v>2234</v>
      </c>
      <c r="G2613" s="239" t="s">
        <v>1474</v>
      </c>
      <c r="H2613" s="293"/>
      <c r="I2613" s="241"/>
      <c r="J2613" s="242">
        <f>ROUND(I2613*H2613,2)</f>
        <v>0</v>
      </c>
      <c r="K2613" s="238" t="s">
        <v>21</v>
      </c>
      <c r="L2613" s="73"/>
      <c r="M2613" s="243" t="s">
        <v>21</v>
      </c>
      <c r="N2613" s="244" t="s">
        <v>42</v>
      </c>
      <c r="O2613" s="48"/>
      <c r="P2613" s="245">
        <f>O2613*H2613</f>
        <v>0</v>
      </c>
      <c r="Q2613" s="245">
        <v>0</v>
      </c>
      <c r="R2613" s="245">
        <f>Q2613*H2613</f>
        <v>0</v>
      </c>
      <c r="S2613" s="245">
        <v>0</v>
      </c>
      <c r="T2613" s="246">
        <f>S2613*H2613</f>
        <v>0</v>
      </c>
      <c r="AR2613" s="25" t="s">
        <v>89</v>
      </c>
      <c r="AT2613" s="25" t="s">
        <v>172</v>
      </c>
      <c r="AU2613" s="25" t="s">
        <v>79</v>
      </c>
      <c r="AY2613" s="25" t="s">
        <v>169</v>
      </c>
      <c r="BE2613" s="247">
        <f>IF(N2613="základní",J2613,0)</f>
        <v>0</v>
      </c>
      <c r="BF2613" s="247">
        <f>IF(N2613="snížená",J2613,0)</f>
        <v>0</v>
      </c>
      <c r="BG2613" s="247">
        <f>IF(N2613="zákl. přenesená",J2613,0)</f>
        <v>0</v>
      </c>
      <c r="BH2613" s="247">
        <f>IF(N2613="sníž. přenesená",J2613,0)</f>
        <v>0</v>
      </c>
      <c r="BI2613" s="247">
        <f>IF(N2613="nulová",J2613,0)</f>
        <v>0</v>
      </c>
      <c r="BJ2613" s="25" t="s">
        <v>75</v>
      </c>
      <c r="BK2613" s="247">
        <f>ROUND(I2613*H2613,2)</f>
        <v>0</v>
      </c>
      <c r="BL2613" s="25" t="s">
        <v>89</v>
      </c>
      <c r="BM2613" s="25" t="s">
        <v>2235</v>
      </c>
    </row>
    <row r="2614" s="11" customFormat="1" ht="29.88" customHeight="1">
      <c r="B2614" s="220"/>
      <c r="C2614" s="221"/>
      <c r="D2614" s="222" t="s">
        <v>70</v>
      </c>
      <c r="E2614" s="234" t="s">
        <v>2236</v>
      </c>
      <c r="F2614" s="234" t="s">
        <v>2237</v>
      </c>
      <c r="G2614" s="221"/>
      <c r="H2614" s="221"/>
      <c r="I2614" s="224"/>
      <c r="J2614" s="235">
        <f>BK2614</f>
        <v>0</v>
      </c>
      <c r="K2614" s="221"/>
      <c r="L2614" s="226"/>
      <c r="M2614" s="227"/>
      <c r="N2614" s="228"/>
      <c r="O2614" s="228"/>
      <c r="P2614" s="229">
        <f>SUM(P2615:P2815)</f>
        <v>0</v>
      </c>
      <c r="Q2614" s="228"/>
      <c r="R2614" s="229">
        <f>SUM(R2615:R2815)</f>
        <v>0.33065424567000001</v>
      </c>
      <c r="S2614" s="228"/>
      <c r="T2614" s="230">
        <f>SUM(T2615:T2815)</f>
        <v>0</v>
      </c>
      <c r="AR2614" s="231" t="s">
        <v>75</v>
      </c>
      <c r="AT2614" s="232" t="s">
        <v>70</v>
      </c>
      <c r="AU2614" s="232" t="s">
        <v>75</v>
      </c>
      <c r="AY2614" s="231" t="s">
        <v>169</v>
      </c>
      <c r="BK2614" s="233">
        <f>SUM(BK2615:BK2815)</f>
        <v>0</v>
      </c>
    </row>
    <row r="2615" s="1" customFormat="1" ht="16.5" customHeight="1">
      <c r="B2615" s="47"/>
      <c r="C2615" s="236" t="s">
        <v>2238</v>
      </c>
      <c r="D2615" s="236" t="s">
        <v>172</v>
      </c>
      <c r="E2615" s="237" t="s">
        <v>2239</v>
      </c>
      <c r="F2615" s="238" t="s">
        <v>2240</v>
      </c>
      <c r="G2615" s="239" t="s">
        <v>175</v>
      </c>
      <c r="H2615" s="240">
        <v>200.63999999999999</v>
      </c>
      <c r="I2615" s="241"/>
      <c r="J2615" s="242">
        <f>ROUND(I2615*H2615,2)</f>
        <v>0</v>
      </c>
      <c r="K2615" s="238" t="s">
        <v>21</v>
      </c>
      <c r="L2615" s="73"/>
      <c r="M2615" s="243" t="s">
        <v>21</v>
      </c>
      <c r="N2615" s="244" t="s">
        <v>42</v>
      </c>
      <c r="O2615" s="48"/>
      <c r="P2615" s="245">
        <f>O2615*H2615</f>
        <v>0</v>
      </c>
      <c r="Q2615" s="245">
        <v>0.000252</v>
      </c>
      <c r="R2615" s="245">
        <f>Q2615*H2615</f>
        <v>0.050561279999999993</v>
      </c>
      <c r="S2615" s="245">
        <v>0</v>
      </c>
      <c r="T2615" s="246">
        <f>S2615*H2615</f>
        <v>0</v>
      </c>
      <c r="AR2615" s="25" t="s">
        <v>89</v>
      </c>
      <c r="AT2615" s="25" t="s">
        <v>172</v>
      </c>
      <c r="AU2615" s="25" t="s">
        <v>79</v>
      </c>
      <c r="AY2615" s="25" t="s">
        <v>169</v>
      </c>
      <c r="BE2615" s="247">
        <f>IF(N2615="základní",J2615,0)</f>
        <v>0</v>
      </c>
      <c r="BF2615" s="247">
        <f>IF(N2615="snížená",J2615,0)</f>
        <v>0</v>
      </c>
      <c r="BG2615" s="247">
        <f>IF(N2615="zákl. přenesená",J2615,0)</f>
        <v>0</v>
      </c>
      <c r="BH2615" s="247">
        <f>IF(N2615="sníž. přenesená",J2615,0)</f>
        <v>0</v>
      </c>
      <c r="BI2615" s="247">
        <f>IF(N2615="nulová",J2615,0)</f>
        <v>0</v>
      </c>
      <c r="BJ2615" s="25" t="s">
        <v>75</v>
      </c>
      <c r="BK2615" s="247">
        <f>ROUND(I2615*H2615,2)</f>
        <v>0</v>
      </c>
      <c r="BL2615" s="25" t="s">
        <v>89</v>
      </c>
      <c r="BM2615" s="25" t="s">
        <v>2241</v>
      </c>
    </row>
    <row r="2616" s="13" customFormat="1">
      <c r="B2616" s="260"/>
      <c r="C2616" s="261"/>
      <c r="D2616" s="250" t="s">
        <v>177</v>
      </c>
      <c r="E2616" s="262" t="s">
        <v>21</v>
      </c>
      <c r="F2616" s="263" t="s">
        <v>602</v>
      </c>
      <c r="G2616" s="261"/>
      <c r="H2616" s="262" t="s">
        <v>21</v>
      </c>
      <c r="I2616" s="264"/>
      <c r="J2616" s="261"/>
      <c r="K2616" s="261"/>
      <c r="L2616" s="265"/>
      <c r="M2616" s="266"/>
      <c r="N2616" s="267"/>
      <c r="O2616" s="267"/>
      <c r="P2616" s="267"/>
      <c r="Q2616" s="267"/>
      <c r="R2616" s="267"/>
      <c r="S2616" s="267"/>
      <c r="T2616" s="268"/>
      <c r="AT2616" s="269" t="s">
        <v>177</v>
      </c>
      <c r="AU2616" s="269" t="s">
        <v>79</v>
      </c>
      <c r="AV2616" s="13" t="s">
        <v>75</v>
      </c>
      <c r="AW2616" s="13" t="s">
        <v>35</v>
      </c>
      <c r="AX2616" s="13" t="s">
        <v>71</v>
      </c>
      <c r="AY2616" s="269" t="s">
        <v>169</v>
      </c>
    </row>
    <row r="2617" s="12" customFormat="1">
      <c r="B2617" s="248"/>
      <c r="C2617" s="249"/>
      <c r="D2617" s="250" t="s">
        <v>177</v>
      </c>
      <c r="E2617" s="251" t="s">
        <v>21</v>
      </c>
      <c r="F2617" s="252" t="s">
        <v>1100</v>
      </c>
      <c r="G2617" s="249"/>
      <c r="H2617" s="253">
        <v>52.299999999999997</v>
      </c>
      <c r="I2617" s="254"/>
      <c r="J2617" s="249"/>
      <c r="K2617" s="249"/>
      <c r="L2617" s="255"/>
      <c r="M2617" s="256"/>
      <c r="N2617" s="257"/>
      <c r="O2617" s="257"/>
      <c r="P2617" s="257"/>
      <c r="Q2617" s="257"/>
      <c r="R2617" s="257"/>
      <c r="S2617" s="257"/>
      <c r="T2617" s="258"/>
      <c r="AT2617" s="259" t="s">
        <v>177</v>
      </c>
      <c r="AU2617" s="259" t="s">
        <v>79</v>
      </c>
      <c r="AV2617" s="12" t="s">
        <v>79</v>
      </c>
      <c r="AW2617" s="12" t="s">
        <v>35</v>
      </c>
      <c r="AX2617" s="12" t="s">
        <v>71</v>
      </c>
      <c r="AY2617" s="259" t="s">
        <v>169</v>
      </c>
    </row>
    <row r="2618" s="13" customFormat="1">
      <c r="B2618" s="260"/>
      <c r="C2618" s="261"/>
      <c r="D2618" s="250" t="s">
        <v>177</v>
      </c>
      <c r="E2618" s="262" t="s">
        <v>21</v>
      </c>
      <c r="F2618" s="263" t="s">
        <v>350</v>
      </c>
      <c r="G2618" s="261"/>
      <c r="H2618" s="262" t="s">
        <v>21</v>
      </c>
      <c r="I2618" s="264"/>
      <c r="J2618" s="261"/>
      <c r="K2618" s="261"/>
      <c r="L2618" s="265"/>
      <c r="M2618" s="266"/>
      <c r="N2618" s="267"/>
      <c r="O2618" s="267"/>
      <c r="P2618" s="267"/>
      <c r="Q2618" s="267"/>
      <c r="R2618" s="267"/>
      <c r="S2618" s="267"/>
      <c r="T2618" s="268"/>
      <c r="AT2618" s="269" t="s">
        <v>177</v>
      </c>
      <c r="AU2618" s="269" t="s">
        <v>79</v>
      </c>
      <c r="AV2618" s="13" t="s">
        <v>75</v>
      </c>
      <c r="AW2618" s="13" t="s">
        <v>35</v>
      </c>
      <c r="AX2618" s="13" t="s">
        <v>71</v>
      </c>
      <c r="AY2618" s="269" t="s">
        <v>169</v>
      </c>
    </row>
    <row r="2619" s="12" customFormat="1">
      <c r="B2619" s="248"/>
      <c r="C2619" s="249"/>
      <c r="D2619" s="250" t="s">
        <v>177</v>
      </c>
      <c r="E2619" s="251" t="s">
        <v>21</v>
      </c>
      <c r="F2619" s="252" t="s">
        <v>1101</v>
      </c>
      <c r="G2619" s="249"/>
      <c r="H2619" s="253">
        <v>59.899999999999999</v>
      </c>
      <c r="I2619" s="254"/>
      <c r="J2619" s="249"/>
      <c r="K2619" s="249"/>
      <c r="L2619" s="255"/>
      <c r="M2619" s="256"/>
      <c r="N2619" s="257"/>
      <c r="O2619" s="257"/>
      <c r="P2619" s="257"/>
      <c r="Q2619" s="257"/>
      <c r="R2619" s="257"/>
      <c r="S2619" s="257"/>
      <c r="T2619" s="258"/>
      <c r="AT2619" s="259" t="s">
        <v>177</v>
      </c>
      <c r="AU2619" s="259" t="s">
        <v>79</v>
      </c>
      <c r="AV2619" s="12" t="s">
        <v>79</v>
      </c>
      <c r="AW2619" s="12" t="s">
        <v>35</v>
      </c>
      <c r="AX2619" s="12" t="s">
        <v>71</v>
      </c>
      <c r="AY2619" s="259" t="s">
        <v>169</v>
      </c>
    </row>
    <row r="2620" s="13" customFormat="1">
      <c r="B2620" s="260"/>
      <c r="C2620" s="261"/>
      <c r="D2620" s="250" t="s">
        <v>177</v>
      </c>
      <c r="E2620" s="262" t="s">
        <v>21</v>
      </c>
      <c r="F2620" s="263" t="s">
        <v>436</v>
      </c>
      <c r="G2620" s="261"/>
      <c r="H2620" s="262" t="s">
        <v>21</v>
      </c>
      <c r="I2620" s="264"/>
      <c r="J2620" s="261"/>
      <c r="K2620" s="261"/>
      <c r="L2620" s="265"/>
      <c r="M2620" s="266"/>
      <c r="N2620" s="267"/>
      <c r="O2620" s="267"/>
      <c r="P2620" s="267"/>
      <c r="Q2620" s="267"/>
      <c r="R2620" s="267"/>
      <c r="S2620" s="267"/>
      <c r="T2620" s="268"/>
      <c r="AT2620" s="269" t="s">
        <v>177</v>
      </c>
      <c r="AU2620" s="269" t="s">
        <v>79</v>
      </c>
      <c r="AV2620" s="13" t="s">
        <v>75</v>
      </c>
      <c r="AW2620" s="13" t="s">
        <v>35</v>
      </c>
      <c r="AX2620" s="13" t="s">
        <v>71</v>
      </c>
      <c r="AY2620" s="269" t="s">
        <v>169</v>
      </c>
    </row>
    <row r="2621" s="12" customFormat="1">
      <c r="B2621" s="248"/>
      <c r="C2621" s="249"/>
      <c r="D2621" s="250" t="s">
        <v>177</v>
      </c>
      <c r="E2621" s="251" t="s">
        <v>21</v>
      </c>
      <c r="F2621" s="252" t="s">
        <v>1102</v>
      </c>
      <c r="G2621" s="249"/>
      <c r="H2621" s="253">
        <v>4.3200000000000003</v>
      </c>
      <c r="I2621" s="254"/>
      <c r="J2621" s="249"/>
      <c r="K2621" s="249"/>
      <c r="L2621" s="255"/>
      <c r="M2621" s="256"/>
      <c r="N2621" s="257"/>
      <c r="O2621" s="257"/>
      <c r="P2621" s="257"/>
      <c r="Q2621" s="257"/>
      <c r="R2621" s="257"/>
      <c r="S2621" s="257"/>
      <c r="T2621" s="258"/>
      <c r="AT2621" s="259" t="s">
        <v>177</v>
      </c>
      <c r="AU2621" s="259" t="s">
        <v>79</v>
      </c>
      <c r="AV2621" s="12" t="s">
        <v>79</v>
      </c>
      <c r="AW2621" s="12" t="s">
        <v>35</v>
      </c>
      <c r="AX2621" s="12" t="s">
        <v>71</v>
      </c>
      <c r="AY2621" s="259" t="s">
        <v>169</v>
      </c>
    </row>
    <row r="2622" s="13" customFormat="1">
      <c r="B2622" s="260"/>
      <c r="C2622" s="261"/>
      <c r="D2622" s="250" t="s">
        <v>177</v>
      </c>
      <c r="E2622" s="262" t="s">
        <v>21</v>
      </c>
      <c r="F2622" s="263" t="s">
        <v>1103</v>
      </c>
      <c r="G2622" s="261"/>
      <c r="H2622" s="262" t="s">
        <v>21</v>
      </c>
      <c r="I2622" s="264"/>
      <c r="J2622" s="261"/>
      <c r="K2622" s="261"/>
      <c r="L2622" s="265"/>
      <c r="M2622" s="266"/>
      <c r="N2622" s="267"/>
      <c r="O2622" s="267"/>
      <c r="P2622" s="267"/>
      <c r="Q2622" s="267"/>
      <c r="R2622" s="267"/>
      <c r="S2622" s="267"/>
      <c r="T2622" s="268"/>
      <c r="AT2622" s="269" t="s">
        <v>177</v>
      </c>
      <c r="AU2622" s="269" t="s">
        <v>79</v>
      </c>
      <c r="AV2622" s="13" t="s">
        <v>75</v>
      </c>
      <c r="AW2622" s="13" t="s">
        <v>35</v>
      </c>
      <c r="AX2622" s="13" t="s">
        <v>71</v>
      </c>
      <c r="AY2622" s="269" t="s">
        <v>169</v>
      </c>
    </row>
    <row r="2623" s="12" customFormat="1">
      <c r="B2623" s="248"/>
      <c r="C2623" s="249"/>
      <c r="D2623" s="250" t="s">
        <v>177</v>
      </c>
      <c r="E2623" s="251" t="s">
        <v>21</v>
      </c>
      <c r="F2623" s="252" t="s">
        <v>1104</v>
      </c>
      <c r="G2623" s="249"/>
      <c r="H2623" s="253">
        <v>17.600000000000001</v>
      </c>
      <c r="I2623" s="254"/>
      <c r="J2623" s="249"/>
      <c r="K2623" s="249"/>
      <c r="L2623" s="255"/>
      <c r="M2623" s="256"/>
      <c r="N2623" s="257"/>
      <c r="O2623" s="257"/>
      <c r="P2623" s="257"/>
      <c r="Q2623" s="257"/>
      <c r="R2623" s="257"/>
      <c r="S2623" s="257"/>
      <c r="T2623" s="258"/>
      <c r="AT2623" s="259" t="s">
        <v>177</v>
      </c>
      <c r="AU2623" s="259" t="s">
        <v>79</v>
      </c>
      <c r="AV2623" s="12" t="s">
        <v>79</v>
      </c>
      <c r="AW2623" s="12" t="s">
        <v>35</v>
      </c>
      <c r="AX2623" s="12" t="s">
        <v>71</v>
      </c>
      <c r="AY2623" s="259" t="s">
        <v>169</v>
      </c>
    </row>
    <row r="2624" s="13" customFormat="1">
      <c r="B2624" s="260"/>
      <c r="C2624" s="261"/>
      <c r="D2624" s="250" t="s">
        <v>177</v>
      </c>
      <c r="E2624" s="262" t="s">
        <v>21</v>
      </c>
      <c r="F2624" s="263" t="s">
        <v>1105</v>
      </c>
      <c r="G2624" s="261"/>
      <c r="H2624" s="262" t="s">
        <v>21</v>
      </c>
      <c r="I2624" s="264"/>
      <c r="J2624" s="261"/>
      <c r="K2624" s="261"/>
      <c r="L2624" s="265"/>
      <c r="M2624" s="266"/>
      <c r="N2624" s="267"/>
      <c r="O2624" s="267"/>
      <c r="P2624" s="267"/>
      <c r="Q2624" s="267"/>
      <c r="R2624" s="267"/>
      <c r="S2624" s="267"/>
      <c r="T2624" s="268"/>
      <c r="AT2624" s="269" t="s">
        <v>177</v>
      </c>
      <c r="AU2624" s="269" t="s">
        <v>79</v>
      </c>
      <c r="AV2624" s="13" t="s">
        <v>75</v>
      </c>
      <c r="AW2624" s="13" t="s">
        <v>35</v>
      </c>
      <c r="AX2624" s="13" t="s">
        <v>71</v>
      </c>
      <c r="AY2624" s="269" t="s">
        <v>169</v>
      </c>
    </row>
    <row r="2625" s="12" customFormat="1">
      <c r="B2625" s="248"/>
      <c r="C2625" s="249"/>
      <c r="D2625" s="250" t="s">
        <v>177</v>
      </c>
      <c r="E2625" s="251" t="s">
        <v>21</v>
      </c>
      <c r="F2625" s="252" t="s">
        <v>1106</v>
      </c>
      <c r="G2625" s="249"/>
      <c r="H2625" s="253">
        <v>11.76</v>
      </c>
      <c r="I2625" s="254"/>
      <c r="J2625" s="249"/>
      <c r="K2625" s="249"/>
      <c r="L2625" s="255"/>
      <c r="M2625" s="256"/>
      <c r="N2625" s="257"/>
      <c r="O2625" s="257"/>
      <c r="P2625" s="257"/>
      <c r="Q2625" s="257"/>
      <c r="R2625" s="257"/>
      <c r="S2625" s="257"/>
      <c r="T2625" s="258"/>
      <c r="AT2625" s="259" t="s">
        <v>177</v>
      </c>
      <c r="AU2625" s="259" t="s">
        <v>79</v>
      </c>
      <c r="AV2625" s="12" t="s">
        <v>79</v>
      </c>
      <c r="AW2625" s="12" t="s">
        <v>35</v>
      </c>
      <c r="AX2625" s="12" t="s">
        <v>71</v>
      </c>
      <c r="AY2625" s="259" t="s">
        <v>169</v>
      </c>
    </row>
    <row r="2626" s="13" customFormat="1">
      <c r="B2626" s="260"/>
      <c r="C2626" s="261"/>
      <c r="D2626" s="250" t="s">
        <v>177</v>
      </c>
      <c r="E2626" s="262" t="s">
        <v>21</v>
      </c>
      <c r="F2626" s="263" t="s">
        <v>439</v>
      </c>
      <c r="G2626" s="261"/>
      <c r="H2626" s="262" t="s">
        <v>21</v>
      </c>
      <c r="I2626" s="264"/>
      <c r="J2626" s="261"/>
      <c r="K2626" s="261"/>
      <c r="L2626" s="265"/>
      <c r="M2626" s="266"/>
      <c r="N2626" s="267"/>
      <c r="O2626" s="267"/>
      <c r="P2626" s="267"/>
      <c r="Q2626" s="267"/>
      <c r="R2626" s="267"/>
      <c r="S2626" s="267"/>
      <c r="T2626" s="268"/>
      <c r="AT2626" s="269" t="s">
        <v>177</v>
      </c>
      <c r="AU2626" s="269" t="s">
        <v>79</v>
      </c>
      <c r="AV2626" s="13" t="s">
        <v>75</v>
      </c>
      <c r="AW2626" s="13" t="s">
        <v>35</v>
      </c>
      <c r="AX2626" s="13" t="s">
        <v>71</v>
      </c>
      <c r="AY2626" s="269" t="s">
        <v>169</v>
      </c>
    </row>
    <row r="2627" s="12" customFormat="1">
      <c r="B2627" s="248"/>
      <c r="C2627" s="249"/>
      <c r="D2627" s="250" t="s">
        <v>177</v>
      </c>
      <c r="E2627" s="251" t="s">
        <v>21</v>
      </c>
      <c r="F2627" s="252" t="s">
        <v>1107</v>
      </c>
      <c r="G2627" s="249"/>
      <c r="H2627" s="253">
        <v>3.8900000000000001</v>
      </c>
      <c r="I2627" s="254"/>
      <c r="J2627" s="249"/>
      <c r="K2627" s="249"/>
      <c r="L2627" s="255"/>
      <c r="M2627" s="256"/>
      <c r="N2627" s="257"/>
      <c r="O2627" s="257"/>
      <c r="P2627" s="257"/>
      <c r="Q2627" s="257"/>
      <c r="R2627" s="257"/>
      <c r="S2627" s="257"/>
      <c r="T2627" s="258"/>
      <c r="AT2627" s="259" t="s">
        <v>177</v>
      </c>
      <c r="AU2627" s="259" t="s">
        <v>79</v>
      </c>
      <c r="AV2627" s="12" t="s">
        <v>79</v>
      </c>
      <c r="AW2627" s="12" t="s">
        <v>35</v>
      </c>
      <c r="AX2627" s="12" t="s">
        <v>71</v>
      </c>
      <c r="AY2627" s="259" t="s">
        <v>169</v>
      </c>
    </row>
    <row r="2628" s="13" customFormat="1">
      <c r="B2628" s="260"/>
      <c r="C2628" s="261"/>
      <c r="D2628" s="250" t="s">
        <v>177</v>
      </c>
      <c r="E2628" s="262" t="s">
        <v>21</v>
      </c>
      <c r="F2628" s="263" t="s">
        <v>874</v>
      </c>
      <c r="G2628" s="261"/>
      <c r="H2628" s="262" t="s">
        <v>21</v>
      </c>
      <c r="I2628" s="264"/>
      <c r="J2628" s="261"/>
      <c r="K2628" s="261"/>
      <c r="L2628" s="265"/>
      <c r="M2628" s="266"/>
      <c r="N2628" s="267"/>
      <c r="O2628" s="267"/>
      <c r="P2628" s="267"/>
      <c r="Q2628" s="267"/>
      <c r="R2628" s="267"/>
      <c r="S2628" s="267"/>
      <c r="T2628" s="268"/>
      <c r="AT2628" s="269" t="s">
        <v>177</v>
      </c>
      <c r="AU2628" s="269" t="s">
        <v>79</v>
      </c>
      <c r="AV2628" s="13" t="s">
        <v>75</v>
      </c>
      <c r="AW2628" s="13" t="s">
        <v>35</v>
      </c>
      <c r="AX2628" s="13" t="s">
        <v>71</v>
      </c>
      <c r="AY2628" s="269" t="s">
        <v>169</v>
      </c>
    </row>
    <row r="2629" s="12" customFormat="1">
      <c r="B2629" s="248"/>
      <c r="C2629" s="249"/>
      <c r="D2629" s="250" t="s">
        <v>177</v>
      </c>
      <c r="E2629" s="251" t="s">
        <v>21</v>
      </c>
      <c r="F2629" s="252" t="s">
        <v>1108</v>
      </c>
      <c r="G2629" s="249"/>
      <c r="H2629" s="253">
        <v>4.2800000000000002</v>
      </c>
      <c r="I2629" s="254"/>
      <c r="J2629" s="249"/>
      <c r="K2629" s="249"/>
      <c r="L2629" s="255"/>
      <c r="M2629" s="256"/>
      <c r="N2629" s="257"/>
      <c r="O2629" s="257"/>
      <c r="P2629" s="257"/>
      <c r="Q2629" s="257"/>
      <c r="R2629" s="257"/>
      <c r="S2629" s="257"/>
      <c r="T2629" s="258"/>
      <c r="AT2629" s="259" t="s">
        <v>177</v>
      </c>
      <c r="AU2629" s="259" t="s">
        <v>79</v>
      </c>
      <c r="AV2629" s="12" t="s">
        <v>79</v>
      </c>
      <c r="AW2629" s="12" t="s">
        <v>35</v>
      </c>
      <c r="AX2629" s="12" t="s">
        <v>71</v>
      </c>
      <c r="AY2629" s="259" t="s">
        <v>169</v>
      </c>
    </row>
    <row r="2630" s="13" customFormat="1">
      <c r="B2630" s="260"/>
      <c r="C2630" s="261"/>
      <c r="D2630" s="250" t="s">
        <v>177</v>
      </c>
      <c r="E2630" s="262" t="s">
        <v>21</v>
      </c>
      <c r="F2630" s="263" t="s">
        <v>1109</v>
      </c>
      <c r="G2630" s="261"/>
      <c r="H2630" s="262" t="s">
        <v>21</v>
      </c>
      <c r="I2630" s="264"/>
      <c r="J2630" s="261"/>
      <c r="K2630" s="261"/>
      <c r="L2630" s="265"/>
      <c r="M2630" s="266"/>
      <c r="N2630" s="267"/>
      <c r="O2630" s="267"/>
      <c r="P2630" s="267"/>
      <c r="Q2630" s="267"/>
      <c r="R2630" s="267"/>
      <c r="S2630" s="267"/>
      <c r="T2630" s="268"/>
      <c r="AT2630" s="269" t="s">
        <v>177</v>
      </c>
      <c r="AU2630" s="269" t="s">
        <v>79</v>
      </c>
      <c r="AV2630" s="13" t="s">
        <v>75</v>
      </c>
      <c r="AW2630" s="13" t="s">
        <v>35</v>
      </c>
      <c r="AX2630" s="13" t="s">
        <v>71</v>
      </c>
      <c r="AY2630" s="269" t="s">
        <v>169</v>
      </c>
    </row>
    <row r="2631" s="12" customFormat="1">
      <c r="B2631" s="248"/>
      <c r="C2631" s="249"/>
      <c r="D2631" s="250" t="s">
        <v>177</v>
      </c>
      <c r="E2631" s="251" t="s">
        <v>21</v>
      </c>
      <c r="F2631" s="252" t="s">
        <v>1110</v>
      </c>
      <c r="G2631" s="249"/>
      <c r="H2631" s="253">
        <v>3.6400000000000001</v>
      </c>
      <c r="I2631" s="254"/>
      <c r="J2631" s="249"/>
      <c r="K2631" s="249"/>
      <c r="L2631" s="255"/>
      <c r="M2631" s="256"/>
      <c r="N2631" s="257"/>
      <c r="O2631" s="257"/>
      <c r="P2631" s="257"/>
      <c r="Q2631" s="257"/>
      <c r="R2631" s="257"/>
      <c r="S2631" s="257"/>
      <c r="T2631" s="258"/>
      <c r="AT2631" s="259" t="s">
        <v>177</v>
      </c>
      <c r="AU2631" s="259" t="s">
        <v>79</v>
      </c>
      <c r="AV2631" s="12" t="s">
        <v>79</v>
      </c>
      <c r="AW2631" s="12" t="s">
        <v>35</v>
      </c>
      <c r="AX2631" s="12" t="s">
        <v>71</v>
      </c>
      <c r="AY2631" s="259" t="s">
        <v>169</v>
      </c>
    </row>
    <row r="2632" s="13" customFormat="1">
      <c r="B2632" s="260"/>
      <c r="C2632" s="261"/>
      <c r="D2632" s="250" t="s">
        <v>177</v>
      </c>
      <c r="E2632" s="262" t="s">
        <v>21</v>
      </c>
      <c r="F2632" s="263" t="s">
        <v>1111</v>
      </c>
      <c r="G2632" s="261"/>
      <c r="H2632" s="262" t="s">
        <v>21</v>
      </c>
      <c r="I2632" s="264"/>
      <c r="J2632" s="261"/>
      <c r="K2632" s="261"/>
      <c r="L2632" s="265"/>
      <c r="M2632" s="266"/>
      <c r="N2632" s="267"/>
      <c r="O2632" s="267"/>
      <c r="P2632" s="267"/>
      <c r="Q2632" s="267"/>
      <c r="R2632" s="267"/>
      <c r="S2632" s="267"/>
      <c r="T2632" s="268"/>
      <c r="AT2632" s="269" t="s">
        <v>177</v>
      </c>
      <c r="AU2632" s="269" t="s">
        <v>79</v>
      </c>
      <c r="AV2632" s="13" t="s">
        <v>75</v>
      </c>
      <c r="AW2632" s="13" t="s">
        <v>35</v>
      </c>
      <c r="AX2632" s="13" t="s">
        <v>71</v>
      </c>
      <c r="AY2632" s="269" t="s">
        <v>169</v>
      </c>
    </row>
    <row r="2633" s="12" customFormat="1">
      <c r="B2633" s="248"/>
      <c r="C2633" s="249"/>
      <c r="D2633" s="250" t="s">
        <v>177</v>
      </c>
      <c r="E2633" s="251" t="s">
        <v>21</v>
      </c>
      <c r="F2633" s="252" t="s">
        <v>952</v>
      </c>
      <c r="G2633" s="249"/>
      <c r="H2633" s="253">
        <v>8.3100000000000005</v>
      </c>
      <c r="I2633" s="254"/>
      <c r="J2633" s="249"/>
      <c r="K2633" s="249"/>
      <c r="L2633" s="255"/>
      <c r="M2633" s="256"/>
      <c r="N2633" s="257"/>
      <c r="O2633" s="257"/>
      <c r="P2633" s="257"/>
      <c r="Q2633" s="257"/>
      <c r="R2633" s="257"/>
      <c r="S2633" s="257"/>
      <c r="T2633" s="258"/>
      <c r="AT2633" s="259" t="s">
        <v>177</v>
      </c>
      <c r="AU2633" s="259" t="s">
        <v>79</v>
      </c>
      <c r="AV2633" s="12" t="s">
        <v>79</v>
      </c>
      <c r="AW2633" s="12" t="s">
        <v>35</v>
      </c>
      <c r="AX2633" s="12" t="s">
        <v>71</v>
      </c>
      <c r="AY2633" s="259" t="s">
        <v>169</v>
      </c>
    </row>
    <row r="2634" s="13" customFormat="1">
      <c r="B2634" s="260"/>
      <c r="C2634" s="261"/>
      <c r="D2634" s="250" t="s">
        <v>177</v>
      </c>
      <c r="E2634" s="262" t="s">
        <v>21</v>
      </c>
      <c r="F2634" s="263" t="s">
        <v>878</v>
      </c>
      <c r="G2634" s="261"/>
      <c r="H2634" s="262" t="s">
        <v>21</v>
      </c>
      <c r="I2634" s="264"/>
      <c r="J2634" s="261"/>
      <c r="K2634" s="261"/>
      <c r="L2634" s="265"/>
      <c r="M2634" s="266"/>
      <c r="N2634" s="267"/>
      <c r="O2634" s="267"/>
      <c r="P2634" s="267"/>
      <c r="Q2634" s="267"/>
      <c r="R2634" s="267"/>
      <c r="S2634" s="267"/>
      <c r="T2634" s="268"/>
      <c r="AT2634" s="269" t="s">
        <v>177</v>
      </c>
      <c r="AU2634" s="269" t="s">
        <v>79</v>
      </c>
      <c r="AV2634" s="13" t="s">
        <v>75</v>
      </c>
      <c r="AW2634" s="13" t="s">
        <v>35</v>
      </c>
      <c r="AX2634" s="13" t="s">
        <v>71</v>
      </c>
      <c r="AY2634" s="269" t="s">
        <v>169</v>
      </c>
    </row>
    <row r="2635" s="12" customFormat="1">
      <c r="B2635" s="248"/>
      <c r="C2635" s="249"/>
      <c r="D2635" s="250" t="s">
        <v>177</v>
      </c>
      <c r="E2635" s="251" t="s">
        <v>21</v>
      </c>
      <c r="F2635" s="252" t="s">
        <v>952</v>
      </c>
      <c r="G2635" s="249"/>
      <c r="H2635" s="253">
        <v>8.3100000000000005</v>
      </c>
      <c r="I2635" s="254"/>
      <c r="J2635" s="249"/>
      <c r="K2635" s="249"/>
      <c r="L2635" s="255"/>
      <c r="M2635" s="256"/>
      <c r="N2635" s="257"/>
      <c r="O2635" s="257"/>
      <c r="P2635" s="257"/>
      <c r="Q2635" s="257"/>
      <c r="R2635" s="257"/>
      <c r="S2635" s="257"/>
      <c r="T2635" s="258"/>
      <c r="AT2635" s="259" t="s">
        <v>177</v>
      </c>
      <c r="AU2635" s="259" t="s">
        <v>79</v>
      </c>
      <c r="AV2635" s="12" t="s">
        <v>79</v>
      </c>
      <c r="AW2635" s="12" t="s">
        <v>35</v>
      </c>
      <c r="AX2635" s="12" t="s">
        <v>71</v>
      </c>
      <c r="AY2635" s="259" t="s">
        <v>169</v>
      </c>
    </row>
    <row r="2636" s="13" customFormat="1">
      <c r="B2636" s="260"/>
      <c r="C2636" s="261"/>
      <c r="D2636" s="250" t="s">
        <v>177</v>
      </c>
      <c r="E2636" s="262" t="s">
        <v>21</v>
      </c>
      <c r="F2636" s="263" t="s">
        <v>879</v>
      </c>
      <c r="G2636" s="261"/>
      <c r="H2636" s="262" t="s">
        <v>21</v>
      </c>
      <c r="I2636" s="264"/>
      <c r="J2636" s="261"/>
      <c r="K2636" s="261"/>
      <c r="L2636" s="265"/>
      <c r="M2636" s="266"/>
      <c r="N2636" s="267"/>
      <c r="O2636" s="267"/>
      <c r="P2636" s="267"/>
      <c r="Q2636" s="267"/>
      <c r="R2636" s="267"/>
      <c r="S2636" s="267"/>
      <c r="T2636" s="268"/>
      <c r="AT2636" s="269" t="s">
        <v>177</v>
      </c>
      <c r="AU2636" s="269" t="s">
        <v>79</v>
      </c>
      <c r="AV2636" s="13" t="s">
        <v>75</v>
      </c>
      <c r="AW2636" s="13" t="s">
        <v>35</v>
      </c>
      <c r="AX2636" s="13" t="s">
        <v>71</v>
      </c>
      <c r="AY2636" s="269" t="s">
        <v>169</v>
      </c>
    </row>
    <row r="2637" s="12" customFormat="1">
      <c r="B2637" s="248"/>
      <c r="C2637" s="249"/>
      <c r="D2637" s="250" t="s">
        <v>177</v>
      </c>
      <c r="E2637" s="251" t="s">
        <v>21</v>
      </c>
      <c r="F2637" s="252" t="s">
        <v>953</v>
      </c>
      <c r="G2637" s="249"/>
      <c r="H2637" s="253">
        <v>9.7100000000000009</v>
      </c>
      <c r="I2637" s="254"/>
      <c r="J2637" s="249"/>
      <c r="K2637" s="249"/>
      <c r="L2637" s="255"/>
      <c r="M2637" s="256"/>
      <c r="N2637" s="257"/>
      <c r="O2637" s="257"/>
      <c r="P2637" s="257"/>
      <c r="Q2637" s="257"/>
      <c r="R2637" s="257"/>
      <c r="S2637" s="257"/>
      <c r="T2637" s="258"/>
      <c r="AT2637" s="259" t="s">
        <v>177</v>
      </c>
      <c r="AU2637" s="259" t="s">
        <v>79</v>
      </c>
      <c r="AV2637" s="12" t="s">
        <v>79</v>
      </c>
      <c r="AW2637" s="12" t="s">
        <v>35</v>
      </c>
      <c r="AX2637" s="12" t="s">
        <v>71</v>
      </c>
      <c r="AY2637" s="259" t="s">
        <v>169</v>
      </c>
    </row>
    <row r="2638" s="13" customFormat="1">
      <c r="B2638" s="260"/>
      <c r="C2638" s="261"/>
      <c r="D2638" s="250" t="s">
        <v>177</v>
      </c>
      <c r="E2638" s="262" t="s">
        <v>21</v>
      </c>
      <c r="F2638" s="263" t="s">
        <v>881</v>
      </c>
      <c r="G2638" s="261"/>
      <c r="H2638" s="262" t="s">
        <v>21</v>
      </c>
      <c r="I2638" s="264"/>
      <c r="J2638" s="261"/>
      <c r="K2638" s="261"/>
      <c r="L2638" s="265"/>
      <c r="M2638" s="266"/>
      <c r="N2638" s="267"/>
      <c r="O2638" s="267"/>
      <c r="P2638" s="267"/>
      <c r="Q2638" s="267"/>
      <c r="R2638" s="267"/>
      <c r="S2638" s="267"/>
      <c r="T2638" s="268"/>
      <c r="AT2638" s="269" t="s">
        <v>177</v>
      </c>
      <c r="AU2638" s="269" t="s">
        <v>79</v>
      </c>
      <c r="AV2638" s="13" t="s">
        <v>75</v>
      </c>
      <c r="AW2638" s="13" t="s">
        <v>35</v>
      </c>
      <c r="AX2638" s="13" t="s">
        <v>71</v>
      </c>
      <c r="AY2638" s="269" t="s">
        <v>169</v>
      </c>
    </row>
    <row r="2639" s="12" customFormat="1">
      <c r="B2639" s="248"/>
      <c r="C2639" s="249"/>
      <c r="D2639" s="250" t="s">
        <v>177</v>
      </c>
      <c r="E2639" s="251" t="s">
        <v>21</v>
      </c>
      <c r="F2639" s="252" t="s">
        <v>952</v>
      </c>
      <c r="G2639" s="249"/>
      <c r="H2639" s="253">
        <v>8.3100000000000005</v>
      </c>
      <c r="I2639" s="254"/>
      <c r="J2639" s="249"/>
      <c r="K2639" s="249"/>
      <c r="L2639" s="255"/>
      <c r="M2639" s="256"/>
      <c r="N2639" s="257"/>
      <c r="O2639" s="257"/>
      <c r="P2639" s="257"/>
      <c r="Q2639" s="257"/>
      <c r="R2639" s="257"/>
      <c r="S2639" s="257"/>
      <c r="T2639" s="258"/>
      <c r="AT2639" s="259" t="s">
        <v>177</v>
      </c>
      <c r="AU2639" s="259" t="s">
        <v>79</v>
      </c>
      <c r="AV2639" s="12" t="s">
        <v>79</v>
      </c>
      <c r="AW2639" s="12" t="s">
        <v>35</v>
      </c>
      <c r="AX2639" s="12" t="s">
        <v>71</v>
      </c>
      <c r="AY2639" s="259" t="s">
        <v>169</v>
      </c>
    </row>
    <row r="2640" s="13" customFormat="1">
      <c r="B2640" s="260"/>
      <c r="C2640" s="261"/>
      <c r="D2640" s="250" t="s">
        <v>177</v>
      </c>
      <c r="E2640" s="262" t="s">
        <v>21</v>
      </c>
      <c r="F2640" s="263" t="s">
        <v>882</v>
      </c>
      <c r="G2640" s="261"/>
      <c r="H2640" s="262" t="s">
        <v>21</v>
      </c>
      <c r="I2640" s="264"/>
      <c r="J2640" s="261"/>
      <c r="K2640" s="261"/>
      <c r="L2640" s="265"/>
      <c r="M2640" s="266"/>
      <c r="N2640" s="267"/>
      <c r="O2640" s="267"/>
      <c r="P2640" s="267"/>
      <c r="Q2640" s="267"/>
      <c r="R2640" s="267"/>
      <c r="S2640" s="267"/>
      <c r="T2640" s="268"/>
      <c r="AT2640" s="269" t="s">
        <v>177</v>
      </c>
      <c r="AU2640" s="269" t="s">
        <v>79</v>
      </c>
      <c r="AV2640" s="13" t="s">
        <v>75</v>
      </c>
      <c r="AW2640" s="13" t="s">
        <v>35</v>
      </c>
      <c r="AX2640" s="13" t="s">
        <v>71</v>
      </c>
      <c r="AY2640" s="269" t="s">
        <v>169</v>
      </c>
    </row>
    <row r="2641" s="12" customFormat="1">
      <c r="B2641" s="248"/>
      <c r="C2641" s="249"/>
      <c r="D2641" s="250" t="s">
        <v>177</v>
      </c>
      <c r="E2641" s="251" t="s">
        <v>21</v>
      </c>
      <c r="F2641" s="252" t="s">
        <v>952</v>
      </c>
      <c r="G2641" s="249"/>
      <c r="H2641" s="253">
        <v>8.3100000000000005</v>
      </c>
      <c r="I2641" s="254"/>
      <c r="J2641" s="249"/>
      <c r="K2641" s="249"/>
      <c r="L2641" s="255"/>
      <c r="M2641" s="256"/>
      <c r="N2641" s="257"/>
      <c r="O2641" s="257"/>
      <c r="P2641" s="257"/>
      <c r="Q2641" s="257"/>
      <c r="R2641" s="257"/>
      <c r="S2641" s="257"/>
      <c r="T2641" s="258"/>
      <c r="AT2641" s="259" t="s">
        <v>177</v>
      </c>
      <c r="AU2641" s="259" t="s">
        <v>79</v>
      </c>
      <c r="AV2641" s="12" t="s">
        <v>79</v>
      </c>
      <c r="AW2641" s="12" t="s">
        <v>35</v>
      </c>
      <c r="AX2641" s="12" t="s">
        <v>71</v>
      </c>
      <c r="AY2641" s="259" t="s">
        <v>169</v>
      </c>
    </row>
    <row r="2642" s="13" customFormat="1">
      <c r="B2642" s="260"/>
      <c r="C2642" s="261"/>
      <c r="D2642" s="250" t="s">
        <v>177</v>
      </c>
      <c r="E2642" s="262" t="s">
        <v>21</v>
      </c>
      <c r="F2642" s="263" t="s">
        <v>883</v>
      </c>
      <c r="G2642" s="261"/>
      <c r="H2642" s="262" t="s">
        <v>21</v>
      </c>
      <c r="I2642" s="264"/>
      <c r="J2642" s="261"/>
      <c r="K2642" s="261"/>
      <c r="L2642" s="265"/>
      <c r="M2642" s="266"/>
      <c r="N2642" s="267"/>
      <c r="O2642" s="267"/>
      <c r="P2642" s="267"/>
      <c r="Q2642" s="267"/>
      <c r="R2642" s="267"/>
      <c r="S2642" s="267"/>
      <c r="T2642" s="268"/>
      <c r="AT2642" s="269" t="s">
        <v>177</v>
      </c>
      <c r="AU2642" s="269" t="s">
        <v>79</v>
      </c>
      <c r="AV2642" s="13" t="s">
        <v>75</v>
      </c>
      <c r="AW2642" s="13" t="s">
        <v>35</v>
      </c>
      <c r="AX2642" s="13" t="s">
        <v>71</v>
      </c>
      <c r="AY2642" s="269" t="s">
        <v>169</v>
      </c>
    </row>
    <row r="2643" s="14" customFormat="1">
      <c r="B2643" s="270"/>
      <c r="C2643" s="271"/>
      <c r="D2643" s="250" t="s">
        <v>177</v>
      </c>
      <c r="E2643" s="272" t="s">
        <v>21</v>
      </c>
      <c r="F2643" s="273" t="s">
        <v>182</v>
      </c>
      <c r="G2643" s="271"/>
      <c r="H2643" s="274">
        <v>200.63999999999999</v>
      </c>
      <c r="I2643" s="275"/>
      <c r="J2643" s="271"/>
      <c r="K2643" s="271"/>
      <c r="L2643" s="276"/>
      <c r="M2643" s="277"/>
      <c r="N2643" s="278"/>
      <c r="O2643" s="278"/>
      <c r="P2643" s="278"/>
      <c r="Q2643" s="278"/>
      <c r="R2643" s="278"/>
      <c r="S2643" s="278"/>
      <c r="T2643" s="279"/>
      <c r="AT2643" s="280" t="s">
        <v>177</v>
      </c>
      <c r="AU2643" s="280" t="s">
        <v>79</v>
      </c>
      <c r="AV2643" s="14" t="s">
        <v>89</v>
      </c>
      <c r="AW2643" s="14" t="s">
        <v>35</v>
      </c>
      <c r="AX2643" s="14" t="s">
        <v>75</v>
      </c>
      <c r="AY2643" s="280" t="s">
        <v>169</v>
      </c>
    </row>
    <row r="2644" s="1" customFormat="1" ht="16.5" customHeight="1">
      <c r="B2644" s="47"/>
      <c r="C2644" s="236" t="s">
        <v>2242</v>
      </c>
      <c r="D2644" s="236" t="s">
        <v>172</v>
      </c>
      <c r="E2644" s="237" t="s">
        <v>2243</v>
      </c>
      <c r="F2644" s="238" t="s">
        <v>2244</v>
      </c>
      <c r="G2644" s="239" t="s">
        <v>479</v>
      </c>
      <c r="H2644" s="240">
        <v>489.73500000000001</v>
      </c>
      <c r="I2644" s="241"/>
      <c r="J2644" s="242">
        <f>ROUND(I2644*H2644,2)</f>
        <v>0</v>
      </c>
      <c r="K2644" s="238" t="s">
        <v>21</v>
      </c>
      <c r="L2644" s="73"/>
      <c r="M2644" s="243" t="s">
        <v>21</v>
      </c>
      <c r="N2644" s="244" t="s">
        <v>42</v>
      </c>
      <c r="O2644" s="48"/>
      <c r="P2644" s="245">
        <f>O2644*H2644</f>
        <v>0</v>
      </c>
      <c r="Q2644" s="245">
        <v>2.499E-05</v>
      </c>
      <c r="R2644" s="245">
        <f>Q2644*H2644</f>
        <v>0.012238477649999999</v>
      </c>
      <c r="S2644" s="245">
        <v>0</v>
      </c>
      <c r="T2644" s="246">
        <f>S2644*H2644</f>
        <v>0</v>
      </c>
      <c r="AR2644" s="25" t="s">
        <v>89</v>
      </c>
      <c r="AT2644" s="25" t="s">
        <v>172</v>
      </c>
      <c r="AU2644" s="25" t="s">
        <v>79</v>
      </c>
      <c r="AY2644" s="25" t="s">
        <v>169</v>
      </c>
      <c r="BE2644" s="247">
        <f>IF(N2644="základní",J2644,0)</f>
        <v>0</v>
      </c>
      <c r="BF2644" s="247">
        <f>IF(N2644="snížená",J2644,0)</f>
        <v>0</v>
      </c>
      <c r="BG2644" s="247">
        <f>IF(N2644="zákl. přenesená",J2644,0)</f>
        <v>0</v>
      </c>
      <c r="BH2644" s="247">
        <f>IF(N2644="sníž. přenesená",J2644,0)</f>
        <v>0</v>
      </c>
      <c r="BI2644" s="247">
        <f>IF(N2644="nulová",J2644,0)</f>
        <v>0</v>
      </c>
      <c r="BJ2644" s="25" t="s">
        <v>75</v>
      </c>
      <c r="BK2644" s="247">
        <f>ROUND(I2644*H2644,2)</f>
        <v>0</v>
      </c>
      <c r="BL2644" s="25" t="s">
        <v>89</v>
      </c>
      <c r="BM2644" s="25" t="s">
        <v>2245</v>
      </c>
    </row>
    <row r="2645" s="12" customFormat="1">
      <c r="B2645" s="248"/>
      <c r="C2645" s="249"/>
      <c r="D2645" s="250" t="s">
        <v>177</v>
      </c>
      <c r="E2645" s="251" t="s">
        <v>21</v>
      </c>
      <c r="F2645" s="252" t="s">
        <v>941</v>
      </c>
      <c r="G2645" s="249"/>
      <c r="H2645" s="253">
        <v>42.375</v>
      </c>
      <c r="I2645" s="254"/>
      <c r="J2645" s="249"/>
      <c r="K2645" s="249"/>
      <c r="L2645" s="255"/>
      <c r="M2645" s="256"/>
      <c r="N2645" s="257"/>
      <c r="O2645" s="257"/>
      <c r="P2645" s="257"/>
      <c r="Q2645" s="257"/>
      <c r="R2645" s="257"/>
      <c r="S2645" s="257"/>
      <c r="T2645" s="258"/>
      <c r="AT2645" s="259" t="s">
        <v>177</v>
      </c>
      <c r="AU2645" s="259" t="s">
        <v>79</v>
      </c>
      <c r="AV2645" s="12" t="s">
        <v>79</v>
      </c>
      <c r="AW2645" s="12" t="s">
        <v>35</v>
      </c>
      <c r="AX2645" s="12" t="s">
        <v>71</v>
      </c>
      <c r="AY2645" s="259" t="s">
        <v>169</v>
      </c>
    </row>
    <row r="2646" s="13" customFormat="1">
      <c r="B2646" s="260"/>
      <c r="C2646" s="261"/>
      <c r="D2646" s="250" t="s">
        <v>177</v>
      </c>
      <c r="E2646" s="262" t="s">
        <v>21</v>
      </c>
      <c r="F2646" s="263" t="s">
        <v>350</v>
      </c>
      <c r="G2646" s="261"/>
      <c r="H2646" s="262" t="s">
        <v>21</v>
      </c>
      <c r="I2646" s="264"/>
      <c r="J2646" s="261"/>
      <c r="K2646" s="261"/>
      <c r="L2646" s="265"/>
      <c r="M2646" s="266"/>
      <c r="N2646" s="267"/>
      <c r="O2646" s="267"/>
      <c r="P2646" s="267"/>
      <c r="Q2646" s="267"/>
      <c r="R2646" s="267"/>
      <c r="S2646" s="267"/>
      <c r="T2646" s="268"/>
      <c r="AT2646" s="269" t="s">
        <v>177</v>
      </c>
      <c r="AU2646" s="269" t="s">
        <v>79</v>
      </c>
      <c r="AV2646" s="13" t="s">
        <v>75</v>
      </c>
      <c r="AW2646" s="13" t="s">
        <v>35</v>
      </c>
      <c r="AX2646" s="13" t="s">
        <v>71</v>
      </c>
      <c r="AY2646" s="269" t="s">
        <v>169</v>
      </c>
    </row>
    <row r="2647" s="12" customFormat="1">
      <c r="B2647" s="248"/>
      <c r="C2647" s="249"/>
      <c r="D2647" s="250" t="s">
        <v>177</v>
      </c>
      <c r="E2647" s="251" t="s">
        <v>21</v>
      </c>
      <c r="F2647" s="252" t="s">
        <v>942</v>
      </c>
      <c r="G2647" s="249"/>
      <c r="H2647" s="253">
        <v>31.43</v>
      </c>
      <c r="I2647" s="254"/>
      <c r="J2647" s="249"/>
      <c r="K2647" s="249"/>
      <c r="L2647" s="255"/>
      <c r="M2647" s="256"/>
      <c r="N2647" s="257"/>
      <c r="O2647" s="257"/>
      <c r="P2647" s="257"/>
      <c r="Q2647" s="257"/>
      <c r="R2647" s="257"/>
      <c r="S2647" s="257"/>
      <c r="T2647" s="258"/>
      <c r="AT2647" s="259" t="s">
        <v>177</v>
      </c>
      <c r="AU2647" s="259" t="s">
        <v>79</v>
      </c>
      <c r="AV2647" s="12" t="s">
        <v>79</v>
      </c>
      <c r="AW2647" s="12" t="s">
        <v>35</v>
      </c>
      <c r="AX2647" s="12" t="s">
        <v>71</v>
      </c>
      <c r="AY2647" s="259" t="s">
        <v>169</v>
      </c>
    </row>
    <row r="2648" s="13" customFormat="1">
      <c r="B2648" s="260"/>
      <c r="C2648" s="261"/>
      <c r="D2648" s="250" t="s">
        <v>177</v>
      </c>
      <c r="E2648" s="262" t="s">
        <v>21</v>
      </c>
      <c r="F2648" s="263" t="s">
        <v>436</v>
      </c>
      <c r="G2648" s="261"/>
      <c r="H2648" s="262" t="s">
        <v>21</v>
      </c>
      <c r="I2648" s="264"/>
      <c r="J2648" s="261"/>
      <c r="K2648" s="261"/>
      <c r="L2648" s="265"/>
      <c r="M2648" s="266"/>
      <c r="N2648" s="267"/>
      <c r="O2648" s="267"/>
      <c r="P2648" s="267"/>
      <c r="Q2648" s="267"/>
      <c r="R2648" s="267"/>
      <c r="S2648" s="267"/>
      <c r="T2648" s="268"/>
      <c r="AT2648" s="269" t="s">
        <v>177</v>
      </c>
      <c r="AU2648" s="269" t="s">
        <v>79</v>
      </c>
      <c r="AV2648" s="13" t="s">
        <v>75</v>
      </c>
      <c r="AW2648" s="13" t="s">
        <v>35</v>
      </c>
      <c r="AX2648" s="13" t="s">
        <v>71</v>
      </c>
      <c r="AY2648" s="269" t="s">
        <v>169</v>
      </c>
    </row>
    <row r="2649" s="12" customFormat="1">
      <c r="B2649" s="248"/>
      <c r="C2649" s="249"/>
      <c r="D2649" s="250" t="s">
        <v>177</v>
      </c>
      <c r="E2649" s="251" t="s">
        <v>21</v>
      </c>
      <c r="F2649" s="252" t="s">
        <v>943</v>
      </c>
      <c r="G2649" s="249"/>
      <c r="H2649" s="253">
        <v>33.009999999999998</v>
      </c>
      <c r="I2649" s="254"/>
      <c r="J2649" s="249"/>
      <c r="K2649" s="249"/>
      <c r="L2649" s="255"/>
      <c r="M2649" s="256"/>
      <c r="N2649" s="257"/>
      <c r="O2649" s="257"/>
      <c r="P2649" s="257"/>
      <c r="Q2649" s="257"/>
      <c r="R2649" s="257"/>
      <c r="S2649" s="257"/>
      <c r="T2649" s="258"/>
      <c r="AT2649" s="259" t="s">
        <v>177</v>
      </c>
      <c r="AU2649" s="259" t="s">
        <v>79</v>
      </c>
      <c r="AV2649" s="12" t="s">
        <v>79</v>
      </c>
      <c r="AW2649" s="12" t="s">
        <v>35</v>
      </c>
      <c r="AX2649" s="12" t="s">
        <v>71</v>
      </c>
      <c r="AY2649" s="259" t="s">
        <v>169</v>
      </c>
    </row>
    <row r="2650" s="13" customFormat="1">
      <c r="B2650" s="260"/>
      <c r="C2650" s="261"/>
      <c r="D2650" s="250" t="s">
        <v>177</v>
      </c>
      <c r="E2650" s="262" t="s">
        <v>21</v>
      </c>
      <c r="F2650" s="263" t="s">
        <v>521</v>
      </c>
      <c r="G2650" s="261"/>
      <c r="H2650" s="262" t="s">
        <v>21</v>
      </c>
      <c r="I2650" s="264"/>
      <c r="J2650" s="261"/>
      <c r="K2650" s="261"/>
      <c r="L2650" s="265"/>
      <c r="M2650" s="266"/>
      <c r="N2650" s="267"/>
      <c r="O2650" s="267"/>
      <c r="P2650" s="267"/>
      <c r="Q2650" s="267"/>
      <c r="R2650" s="267"/>
      <c r="S2650" s="267"/>
      <c r="T2650" s="268"/>
      <c r="AT2650" s="269" t="s">
        <v>177</v>
      </c>
      <c r="AU2650" s="269" t="s">
        <v>79</v>
      </c>
      <c r="AV2650" s="13" t="s">
        <v>75</v>
      </c>
      <c r="AW2650" s="13" t="s">
        <v>35</v>
      </c>
      <c r="AX2650" s="13" t="s">
        <v>71</v>
      </c>
      <c r="AY2650" s="269" t="s">
        <v>169</v>
      </c>
    </row>
    <row r="2651" s="12" customFormat="1">
      <c r="B2651" s="248"/>
      <c r="C2651" s="249"/>
      <c r="D2651" s="250" t="s">
        <v>177</v>
      </c>
      <c r="E2651" s="251" t="s">
        <v>21</v>
      </c>
      <c r="F2651" s="252" t="s">
        <v>944</v>
      </c>
      <c r="G2651" s="249"/>
      <c r="H2651" s="253">
        <v>11.539999999999999</v>
      </c>
      <c r="I2651" s="254"/>
      <c r="J2651" s="249"/>
      <c r="K2651" s="249"/>
      <c r="L2651" s="255"/>
      <c r="M2651" s="256"/>
      <c r="N2651" s="257"/>
      <c r="O2651" s="257"/>
      <c r="P2651" s="257"/>
      <c r="Q2651" s="257"/>
      <c r="R2651" s="257"/>
      <c r="S2651" s="257"/>
      <c r="T2651" s="258"/>
      <c r="AT2651" s="259" t="s">
        <v>177</v>
      </c>
      <c r="AU2651" s="259" t="s">
        <v>79</v>
      </c>
      <c r="AV2651" s="12" t="s">
        <v>79</v>
      </c>
      <c r="AW2651" s="12" t="s">
        <v>35</v>
      </c>
      <c r="AX2651" s="12" t="s">
        <v>71</v>
      </c>
      <c r="AY2651" s="259" t="s">
        <v>169</v>
      </c>
    </row>
    <row r="2652" s="13" customFormat="1">
      <c r="B2652" s="260"/>
      <c r="C2652" s="261"/>
      <c r="D2652" s="250" t="s">
        <v>177</v>
      </c>
      <c r="E2652" s="262" t="s">
        <v>21</v>
      </c>
      <c r="F2652" s="263" t="s">
        <v>496</v>
      </c>
      <c r="G2652" s="261"/>
      <c r="H2652" s="262" t="s">
        <v>21</v>
      </c>
      <c r="I2652" s="264"/>
      <c r="J2652" s="261"/>
      <c r="K2652" s="261"/>
      <c r="L2652" s="265"/>
      <c r="M2652" s="266"/>
      <c r="N2652" s="267"/>
      <c r="O2652" s="267"/>
      <c r="P2652" s="267"/>
      <c r="Q2652" s="267"/>
      <c r="R2652" s="267"/>
      <c r="S2652" s="267"/>
      <c r="T2652" s="268"/>
      <c r="AT2652" s="269" t="s">
        <v>177</v>
      </c>
      <c r="AU2652" s="269" t="s">
        <v>79</v>
      </c>
      <c r="AV2652" s="13" t="s">
        <v>75</v>
      </c>
      <c r="AW2652" s="13" t="s">
        <v>35</v>
      </c>
      <c r="AX2652" s="13" t="s">
        <v>71</v>
      </c>
      <c r="AY2652" s="269" t="s">
        <v>169</v>
      </c>
    </row>
    <row r="2653" s="12" customFormat="1">
      <c r="B2653" s="248"/>
      <c r="C2653" s="249"/>
      <c r="D2653" s="250" t="s">
        <v>177</v>
      </c>
      <c r="E2653" s="251" t="s">
        <v>21</v>
      </c>
      <c r="F2653" s="252" t="s">
        <v>945</v>
      </c>
      <c r="G2653" s="249"/>
      <c r="H2653" s="253">
        <v>8.8599999999999994</v>
      </c>
      <c r="I2653" s="254"/>
      <c r="J2653" s="249"/>
      <c r="K2653" s="249"/>
      <c r="L2653" s="255"/>
      <c r="M2653" s="256"/>
      <c r="N2653" s="257"/>
      <c r="O2653" s="257"/>
      <c r="P2653" s="257"/>
      <c r="Q2653" s="257"/>
      <c r="R2653" s="257"/>
      <c r="S2653" s="257"/>
      <c r="T2653" s="258"/>
      <c r="AT2653" s="259" t="s">
        <v>177</v>
      </c>
      <c r="AU2653" s="259" t="s">
        <v>79</v>
      </c>
      <c r="AV2653" s="12" t="s">
        <v>79</v>
      </c>
      <c r="AW2653" s="12" t="s">
        <v>35</v>
      </c>
      <c r="AX2653" s="12" t="s">
        <v>71</v>
      </c>
      <c r="AY2653" s="259" t="s">
        <v>169</v>
      </c>
    </row>
    <row r="2654" s="13" customFormat="1">
      <c r="B2654" s="260"/>
      <c r="C2654" s="261"/>
      <c r="D2654" s="250" t="s">
        <v>177</v>
      </c>
      <c r="E2654" s="262" t="s">
        <v>21</v>
      </c>
      <c r="F2654" s="263" t="s">
        <v>362</v>
      </c>
      <c r="G2654" s="261"/>
      <c r="H2654" s="262" t="s">
        <v>21</v>
      </c>
      <c r="I2654" s="264"/>
      <c r="J2654" s="261"/>
      <c r="K2654" s="261"/>
      <c r="L2654" s="265"/>
      <c r="M2654" s="266"/>
      <c r="N2654" s="267"/>
      <c r="O2654" s="267"/>
      <c r="P2654" s="267"/>
      <c r="Q2654" s="267"/>
      <c r="R2654" s="267"/>
      <c r="S2654" s="267"/>
      <c r="T2654" s="268"/>
      <c r="AT2654" s="269" t="s">
        <v>177</v>
      </c>
      <c r="AU2654" s="269" t="s">
        <v>79</v>
      </c>
      <c r="AV2654" s="13" t="s">
        <v>75</v>
      </c>
      <c r="AW2654" s="13" t="s">
        <v>35</v>
      </c>
      <c r="AX2654" s="13" t="s">
        <v>71</v>
      </c>
      <c r="AY2654" s="269" t="s">
        <v>169</v>
      </c>
    </row>
    <row r="2655" s="12" customFormat="1">
      <c r="B2655" s="248"/>
      <c r="C2655" s="249"/>
      <c r="D2655" s="250" t="s">
        <v>177</v>
      </c>
      <c r="E2655" s="251" t="s">
        <v>21</v>
      </c>
      <c r="F2655" s="252" t="s">
        <v>946</v>
      </c>
      <c r="G2655" s="249"/>
      <c r="H2655" s="253">
        <v>35.979999999999997</v>
      </c>
      <c r="I2655" s="254"/>
      <c r="J2655" s="249"/>
      <c r="K2655" s="249"/>
      <c r="L2655" s="255"/>
      <c r="M2655" s="256"/>
      <c r="N2655" s="257"/>
      <c r="O2655" s="257"/>
      <c r="P2655" s="257"/>
      <c r="Q2655" s="257"/>
      <c r="R2655" s="257"/>
      <c r="S2655" s="257"/>
      <c r="T2655" s="258"/>
      <c r="AT2655" s="259" t="s">
        <v>177</v>
      </c>
      <c r="AU2655" s="259" t="s">
        <v>79</v>
      </c>
      <c r="AV2655" s="12" t="s">
        <v>79</v>
      </c>
      <c r="AW2655" s="12" t="s">
        <v>35</v>
      </c>
      <c r="AX2655" s="12" t="s">
        <v>71</v>
      </c>
      <c r="AY2655" s="259" t="s">
        <v>169</v>
      </c>
    </row>
    <row r="2656" s="13" customFormat="1">
      <c r="B2656" s="260"/>
      <c r="C2656" s="261"/>
      <c r="D2656" s="250" t="s">
        <v>177</v>
      </c>
      <c r="E2656" s="262" t="s">
        <v>21</v>
      </c>
      <c r="F2656" s="263" t="s">
        <v>364</v>
      </c>
      <c r="G2656" s="261"/>
      <c r="H2656" s="262" t="s">
        <v>21</v>
      </c>
      <c r="I2656" s="264"/>
      <c r="J2656" s="261"/>
      <c r="K2656" s="261"/>
      <c r="L2656" s="265"/>
      <c r="M2656" s="266"/>
      <c r="N2656" s="267"/>
      <c r="O2656" s="267"/>
      <c r="P2656" s="267"/>
      <c r="Q2656" s="267"/>
      <c r="R2656" s="267"/>
      <c r="S2656" s="267"/>
      <c r="T2656" s="268"/>
      <c r="AT2656" s="269" t="s">
        <v>177</v>
      </c>
      <c r="AU2656" s="269" t="s">
        <v>79</v>
      </c>
      <c r="AV2656" s="13" t="s">
        <v>75</v>
      </c>
      <c r="AW2656" s="13" t="s">
        <v>35</v>
      </c>
      <c r="AX2656" s="13" t="s">
        <v>71</v>
      </c>
      <c r="AY2656" s="269" t="s">
        <v>169</v>
      </c>
    </row>
    <row r="2657" s="12" customFormat="1">
      <c r="B2657" s="248"/>
      <c r="C2657" s="249"/>
      <c r="D2657" s="250" t="s">
        <v>177</v>
      </c>
      <c r="E2657" s="251" t="s">
        <v>21</v>
      </c>
      <c r="F2657" s="252" t="s">
        <v>947</v>
      </c>
      <c r="G2657" s="249"/>
      <c r="H2657" s="253">
        <v>58.289999999999999</v>
      </c>
      <c r="I2657" s="254"/>
      <c r="J2657" s="249"/>
      <c r="K2657" s="249"/>
      <c r="L2657" s="255"/>
      <c r="M2657" s="256"/>
      <c r="N2657" s="257"/>
      <c r="O2657" s="257"/>
      <c r="P2657" s="257"/>
      <c r="Q2657" s="257"/>
      <c r="R2657" s="257"/>
      <c r="S2657" s="257"/>
      <c r="T2657" s="258"/>
      <c r="AT2657" s="259" t="s">
        <v>177</v>
      </c>
      <c r="AU2657" s="259" t="s">
        <v>79</v>
      </c>
      <c r="AV2657" s="12" t="s">
        <v>79</v>
      </c>
      <c r="AW2657" s="12" t="s">
        <v>35</v>
      </c>
      <c r="AX2657" s="12" t="s">
        <v>71</v>
      </c>
      <c r="AY2657" s="259" t="s">
        <v>169</v>
      </c>
    </row>
    <row r="2658" s="13" customFormat="1">
      <c r="B2658" s="260"/>
      <c r="C2658" s="261"/>
      <c r="D2658" s="250" t="s">
        <v>177</v>
      </c>
      <c r="E2658" s="262" t="s">
        <v>21</v>
      </c>
      <c r="F2658" s="263" t="s">
        <v>361</v>
      </c>
      <c r="G2658" s="261"/>
      <c r="H2658" s="262" t="s">
        <v>21</v>
      </c>
      <c r="I2658" s="264"/>
      <c r="J2658" s="261"/>
      <c r="K2658" s="261"/>
      <c r="L2658" s="265"/>
      <c r="M2658" s="266"/>
      <c r="N2658" s="267"/>
      <c r="O2658" s="267"/>
      <c r="P2658" s="267"/>
      <c r="Q2658" s="267"/>
      <c r="R2658" s="267"/>
      <c r="S2658" s="267"/>
      <c r="T2658" s="268"/>
      <c r="AT2658" s="269" t="s">
        <v>177</v>
      </c>
      <c r="AU2658" s="269" t="s">
        <v>79</v>
      </c>
      <c r="AV2658" s="13" t="s">
        <v>75</v>
      </c>
      <c r="AW2658" s="13" t="s">
        <v>35</v>
      </c>
      <c r="AX2658" s="13" t="s">
        <v>71</v>
      </c>
      <c r="AY2658" s="269" t="s">
        <v>169</v>
      </c>
    </row>
    <row r="2659" s="12" customFormat="1">
      <c r="B2659" s="248"/>
      <c r="C2659" s="249"/>
      <c r="D2659" s="250" t="s">
        <v>177</v>
      </c>
      <c r="E2659" s="251" t="s">
        <v>21</v>
      </c>
      <c r="F2659" s="252" t="s">
        <v>948</v>
      </c>
      <c r="G2659" s="249"/>
      <c r="H2659" s="253">
        <v>31.199999999999999</v>
      </c>
      <c r="I2659" s="254"/>
      <c r="J2659" s="249"/>
      <c r="K2659" s="249"/>
      <c r="L2659" s="255"/>
      <c r="M2659" s="256"/>
      <c r="N2659" s="257"/>
      <c r="O2659" s="257"/>
      <c r="P2659" s="257"/>
      <c r="Q2659" s="257"/>
      <c r="R2659" s="257"/>
      <c r="S2659" s="257"/>
      <c r="T2659" s="258"/>
      <c r="AT2659" s="259" t="s">
        <v>177</v>
      </c>
      <c r="AU2659" s="259" t="s">
        <v>79</v>
      </c>
      <c r="AV2659" s="12" t="s">
        <v>79</v>
      </c>
      <c r="AW2659" s="12" t="s">
        <v>35</v>
      </c>
      <c r="AX2659" s="12" t="s">
        <v>71</v>
      </c>
      <c r="AY2659" s="259" t="s">
        <v>169</v>
      </c>
    </row>
    <row r="2660" s="13" customFormat="1">
      <c r="B2660" s="260"/>
      <c r="C2660" s="261"/>
      <c r="D2660" s="250" t="s">
        <v>177</v>
      </c>
      <c r="E2660" s="262" t="s">
        <v>21</v>
      </c>
      <c r="F2660" s="263" t="s">
        <v>441</v>
      </c>
      <c r="G2660" s="261"/>
      <c r="H2660" s="262" t="s">
        <v>21</v>
      </c>
      <c r="I2660" s="264"/>
      <c r="J2660" s="261"/>
      <c r="K2660" s="261"/>
      <c r="L2660" s="265"/>
      <c r="M2660" s="266"/>
      <c r="N2660" s="267"/>
      <c r="O2660" s="267"/>
      <c r="P2660" s="267"/>
      <c r="Q2660" s="267"/>
      <c r="R2660" s="267"/>
      <c r="S2660" s="267"/>
      <c r="T2660" s="268"/>
      <c r="AT2660" s="269" t="s">
        <v>177</v>
      </c>
      <c r="AU2660" s="269" t="s">
        <v>79</v>
      </c>
      <c r="AV2660" s="13" t="s">
        <v>75</v>
      </c>
      <c r="AW2660" s="13" t="s">
        <v>35</v>
      </c>
      <c r="AX2660" s="13" t="s">
        <v>71</v>
      </c>
      <c r="AY2660" s="269" t="s">
        <v>169</v>
      </c>
    </row>
    <row r="2661" s="12" customFormat="1">
      <c r="B2661" s="248"/>
      <c r="C2661" s="249"/>
      <c r="D2661" s="250" t="s">
        <v>177</v>
      </c>
      <c r="E2661" s="251" t="s">
        <v>21</v>
      </c>
      <c r="F2661" s="252" t="s">
        <v>949</v>
      </c>
      <c r="G2661" s="249"/>
      <c r="H2661" s="253">
        <v>17</v>
      </c>
      <c r="I2661" s="254"/>
      <c r="J2661" s="249"/>
      <c r="K2661" s="249"/>
      <c r="L2661" s="255"/>
      <c r="M2661" s="256"/>
      <c r="N2661" s="257"/>
      <c r="O2661" s="257"/>
      <c r="P2661" s="257"/>
      <c r="Q2661" s="257"/>
      <c r="R2661" s="257"/>
      <c r="S2661" s="257"/>
      <c r="T2661" s="258"/>
      <c r="AT2661" s="259" t="s">
        <v>177</v>
      </c>
      <c r="AU2661" s="259" t="s">
        <v>79</v>
      </c>
      <c r="AV2661" s="12" t="s">
        <v>79</v>
      </c>
      <c r="AW2661" s="12" t="s">
        <v>35</v>
      </c>
      <c r="AX2661" s="12" t="s">
        <v>71</v>
      </c>
      <c r="AY2661" s="259" t="s">
        <v>169</v>
      </c>
    </row>
    <row r="2662" s="13" customFormat="1">
      <c r="B2662" s="260"/>
      <c r="C2662" s="261"/>
      <c r="D2662" s="250" t="s">
        <v>177</v>
      </c>
      <c r="E2662" s="262" t="s">
        <v>21</v>
      </c>
      <c r="F2662" s="263" t="s">
        <v>439</v>
      </c>
      <c r="G2662" s="261"/>
      <c r="H2662" s="262" t="s">
        <v>21</v>
      </c>
      <c r="I2662" s="264"/>
      <c r="J2662" s="261"/>
      <c r="K2662" s="261"/>
      <c r="L2662" s="265"/>
      <c r="M2662" s="266"/>
      <c r="N2662" s="267"/>
      <c r="O2662" s="267"/>
      <c r="P2662" s="267"/>
      <c r="Q2662" s="267"/>
      <c r="R2662" s="267"/>
      <c r="S2662" s="267"/>
      <c r="T2662" s="268"/>
      <c r="AT2662" s="269" t="s">
        <v>177</v>
      </c>
      <c r="AU2662" s="269" t="s">
        <v>79</v>
      </c>
      <c r="AV2662" s="13" t="s">
        <v>75</v>
      </c>
      <c r="AW2662" s="13" t="s">
        <v>35</v>
      </c>
      <c r="AX2662" s="13" t="s">
        <v>71</v>
      </c>
      <c r="AY2662" s="269" t="s">
        <v>169</v>
      </c>
    </row>
    <row r="2663" s="12" customFormat="1">
      <c r="B2663" s="248"/>
      <c r="C2663" s="249"/>
      <c r="D2663" s="250" t="s">
        <v>177</v>
      </c>
      <c r="E2663" s="251" t="s">
        <v>21</v>
      </c>
      <c r="F2663" s="252" t="s">
        <v>950</v>
      </c>
      <c r="G2663" s="249"/>
      <c r="H2663" s="253">
        <v>12.6</v>
      </c>
      <c r="I2663" s="254"/>
      <c r="J2663" s="249"/>
      <c r="K2663" s="249"/>
      <c r="L2663" s="255"/>
      <c r="M2663" s="256"/>
      <c r="N2663" s="257"/>
      <c r="O2663" s="257"/>
      <c r="P2663" s="257"/>
      <c r="Q2663" s="257"/>
      <c r="R2663" s="257"/>
      <c r="S2663" s="257"/>
      <c r="T2663" s="258"/>
      <c r="AT2663" s="259" t="s">
        <v>177</v>
      </c>
      <c r="AU2663" s="259" t="s">
        <v>79</v>
      </c>
      <c r="AV2663" s="12" t="s">
        <v>79</v>
      </c>
      <c r="AW2663" s="12" t="s">
        <v>35</v>
      </c>
      <c r="AX2663" s="12" t="s">
        <v>71</v>
      </c>
      <c r="AY2663" s="259" t="s">
        <v>169</v>
      </c>
    </row>
    <row r="2664" s="13" customFormat="1">
      <c r="B2664" s="260"/>
      <c r="C2664" s="261"/>
      <c r="D2664" s="250" t="s">
        <v>177</v>
      </c>
      <c r="E2664" s="262" t="s">
        <v>21</v>
      </c>
      <c r="F2664" s="263" t="s">
        <v>874</v>
      </c>
      <c r="G2664" s="261"/>
      <c r="H2664" s="262" t="s">
        <v>21</v>
      </c>
      <c r="I2664" s="264"/>
      <c r="J2664" s="261"/>
      <c r="K2664" s="261"/>
      <c r="L2664" s="265"/>
      <c r="M2664" s="266"/>
      <c r="N2664" s="267"/>
      <c r="O2664" s="267"/>
      <c r="P2664" s="267"/>
      <c r="Q2664" s="267"/>
      <c r="R2664" s="267"/>
      <c r="S2664" s="267"/>
      <c r="T2664" s="268"/>
      <c r="AT2664" s="269" t="s">
        <v>177</v>
      </c>
      <c r="AU2664" s="269" t="s">
        <v>79</v>
      </c>
      <c r="AV2664" s="13" t="s">
        <v>75</v>
      </c>
      <c r="AW2664" s="13" t="s">
        <v>35</v>
      </c>
      <c r="AX2664" s="13" t="s">
        <v>71</v>
      </c>
      <c r="AY2664" s="269" t="s">
        <v>169</v>
      </c>
    </row>
    <row r="2665" s="12" customFormat="1">
      <c r="B2665" s="248"/>
      <c r="C2665" s="249"/>
      <c r="D2665" s="250" t="s">
        <v>177</v>
      </c>
      <c r="E2665" s="251" t="s">
        <v>21</v>
      </c>
      <c r="F2665" s="252" t="s">
        <v>950</v>
      </c>
      <c r="G2665" s="249"/>
      <c r="H2665" s="253">
        <v>12.6</v>
      </c>
      <c r="I2665" s="254"/>
      <c r="J2665" s="249"/>
      <c r="K2665" s="249"/>
      <c r="L2665" s="255"/>
      <c r="M2665" s="256"/>
      <c r="N2665" s="257"/>
      <c r="O2665" s="257"/>
      <c r="P2665" s="257"/>
      <c r="Q2665" s="257"/>
      <c r="R2665" s="257"/>
      <c r="S2665" s="257"/>
      <c r="T2665" s="258"/>
      <c r="AT2665" s="259" t="s">
        <v>177</v>
      </c>
      <c r="AU2665" s="259" t="s">
        <v>79</v>
      </c>
      <c r="AV2665" s="12" t="s">
        <v>79</v>
      </c>
      <c r="AW2665" s="12" t="s">
        <v>35</v>
      </c>
      <c r="AX2665" s="12" t="s">
        <v>71</v>
      </c>
      <c r="AY2665" s="259" t="s">
        <v>169</v>
      </c>
    </row>
    <row r="2666" s="13" customFormat="1">
      <c r="B2666" s="260"/>
      <c r="C2666" s="261"/>
      <c r="D2666" s="250" t="s">
        <v>177</v>
      </c>
      <c r="E2666" s="262" t="s">
        <v>21</v>
      </c>
      <c r="F2666" s="263" t="s">
        <v>497</v>
      </c>
      <c r="G2666" s="261"/>
      <c r="H2666" s="262" t="s">
        <v>21</v>
      </c>
      <c r="I2666" s="264"/>
      <c r="J2666" s="261"/>
      <c r="K2666" s="261"/>
      <c r="L2666" s="265"/>
      <c r="M2666" s="266"/>
      <c r="N2666" s="267"/>
      <c r="O2666" s="267"/>
      <c r="P2666" s="267"/>
      <c r="Q2666" s="267"/>
      <c r="R2666" s="267"/>
      <c r="S2666" s="267"/>
      <c r="T2666" s="268"/>
      <c r="AT2666" s="269" t="s">
        <v>177</v>
      </c>
      <c r="AU2666" s="269" t="s">
        <v>79</v>
      </c>
      <c r="AV2666" s="13" t="s">
        <v>75</v>
      </c>
      <c r="AW2666" s="13" t="s">
        <v>35</v>
      </c>
      <c r="AX2666" s="13" t="s">
        <v>71</v>
      </c>
      <c r="AY2666" s="269" t="s">
        <v>169</v>
      </c>
    </row>
    <row r="2667" s="12" customFormat="1">
      <c r="B2667" s="248"/>
      <c r="C2667" s="249"/>
      <c r="D2667" s="250" t="s">
        <v>177</v>
      </c>
      <c r="E2667" s="251" t="s">
        <v>21</v>
      </c>
      <c r="F2667" s="252" t="s">
        <v>951</v>
      </c>
      <c r="G2667" s="249"/>
      <c r="H2667" s="253">
        <v>25</v>
      </c>
      <c r="I2667" s="254"/>
      <c r="J2667" s="249"/>
      <c r="K2667" s="249"/>
      <c r="L2667" s="255"/>
      <c r="M2667" s="256"/>
      <c r="N2667" s="257"/>
      <c r="O2667" s="257"/>
      <c r="P2667" s="257"/>
      <c r="Q2667" s="257"/>
      <c r="R2667" s="257"/>
      <c r="S2667" s="257"/>
      <c r="T2667" s="258"/>
      <c r="AT2667" s="259" t="s">
        <v>177</v>
      </c>
      <c r="AU2667" s="259" t="s">
        <v>79</v>
      </c>
      <c r="AV2667" s="12" t="s">
        <v>79</v>
      </c>
      <c r="AW2667" s="12" t="s">
        <v>35</v>
      </c>
      <c r="AX2667" s="12" t="s">
        <v>71</v>
      </c>
      <c r="AY2667" s="259" t="s">
        <v>169</v>
      </c>
    </row>
    <row r="2668" s="13" customFormat="1">
      <c r="B2668" s="260"/>
      <c r="C2668" s="261"/>
      <c r="D2668" s="250" t="s">
        <v>177</v>
      </c>
      <c r="E2668" s="262" t="s">
        <v>21</v>
      </c>
      <c r="F2668" s="263" t="s">
        <v>363</v>
      </c>
      <c r="G2668" s="261"/>
      <c r="H2668" s="262" t="s">
        <v>21</v>
      </c>
      <c r="I2668" s="264"/>
      <c r="J2668" s="261"/>
      <c r="K2668" s="261"/>
      <c r="L2668" s="265"/>
      <c r="M2668" s="266"/>
      <c r="N2668" s="267"/>
      <c r="O2668" s="267"/>
      <c r="P2668" s="267"/>
      <c r="Q2668" s="267"/>
      <c r="R2668" s="267"/>
      <c r="S2668" s="267"/>
      <c r="T2668" s="268"/>
      <c r="AT2668" s="269" t="s">
        <v>177</v>
      </c>
      <c r="AU2668" s="269" t="s">
        <v>79</v>
      </c>
      <c r="AV2668" s="13" t="s">
        <v>75</v>
      </c>
      <c r="AW2668" s="13" t="s">
        <v>35</v>
      </c>
      <c r="AX2668" s="13" t="s">
        <v>71</v>
      </c>
      <c r="AY2668" s="269" t="s">
        <v>169</v>
      </c>
    </row>
    <row r="2669" s="12" customFormat="1">
      <c r="B2669" s="248"/>
      <c r="C2669" s="249"/>
      <c r="D2669" s="250" t="s">
        <v>177</v>
      </c>
      <c r="E2669" s="251" t="s">
        <v>21</v>
      </c>
      <c r="F2669" s="252" t="s">
        <v>954</v>
      </c>
      <c r="G2669" s="249"/>
      <c r="H2669" s="253">
        <v>48.469999999999999</v>
      </c>
      <c r="I2669" s="254"/>
      <c r="J2669" s="249"/>
      <c r="K2669" s="249"/>
      <c r="L2669" s="255"/>
      <c r="M2669" s="256"/>
      <c r="N2669" s="257"/>
      <c r="O2669" s="257"/>
      <c r="P2669" s="257"/>
      <c r="Q2669" s="257"/>
      <c r="R2669" s="257"/>
      <c r="S2669" s="257"/>
      <c r="T2669" s="258"/>
      <c r="AT2669" s="259" t="s">
        <v>177</v>
      </c>
      <c r="AU2669" s="259" t="s">
        <v>79</v>
      </c>
      <c r="AV2669" s="12" t="s">
        <v>79</v>
      </c>
      <c r="AW2669" s="12" t="s">
        <v>35</v>
      </c>
      <c r="AX2669" s="12" t="s">
        <v>71</v>
      </c>
      <c r="AY2669" s="259" t="s">
        <v>169</v>
      </c>
    </row>
    <row r="2670" s="13" customFormat="1">
      <c r="B2670" s="260"/>
      <c r="C2670" s="261"/>
      <c r="D2670" s="250" t="s">
        <v>177</v>
      </c>
      <c r="E2670" s="262" t="s">
        <v>21</v>
      </c>
      <c r="F2670" s="263" t="s">
        <v>444</v>
      </c>
      <c r="G2670" s="261"/>
      <c r="H2670" s="262" t="s">
        <v>21</v>
      </c>
      <c r="I2670" s="264"/>
      <c r="J2670" s="261"/>
      <c r="K2670" s="261"/>
      <c r="L2670" s="265"/>
      <c r="M2670" s="266"/>
      <c r="N2670" s="267"/>
      <c r="O2670" s="267"/>
      <c r="P2670" s="267"/>
      <c r="Q2670" s="267"/>
      <c r="R2670" s="267"/>
      <c r="S2670" s="267"/>
      <c r="T2670" s="268"/>
      <c r="AT2670" s="269" t="s">
        <v>177</v>
      </c>
      <c r="AU2670" s="269" t="s">
        <v>79</v>
      </c>
      <c r="AV2670" s="13" t="s">
        <v>75</v>
      </c>
      <c r="AW2670" s="13" t="s">
        <v>35</v>
      </c>
      <c r="AX2670" s="13" t="s">
        <v>71</v>
      </c>
      <c r="AY2670" s="269" t="s">
        <v>169</v>
      </c>
    </row>
    <row r="2671" s="12" customFormat="1">
      <c r="B2671" s="248"/>
      <c r="C2671" s="249"/>
      <c r="D2671" s="250" t="s">
        <v>177</v>
      </c>
      <c r="E2671" s="251" t="s">
        <v>21</v>
      </c>
      <c r="F2671" s="252" t="s">
        <v>955</v>
      </c>
      <c r="G2671" s="249"/>
      <c r="H2671" s="253">
        <v>18.059999999999999</v>
      </c>
      <c r="I2671" s="254"/>
      <c r="J2671" s="249"/>
      <c r="K2671" s="249"/>
      <c r="L2671" s="255"/>
      <c r="M2671" s="256"/>
      <c r="N2671" s="257"/>
      <c r="O2671" s="257"/>
      <c r="P2671" s="257"/>
      <c r="Q2671" s="257"/>
      <c r="R2671" s="257"/>
      <c r="S2671" s="257"/>
      <c r="T2671" s="258"/>
      <c r="AT2671" s="259" t="s">
        <v>177</v>
      </c>
      <c r="AU2671" s="259" t="s">
        <v>79</v>
      </c>
      <c r="AV2671" s="12" t="s">
        <v>79</v>
      </c>
      <c r="AW2671" s="12" t="s">
        <v>35</v>
      </c>
      <c r="AX2671" s="12" t="s">
        <v>71</v>
      </c>
      <c r="AY2671" s="259" t="s">
        <v>169</v>
      </c>
    </row>
    <row r="2672" s="13" customFormat="1">
      <c r="B2672" s="260"/>
      <c r="C2672" s="261"/>
      <c r="D2672" s="250" t="s">
        <v>177</v>
      </c>
      <c r="E2672" s="262" t="s">
        <v>21</v>
      </c>
      <c r="F2672" s="263" t="s">
        <v>886</v>
      </c>
      <c r="G2672" s="261"/>
      <c r="H2672" s="262" t="s">
        <v>21</v>
      </c>
      <c r="I2672" s="264"/>
      <c r="J2672" s="261"/>
      <c r="K2672" s="261"/>
      <c r="L2672" s="265"/>
      <c r="M2672" s="266"/>
      <c r="N2672" s="267"/>
      <c r="O2672" s="267"/>
      <c r="P2672" s="267"/>
      <c r="Q2672" s="267"/>
      <c r="R2672" s="267"/>
      <c r="S2672" s="267"/>
      <c r="T2672" s="268"/>
      <c r="AT2672" s="269" t="s">
        <v>177</v>
      </c>
      <c r="AU2672" s="269" t="s">
        <v>79</v>
      </c>
      <c r="AV2672" s="13" t="s">
        <v>75</v>
      </c>
      <c r="AW2672" s="13" t="s">
        <v>35</v>
      </c>
      <c r="AX2672" s="13" t="s">
        <v>71</v>
      </c>
      <c r="AY2672" s="269" t="s">
        <v>169</v>
      </c>
    </row>
    <row r="2673" s="12" customFormat="1">
      <c r="B2673" s="248"/>
      <c r="C2673" s="249"/>
      <c r="D2673" s="250" t="s">
        <v>177</v>
      </c>
      <c r="E2673" s="251" t="s">
        <v>21</v>
      </c>
      <c r="F2673" s="252" t="s">
        <v>956</v>
      </c>
      <c r="G2673" s="249"/>
      <c r="H2673" s="253">
        <v>25.5</v>
      </c>
      <c r="I2673" s="254"/>
      <c r="J2673" s="249"/>
      <c r="K2673" s="249"/>
      <c r="L2673" s="255"/>
      <c r="M2673" s="256"/>
      <c r="N2673" s="257"/>
      <c r="O2673" s="257"/>
      <c r="P2673" s="257"/>
      <c r="Q2673" s="257"/>
      <c r="R2673" s="257"/>
      <c r="S2673" s="257"/>
      <c r="T2673" s="258"/>
      <c r="AT2673" s="259" t="s">
        <v>177</v>
      </c>
      <c r="AU2673" s="259" t="s">
        <v>79</v>
      </c>
      <c r="AV2673" s="12" t="s">
        <v>79</v>
      </c>
      <c r="AW2673" s="12" t="s">
        <v>35</v>
      </c>
      <c r="AX2673" s="12" t="s">
        <v>71</v>
      </c>
      <c r="AY2673" s="259" t="s">
        <v>169</v>
      </c>
    </row>
    <row r="2674" s="13" customFormat="1">
      <c r="B2674" s="260"/>
      <c r="C2674" s="261"/>
      <c r="D2674" s="250" t="s">
        <v>177</v>
      </c>
      <c r="E2674" s="262" t="s">
        <v>21</v>
      </c>
      <c r="F2674" s="263" t="s">
        <v>888</v>
      </c>
      <c r="G2674" s="261"/>
      <c r="H2674" s="262" t="s">
        <v>21</v>
      </c>
      <c r="I2674" s="264"/>
      <c r="J2674" s="261"/>
      <c r="K2674" s="261"/>
      <c r="L2674" s="265"/>
      <c r="M2674" s="266"/>
      <c r="N2674" s="267"/>
      <c r="O2674" s="267"/>
      <c r="P2674" s="267"/>
      <c r="Q2674" s="267"/>
      <c r="R2674" s="267"/>
      <c r="S2674" s="267"/>
      <c r="T2674" s="268"/>
      <c r="AT2674" s="269" t="s">
        <v>177</v>
      </c>
      <c r="AU2674" s="269" t="s">
        <v>79</v>
      </c>
      <c r="AV2674" s="13" t="s">
        <v>75</v>
      </c>
      <c r="AW2674" s="13" t="s">
        <v>35</v>
      </c>
      <c r="AX2674" s="13" t="s">
        <v>71</v>
      </c>
      <c r="AY2674" s="269" t="s">
        <v>169</v>
      </c>
    </row>
    <row r="2675" s="12" customFormat="1">
      <c r="B2675" s="248"/>
      <c r="C2675" s="249"/>
      <c r="D2675" s="250" t="s">
        <v>177</v>
      </c>
      <c r="E2675" s="251" t="s">
        <v>21</v>
      </c>
      <c r="F2675" s="252" t="s">
        <v>957</v>
      </c>
      <c r="G2675" s="249"/>
      <c r="H2675" s="253">
        <v>8</v>
      </c>
      <c r="I2675" s="254"/>
      <c r="J2675" s="249"/>
      <c r="K2675" s="249"/>
      <c r="L2675" s="255"/>
      <c r="M2675" s="256"/>
      <c r="N2675" s="257"/>
      <c r="O2675" s="257"/>
      <c r="P2675" s="257"/>
      <c r="Q2675" s="257"/>
      <c r="R2675" s="257"/>
      <c r="S2675" s="257"/>
      <c r="T2675" s="258"/>
      <c r="AT2675" s="259" t="s">
        <v>177</v>
      </c>
      <c r="AU2675" s="259" t="s">
        <v>79</v>
      </c>
      <c r="AV2675" s="12" t="s">
        <v>79</v>
      </c>
      <c r="AW2675" s="12" t="s">
        <v>35</v>
      </c>
      <c r="AX2675" s="12" t="s">
        <v>71</v>
      </c>
      <c r="AY2675" s="259" t="s">
        <v>169</v>
      </c>
    </row>
    <row r="2676" s="13" customFormat="1">
      <c r="B2676" s="260"/>
      <c r="C2676" s="261"/>
      <c r="D2676" s="250" t="s">
        <v>177</v>
      </c>
      <c r="E2676" s="262" t="s">
        <v>21</v>
      </c>
      <c r="F2676" s="263" t="s">
        <v>890</v>
      </c>
      <c r="G2676" s="261"/>
      <c r="H2676" s="262" t="s">
        <v>21</v>
      </c>
      <c r="I2676" s="264"/>
      <c r="J2676" s="261"/>
      <c r="K2676" s="261"/>
      <c r="L2676" s="265"/>
      <c r="M2676" s="266"/>
      <c r="N2676" s="267"/>
      <c r="O2676" s="267"/>
      <c r="P2676" s="267"/>
      <c r="Q2676" s="267"/>
      <c r="R2676" s="267"/>
      <c r="S2676" s="267"/>
      <c r="T2676" s="268"/>
      <c r="AT2676" s="269" t="s">
        <v>177</v>
      </c>
      <c r="AU2676" s="269" t="s">
        <v>79</v>
      </c>
      <c r="AV2676" s="13" t="s">
        <v>75</v>
      </c>
      <c r="AW2676" s="13" t="s">
        <v>35</v>
      </c>
      <c r="AX2676" s="13" t="s">
        <v>71</v>
      </c>
      <c r="AY2676" s="269" t="s">
        <v>169</v>
      </c>
    </row>
    <row r="2677" s="12" customFormat="1">
      <c r="B2677" s="248"/>
      <c r="C2677" s="249"/>
      <c r="D2677" s="250" t="s">
        <v>177</v>
      </c>
      <c r="E2677" s="251" t="s">
        <v>21</v>
      </c>
      <c r="F2677" s="252" t="s">
        <v>957</v>
      </c>
      <c r="G2677" s="249"/>
      <c r="H2677" s="253">
        <v>8</v>
      </c>
      <c r="I2677" s="254"/>
      <c r="J2677" s="249"/>
      <c r="K2677" s="249"/>
      <c r="L2677" s="255"/>
      <c r="M2677" s="256"/>
      <c r="N2677" s="257"/>
      <c r="O2677" s="257"/>
      <c r="P2677" s="257"/>
      <c r="Q2677" s="257"/>
      <c r="R2677" s="257"/>
      <c r="S2677" s="257"/>
      <c r="T2677" s="258"/>
      <c r="AT2677" s="259" t="s">
        <v>177</v>
      </c>
      <c r="AU2677" s="259" t="s">
        <v>79</v>
      </c>
      <c r="AV2677" s="12" t="s">
        <v>79</v>
      </c>
      <c r="AW2677" s="12" t="s">
        <v>35</v>
      </c>
      <c r="AX2677" s="12" t="s">
        <v>71</v>
      </c>
      <c r="AY2677" s="259" t="s">
        <v>169</v>
      </c>
    </row>
    <row r="2678" s="13" customFormat="1">
      <c r="B2678" s="260"/>
      <c r="C2678" s="261"/>
      <c r="D2678" s="250" t="s">
        <v>177</v>
      </c>
      <c r="E2678" s="262" t="s">
        <v>21</v>
      </c>
      <c r="F2678" s="263" t="s">
        <v>892</v>
      </c>
      <c r="G2678" s="261"/>
      <c r="H2678" s="262" t="s">
        <v>21</v>
      </c>
      <c r="I2678" s="264"/>
      <c r="J2678" s="261"/>
      <c r="K2678" s="261"/>
      <c r="L2678" s="265"/>
      <c r="M2678" s="266"/>
      <c r="N2678" s="267"/>
      <c r="O2678" s="267"/>
      <c r="P2678" s="267"/>
      <c r="Q2678" s="267"/>
      <c r="R2678" s="267"/>
      <c r="S2678" s="267"/>
      <c r="T2678" s="268"/>
      <c r="AT2678" s="269" t="s">
        <v>177</v>
      </c>
      <c r="AU2678" s="269" t="s">
        <v>79</v>
      </c>
      <c r="AV2678" s="13" t="s">
        <v>75</v>
      </c>
      <c r="AW2678" s="13" t="s">
        <v>35</v>
      </c>
      <c r="AX2678" s="13" t="s">
        <v>71</v>
      </c>
      <c r="AY2678" s="269" t="s">
        <v>169</v>
      </c>
    </row>
    <row r="2679" s="12" customFormat="1">
      <c r="B2679" s="248"/>
      <c r="C2679" s="249"/>
      <c r="D2679" s="250" t="s">
        <v>177</v>
      </c>
      <c r="E2679" s="251" t="s">
        <v>21</v>
      </c>
      <c r="F2679" s="252" t="s">
        <v>957</v>
      </c>
      <c r="G2679" s="249"/>
      <c r="H2679" s="253">
        <v>8</v>
      </c>
      <c r="I2679" s="254"/>
      <c r="J2679" s="249"/>
      <c r="K2679" s="249"/>
      <c r="L2679" s="255"/>
      <c r="M2679" s="256"/>
      <c r="N2679" s="257"/>
      <c r="O2679" s="257"/>
      <c r="P2679" s="257"/>
      <c r="Q2679" s="257"/>
      <c r="R2679" s="257"/>
      <c r="S2679" s="257"/>
      <c r="T2679" s="258"/>
      <c r="AT2679" s="259" t="s">
        <v>177</v>
      </c>
      <c r="AU2679" s="259" t="s">
        <v>79</v>
      </c>
      <c r="AV2679" s="12" t="s">
        <v>79</v>
      </c>
      <c r="AW2679" s="12" t="s">
        <v>35</v>
      </c>
      <c r="AX2679" s="12" t="s">
        <v>71</v>
      </c>
      <c r="AY2679" s="259" t="s">
        <v>169</v>
      </c>
    </row>
    <row r="2680" s="13" customFormat="1">
      <c r="B2680" s="260"/>
      <c r="C2680" s="261"/>
      <c r="D2680" s="250" t="s">
        <v>177</v>
      </c>
      <c r="E2680" s="262" t="s">
        <v>21</v>
      </c>
      <c r="F2680" s="263" t="s">
        <v>893</v>
      </c>
      <c r="G2680" s="261"/>
      <c r="H2680" s="262" t="s">
        <v>21</v>
      </c>
      <c r="I2680" s="264"/>
      <c r="J2680" s="261"/>
      <c r="K2680" s="261"/>
      <c r="L2680" s="265"/>
      <c r="M2680" s="266"/>
      <c r="N2680" s="267"/>
      <c r="O2680" s="267"/>
      <c r="P2680" s="267"/>
      <c r="Q2680" s="267"/>
      <c r="R2680" s="267"/>
      <c r="S2680" s="267"/>
      <c r="T2680" s="268"/>
      <c r="AT2680" s="269" t="s">
        <v>177</v>
      </c>
      <c r="AU2680" s="269" t="s">
        <v>79</v>
      </c>
      <c r="AV2680" s="13" t="s">
        <v>75</v>
      </c>
      <c r="AW2680" s="13" t="s">
        <v>35</v>
      </c>
      <c r="AX2680" s="13" t="s">
        <v>71</v>
      </c>
      <c r="AY2680" s="269" t="s">
        <v>169</v>
      </c>
    </row>
    <row r="2681" s="12" customFormat="1">
      <c r="B2681" s="248"/>
      <c r="C2681" s="249"/>
      <c r="D2681" s="250" t="s">
        <v>177</v>
      </c>
      <c r="E2681" s="251" t="s">
        <v>21</v>
      </c>
      <c r="F2681" s="252" t="s">
        <v>957</v>
      </c>
      <c r="G2681" s="249"/>
      <c r="H2681" s="253">
        <v>8</v>
      </c>
      <c r="I2681" s="254"/>
      <c r="J2681" s="249"/>
      <c r="K2681" s="249"/>
      <c r="L2681" s="255"/>
      <c r="M2681" s="256"/>
      <c r="N2681" s="257"/>
      <c r="O2681" s="257"/>
      <c r="P2681" s="257"/>
      <c r="Q2681" s="257"/>
      <c r="R2681" s="257"/>
      <c r="S2681" s="257"/>
      <c r="T2681" s="258"/>
      <c r="AT2681" s="259" t="s">
        <v>177</v>
      </c>
      <c r="AU2681" s="259" t="s">
        <v>79</v>
      </c>
      <c r="AV2681" s="12" t="s">
        <v>79</v>
      </c>
      <c r="AW2681" s="12" t="s">
        <v>35</v>
      </c>
      <c r="AX2681" s="12" t="s">
        <v>71</v>
      </c>
      <c r="AY2681" s="259" t="s">
        <v>169</v>
      </c>
    </row>
    <row r="2682" s="13" customFormat="1">
      <c r="B2682" s="260"/>
      <c r="C2682" s="261"/>
      <c r="D2682" s="250" t="s">
        <v>177</v>
      </c>
      <c r="E2682" s="262" t="s">
        <v>21</v>
      </c>
      <c r="F2682" s="263" t="s">
        <v>894</v>
      </c>
      <c r="G2682" s="261"/>
      <c r="H2682" s="262" t="s">
        <v>21</v>
      </c>
      <c r="I2682" s="264"/>
      <c r="J2682" s="261"/>
      <c r="K2682" s="261"/>
      <c r="L2682" s="265"/>
      <c r="M2682" s="266"/>
      <c r="N2682" s="267"/>
      <c r="O2682" s="267"/>
      <c r="P2682" s="267"/>
      <c r="Q2682" s="267"/>
      <c r="R2682" s="267"/>
      <c r="S2682" s="267"/>
      <c r="T2682" s="268"/>
      <c r="AT2682" s="269" t="s">
        <v>177</v>
      </c>
      <c r="AU2682" s="269" t="s">
        <v>79</v>
      </c>
      <c r="AV2682" s="13" t="s">
        <v>75</v>
      </c>
      <c r="AW2682" s="13" t="s">
        <v>35</v>
      </c>
      <c r="AX2682" s="13" t="s">
        <v>71</v>
      </c>
      <c r="AY2682" s="269" t="s">
        <v>169</v>
      </c>
    </row>
    <row r="2683" s="12" customFormat="1">
      <c r="B2683" s="248"/>
      <c r="C2683" s="249"/>
      <c r="D2683" s="250" t="s">
        <v>177</v>
      </c>
      <c r="E2683" s="251" t="s">
        <v>21</v>
      </c>
      <c r="F2683" s="252" t="s">
        <v>958</v>
      </c>
      <c r="G2683" s="249"/>
      <c r="H2683" s="253">
        <v>11.140000000000001</v>
      </c>
      <c r="I2683" s="254"/>
      <c r="J2683" s="249"/>
      <c r="K2683" s="249"/>
      <c r="L2683" s="255"/>
      <c r="M2683" s="256"/>
      <c r="N2683" s="257"/>
      <c r="O2683" s="257"/>
      <c r="P2683" s="257"/>
      <c r="Q2683" s="257"/>
      <c r="R2683" s="257"/>
      <c r="S2683" s="257"/>
      <c r="T2683" s="258"/>
      <c r="AT2683" s="259" t="s">
        <v>177</v>
      </c>
      <c r="AU2683" s="259" t="s">
        <v>79</v>
      </c>
      <c r="AV2683" s="12" t="s">
        <v>79</v>
      </c>
      <c r="AW2683" s="12" t="s">
        <v>35</v>
      </c>
      <c r="AX2683" s="12" t="s">
        <v>71</v>
      </c>
      <c r="AY2683" s="259" t="s">
        <v>169</v>
      </c>
    </row>
    <row r="2684" s="13" customFormat="1">
      <c r="B2684" s="260"/>
      <c r="C2684" s="261"/>
      <c r="D2684" s="250" t="s">
        <v>177</v>
      </c>
      <c r="E2684" s="262" t="s">
        <v>21</v>
      </c>
      <c r="F2684" s="263" t="s">
        <v>896</v>
      </c>
      <c r="G2684" s="261"/>
      <c r="H2684" s="262" t="s">
        <v>21</v>
      </c>
      <c r="I2684" s="264"/>
      <c r="J2684" s="261"/>
      <c r="K2684" s="261"/>
      <c r="L2684" s="265"/>
      <c r="M2684" s="266"/>
      <c r="N2684" s="267"/>
      <c r="O2684" s="267"/>
      <c r="P2684" s="267"/>
      <c r="Q2684" s="267"/>
      <c r="R2684" s="267"/>
      <c r="S2684" s="267"/>
      <c r="T2684" s="268"/>
      <c r="AT2684" s="269" t="s">
        <v>177</v>
      </c>
      <c r="AU2684" s="269" t="s">
        <v>79</v>
      </c>
      <c r="AV2684" s="13" t="s">
        <v>75</v>
      </c>
      <c r="AW2684" s="13" t="s">
        <v>35</v>
      </c>
      <c r="AX2684" s="13" t="s">
        <v>71</v>
      </c>
      <c r="AY2684" s="269" t="s">
        <v>169</v>
      </c>
    </row>
    <row r="2685" s="12" customFormat="1">
      <c r="B2685" s="248"/>
      <c r="C2685" s="249"/>
      <c r="D2685" s="250" t="s">
        <v>177</v>
      </c>
      <c r="E2685" s="251" t="s">
        <v>21</v>
      </c>
      <c r="F2685" s="252" t="s">
        <v>959</v>
      </c>
      <c r="G2685" s="249"/>
      <c r="H2685" s="253">
        <v>20.079999999999998</v>
      </c>
      <c r="I2685" s="254"/>
      <c r="J2685" s="249"/>
      <c r="K2685" s="249"/>
      <c r="L2685" s="255"/>
      <c r="M2685" s="256"/>
      <c r="N2685" s="257"/>
      <c r="O2685" s="257"/>
      <c r="P2685" s="257"/>
      <c r="Q2685" s="257"/>
      <c r="R2685" s="257"/>
      <c r="S2685" s="257"/>
      <c r="T2685" s="258"/>
      <c r="AT2685" s="259" t="s">
        <v>177</v>
      </c>
      <c r="AU2685" s="259" t="s">
        <v>79</v>
      </c>
      <c r="AV2685" s="12" t="s">
        <v>79</v>
      </c>
      <c r="AW2685" s="12" t="s">
        <v>35</v>
      </c>
      <c r="AX2685" s="12" t="s">
        <v>71</v>
      </c>
      <c r="AY2685" s="259" t="s">
        <v>169</v>
      </c>
    </row>
    <row r="2686" s="13" customFormat="1">
      <c r="B2686" s="260"/>
      <c r="C2686" s="261"/>
      <c r="D2686" s="250" t="s">
        <v>177</v>
      </c>
      <c r="E2686" s="262" t="s">
        <v>21</v>
      </c>
      <c r="F2686" s="263" t="s">
        <v>739</v>
      </c>
      <c r="G2686" s="261"/>
      <c r="H2686" s="262" t="s">
        <v>21</v>
      </c>
      <c r="I2686" s="264"/>
      <c r="J2686" s="261"/>
      <c r="K2686" s="261"/>
      <c r="L2686" s="265"/>
      <c r="M2686" s="266"/>
      <c r="N2686" s="267"/>
      <c r="O2686" s="267"/>
      <c r="P2686" s="267"/>
      <c r="Q2686" s="267"/>
      <c r="R2686" s="267"/>
      <c r="S2686" s="267"/>
      <c r="T2686" s="268"/>
      <c r="AT2686" s="269" t="s">
        <v>177</v>
      </c>
      <c r="AU2686" s="269" t="s">
        <v>79</v>
      </c>
      <c r="AV2686" s="13" t="s">
        <v>75</v>
      </c>
      <c r="AW2686" s="13" t="s">
        <v>35</v>
      </c>
      <c r="AX2686" s="13" t="s">
        <v>71</v>
      </c>
      <c r="AY2686" s="269" t="s">
        <v>169</v>
      </c>
    </row>
    <row r="2687" s="12" customFormat="1">
      <c r="B2687" s="248"/>
      <c r="C2687" s="249"/>
      <c r="D2687" s="250" t="s">
        <v>177</v>
      </c>
      <c r="E2687" s="251" t="s">
        <v>21</v>
      </c>
      <c r="F2687" s="252" t="s">
        <v>960</v>
      </c>
      <c r="G2687" s="249"/>
      <c r="H2687" s="253">
        <v>6.9800000000000004</v>
      </c>
      <c r="I2687" s="254"/>
      <c r="J2687" s="249"/>
      <c r="K2687" s="249"/>
      <c r="L2687" s="255"/>
      <c r="M2687" s="256"/>
      <c r="N2687" s="257"/>
      <c r="O2687" s="257"/>
      <c r="P2687" s="257"/>
      <c r="Q2687" s="257"/>
      <c r="R2687" s="257"/>
      <c r="S2687" s="257"/>
      <c r="T2687" s="258"/>
      <c r="AT2687" s="259" t="s">
        <v>177</v>
      </c>
      <c r="AU2687" s="259" t="s">
        <v>79</v>
      </c>
      <c r="AV2687" s="12" t="s">
        <v>79</v>
      </c>
      <c r="AW2687" s="12" t="s">
        <v>35</v>
      </c>
      <c r="AX2687" s="12" t="s">
        <v>71</v>
      </c>
      <c r="AY2687" s="259" t="s">
        <v>169</v>
      </c>
    </row>
    <row r="2688" s="13" customFormat="1">
      <c r="B2688" s="260"/>
      <c r="C2688" s="261"/>
      <c r="D2688" s="250" t="s">
        <v>177</v>
      </c>
      <c r="E2688" s="262" t="s">
        <v>21</v>
      </c>
      <c r="F2688" s="263" t="s">
        <v>382</v>
      </c>
      <c r="G2688" s="261"/>
      <c r="H2688" s="262" t="s">
        <v>21</v>
      </c>
      <c r="I2688" s="264"/>
      <c r="J2688" s="261"/>
      <c r="K2688" s="261"/>
      <c r="L2688" s="265"/>
      <c r="M2688" s="266"/>
      <c r="N2688" s="267"/>
      <c r="O2688" s="267"/>
      <c r="P2688" s="267"/>
      <c r="Q2688" s="267"/>
      <c r="R2688" s="267"/>
      <c r="S2688" s="267"/>
      <c r="T2688" s="268"/>
      <c r="AT2688" s="269" t="s">
        <v>177</v>
      </c>
      <c r="AU2688" s="269" t="s">
        <v>79</v>
      </c>
      <c r="AV2688" s="13" t="s">
        <v>75</v>
      </c>
      <c r="AW2688" s="13" t="s">
        <v>35</v>
      </c>
      <c r="AX2688" s="13" t="s">
        <v>71</v>
      </c>
      <c r="AY2688" s="269" t="s">
        <v>169</v>
      </c>
    </row>
    <row r="2689" s="12" customFormat="1">
      <c r="B2689" s="248"/>
      <c r="C2689" s="249"/>
      <c r="D2689" s="250" t="s">
        <v>177</v>
      </c>
      <c r="E2689" s="251" t="s">
        <v>21</v>
      </c>
      <c r="F2689" s="252" t="s">
        <v>961</v>
      </c>
      <c r="G2689" s="249"/>
      <c r="H2689" s="253">
        <v>7.6200000000000001</v>
      </c>
      <c r="I2689" s="254"/>
      <c r="J2689" s="249"/>
      <c r="K2689" s="249"/>
      <c r="L2689" s="255"/>
      <c r="M2689" s="256"/>
      <c r="N2689" s="257"/>
      <c r="O2689" s="257"/>
      <c r="P2689" s="257"/>
      <c r="Q2689" s="257"/>
      <c r="R2689" s="257"/>
      <c r="S2689" s="257"/>
      <c r="T2689" s="258"/>
      <c r="AT2689" s="259" t="s">
        <v>177</v>
      </c>
      <c r="AU2689" s="259" t="s">
        <v>79</v>
      </c>
      <c r="AV2689" s="12" t="s">
        <v>79</v>
      </c>
      <c r="AW2689" s="12" t="s">
        <v>35</v>
      </c>
      <c r="AX2689" s="12" t="s">
        <v>71</v>
      </c>
      <c r="AY2689" s="259" t="s">
        <v>169</v>
      </c>
    </row>
    <row r="2690" s="13" customFormat="1">
      <c r="B2690" s="260"/>
      <c r="C2690" s="261"/>
      <c r="D2690" s="250" t="s">
        <v>177</v>
      </c>
      <c r="E2690" s="262" t="s">
        <v>21</v>
      </c>
      <c r="F2690" s="263" t="s">
        <v>900</v>
      </c>
      <c r="G2690" s="261"/>
      <c r="H2690" s="262" t="s">
        <v>21</v>
      </c>
      <c r="I2690" s="264"/>
      <c r="J2690" s="261"/>
      <c r="K2690" s="261"/>
      <c r="L2690" s="265"/>
      <c r="M2690" s="266"/>
      <c r="N2690" s="267"/>
      <c r="O2690" s="267"/>
      <c r="P2690" s="267"/>
      <c r="Q2690" s="267"/>
      <c r="R2690" s="267"/>
      <c r="S2690" s="267"/>
      <c r="T2690" s="268"/>
      <c r="AT2690" s="269" t="s">
        <v>177</v>
      </c>
      <c r="AU2690" s="269" t="s">
        <v>79</v>
      </c>
      <c r="AV2690" s="13" t="s">
        <v>75</v>
      </c>
      <c r="AW2690" s="13" t="s">
        <v>35</v>
      </c>
      <c r="AX2690" s="13" t="s">
        <v>71</v>
      </c>
      <c r="AY2690" s="269" t="s">
        <v>169</v>
      </c>
    </row>
    <row r="2691" s="14" customFormat="1">
      <c r="B2691" s="270"/>
      <c r="C2691" s="271"/>
      <c r="D2691" s="250" t="s">
        <v>177</v>
      </c>
      <c r="E2691" s="272" t="s">
        <v>21</v>
      </c>
      <c r="F2691" s="273" t="s">
        <v>182</v>
      </c>
      <c r="G2691" s="271"/>
      <c r="H2691" s="274">
        <v>489.73500000000001</v>
      </c>
      <c r="I2691" s="275"/>
      <c r="J2691" s="271"/>
      <c r="K2691" s="271"/>
      <c r="L2691" s="276"/>
      <c r="M2691" s="277"/>
      <c r="N2691" s="278"/>
      <c r="O2691" s="278"/>
      <c r="P2691" s="278"/>
      <c r="Q2691" s="278"/>
      <c r="R2691" s="278"/>
      <c r="S2691" s="278"/>
      <c r="T2691" s="279"/>
      <c r="AT2691" s="280" t="s">
        <v>177</v>
      </c>
      <c r="AU2691" s="280" t="s">
        <v>79</v>
      </c>
      <c r="AV2691" s="14" t="s">
        <v>89</v>
      </c>
      <c r="AW2691" s="14" t="s">
        <v>35</v>
      </c>
      <c r="AX2691" s="14" t="s">
        <v>75</v>
      </c>
      <c r="AY2691" s="280" t="s">
        <v>169</v>
      </c>
    </row>
    <row r="2692" s="1" customFormat="1" ht="25.5" customHeight="1">
      <c r="B2692" s="47"/>
      <c r="C2692" s="236" t="s">
        <v>2246</v>
      </c>
      <c r="D2692" s="236" t="s">
        <v>172</v>
      </c>
      <c r="E2692" s="237" t="s">
        <v>2247</v>
      </c>
      <c r="F2692" s="238" t="s">
        <v>2248</v>
      </c>
      <c r="G2692" s="239" t="s">
        <v>175</v>
      </c>
      <c r="H2692" s="240">
        <v>793.73699999999997</v>
      </c>
      <c r="I2692" s="241"/>
      <c r="J2692" s="242">
        <f>ROUND(I2692*H2692,2)</f>
        <v>0</v>
      </c>
      <c r="K2692" s="238" t="s">
        <v>21</v>
      </c>
      <c r="L2692" s="73"/>
      <c r="M2692" s="243" t="s">
        <v>21</v>
      </c>
      <c r="N2692" s="244" t="s">
        <v>42</v>
      </c>
      <c r="O2692" s="48"/>
      <c r="P2692" s="245">
        <f>O2692*H2692</f>
        <v>0</v>
      </c>
      <c r="Q2692" s="245">
        <v>0.00018000000000000001</v>
      </c>
      <c r="R2692" s="245">
        <f>Q2692*H2692</f>
        <v>0.14287266000000001</v>
      </c>
      <c r="S2692" s="245">
        <v>0</v>
      </c>
      <c r="T2692" s="246">
        <f>S2692*H2692</f>
        <v>0</v>
      </c>
      <c r="AR2692" s="25" t="s">
        <v>89</v>
      </c>
      <c r="AT2692" s="25" t="s">
        <v>172</v>
      </c>
      <c r="AU2692" s="25" t="s">
        <v>79</v>
      </c>
      <c r="AY2692" s="25" t="s">
        <v>169</v>
      </c>
      <c r="BE2692" s="247">
        <f>IF(N2692="základní",J2692,0)</f>
        <v>0</v>
      </c>
      <c r="BF2692" s="247">
        <f>IF(N2692="snížená",J2692,0)</f>
        <v>0</v>
      </c>
      <c r="BG2692" s="247">
        <f>IF(N2692="zákl. přenesená",J2692,0)</f>
        <v>0</v>
      </c>
      <c r="BH2692" s="247">
        <f>IF(N2692="sníž. přenesená",J2692,0)</f>
        <v>0</v>
      </c>
      <c r="BI2692" s="247">
        <f>IF(N2692="nulová",J2692,0)</f>
        <v>0</v>
      </c>
      <c r="BJ2692" s="25" t="s">
        <v>75</v>
      </c>
      <c r="BK2692" s="247">
        <f>ROUND(I2692*H2692,2)</f>
        <v>0</v>
      </c>
      <c r="BL2692" s="25" t="s">
        <v>89</v>
      </c>
      <c r="BM2692" s="25" t="s">
        <v>2249</v>
      </c>
    </row>
    <row r="2693" s="12" customFormat="1">
      <c r="B2693" s="248"/>
      <c r="C2693" s="249"/>
      <c r="D2693" s="250" t="s">
        <v>177</v>
      </c>
      <c r="E2693" s="251" t="s">
        <v>21</v>
      </c>
      <c r="F2693" s="252" t="s">
        <v>2177</v>
      </c>
      <c r="G2693" s="249"/>
      <c r="H2693" s="253">
        <v>88.519999999999996</v>
      </c>
      <c r="I2693" s="254"/>
      <c r="J2693" s="249"/>
      <c r="K2693" s="249"/>
      <c r="L2693" s="255"/>
      <c r="M2693" s="256"/>
      <c r="N2693" s="257"/>
      <c r="O2693" s="257"/>
      <c r="P2693" s="257"/>
      <c r="Q2693" s="257"/>
      <c r="R2693" s="257"/>
      <c r="S2693" s="257"/>
      <c r="T2693" s="258"/>
      <c r="AT2693" s="259" t="s">
        <v>177</v>
      </c>
      <c r="AU2693" s="259" t="s">
        <v>79</v>
      </c>
      <c r="AV2693" s="12" t="s">
        <v>79</v>
      </c>
      <c r="AW2693" s="12" t="s">
        <v>35</v>
      </c>
      <c r="AX2693" s="12" t="s">
        <v>71</v>
      </c>
      <c r="AY2693" s="259" t="s">
        <v>169</v>
      </c>
    </row>
    <row r="2694" s="13" customFormat="1">
      <c r="B2694" s="260"/>
      <c r="C2694" s="261"/>
      <c r="D2694" s="250" t="s">
        <v>177</v>
      </c>
      <c r="E2694" s="262" t="s">
        <v>21</v>
      </c>
      <c r="F2694" s="263" t="s">
        <v>350</v>
      </c>
      <c r="G2694" s="261"/>
      <c r="H2694" s="262" t="s">
        <v>21</v>
      </c>
      <c r="I2694" s="264"/>
      <c r="J2694" s="261"/>
      <c r="K2694" s="261"/>
      <c r="L2694" s="265"/>
      <c r="M2694" s="266"/>
      <c r="N2694" s="267"/>
      <c r="O2694" s="267"/>
      <c r="P2694" s="267"/>
      <c r="Q2694" s="267"/>
      <c r="R2694" s="267"/>
      <c r="S2694" s="267"/>
      <c r="T2694" s="268"/>
      <c r="AT2694" s="269" t="s">
        <v>177</v>
      </c>
      <c r="AU2694" s="269" t="s">
        <v>79</v>
      </c>
      <c r="AV2694" s="13" t="s">
        <v>75</v>
      </c>
      <c r="AW2694" s="13" t="s">
        <v>35</v>
      </c>
      <c r="AX2694" s="13" t="s">
        <v>71</v>
      </c>
      <c r="AY2694" s="269" t="s">
        <v>169</v>
      </c>
    </row>
    <row r="2695" s="12" customFormat="1">
      <c r="B2695" s="248"/>
      <c r="C2695" s="249"/>
      <c r="D2695" s="250" t="s">
        <v>177</v>
      </c>
      <c r="E2695" s="251" t="s">
        <v>21</v>
      </c>
      <c r="F2695" s="252" t="s">
        <v>2178</v>
      </c>
      <c r="G2695" s="249"/>
      <c r="H2695" s="253">
        <v>59.340000000000003</v>
      </c>
      <c r="I2695" s="254"/>
      <c r="J2695" s="249"/>
      <c r="K2695" s="249"/>
      <c r="L2695" s="255"/>
      <c r="M2695" s="256"/>
      <c r="N2695" s="257"/>
      <c r="O2695" s="257"/>
      <c r="P2695" s="257"/>
      <c r="Q2695" s="257"/>
      <c r="R2695" s="257"/>
      <c r="S2695" s="257"/>
      <c r="T2695" s="258"/>
      <c r="AT2695" s="259" t="s">
        <v>177</v>
      </c>
      <c r="AU2695" s="259" t="s">
        <v>79</v>
      </c>
      <c r="AV2695" s="12" t="s">
        <v>79</v>
      </c>
      <c r="AW2695" s="12" t="s">
        <v>35</v>
      </c>
      <c r="AX2695" s="12" t="s">
        <v>71</v>
      </c>
      <c r="AY2695" s="259" t="s">
        <v>169</v>
      </c>
    </row>
    <row r="2696" s="13" customFormat="1">
      <c r="B2696" s="260"/>
      <c r="C2696" s="261"/>
      <c r="D2696" s="250" t="s">
        <v>177</v>
      </c>
      <c r="E2696" s="262" t="s">
        <v>21</v>
      </c>
      <c r="F2696" s="263" t="s">
        <v>436</v>
      </c>
      <c r="G2696" s="261"/>
      <c r="H2696" s="262" t="s">
        <v>21</v>
      </c>
      <c r="I2696" s="264"/>
      <c r="J2696" s="261"/>
      <c r="K2696" s="261"/>
      <c r="L2696" s="265"/>
      <c r="M2696" s="266"/>
      <c r="N2696" s="267"/>
      <c r="O2696" s="267"/>
      <c r="P2696" s="267"/>
      <c r="Q2696" s="267"/>
      <c r="R2696" s="267"/>
      <c r="S2696" s="267"/>
      <c r="T2696" s="268"/>
      <c r="AT2696" s="269" t="s">
        <v>177</v>
      </c>
      <c r="AU2696" s="269" t="s">
        <v>79</v>
      </c>
      <c r="AV2696" s="13" t="s">
        <v>75</v>
      </c>
      <c r="AW2696" s="13" t="s">
        <v>35</v>
      </c>
      <c r="AX2696" s="13" t="s">
        <v>71</v>
      </c>
      <c r="AY2696" s="269" t="s">
        <v>169</v>
      </c>
    </row>
    <row r="2697" s="12" customFormat="1">
      <c r="B2697" s="248"/>
      <c r="C2697" s="249"/>
      <c r="D2697" s="250" t="s">
        <v>177</v>
      </c>
      <c r="E2697" s="251" t="s">
        <v>21</v>
      </c>
      <c r="F2697" s="252" t="s">
        <v>2179</v>
      </c>
      <c r="G2697" s="249"/>
      <c r="H2697" s="253">
        <v>71.810000000000002</v>
      </c>
      <c r="I2697" s="254"/>
      <c r="J2697" s="249"/>
      <c r="K2697" s="249"/>
      <c r="L2697" s="255"/>
      <c r="M2697" s="256"/>
      <c r="N2697" s="257"/>
      <c r="O2697" s="257"/>
      <c r="P2697" s="257"/>
      <c r="Q2697" s="257"/>
      <c r="R2697" s="257"/>
      <c r="S2697" s="257"/>
      <c r="T2697" s="258"/>
      <c r="AT2697" s="259" t="s">
        <v>177</v>
      </c>
      <c r="AU2697" s="259" t="s">
        <v>79</v>
      </c>
      <c r="AV2697" s="12" t="s">
        <v>79</v>
      </c>
      <c r="AW2697" s="12" t="s">
        <v>35</v>
      </c>
      <c r="AX2697" s="12" t="s">
        <v>71</v>
      </c>
      <c r="AY2697" s="259" t="s">
        <v>169</v>
      </c>
    </row>
    <row r="2698" s="13" customFormat="1">
      <c r="B2698" s="260"/>
      <c r="C2698" s="261"/>
      <c r="D2698" s="250" t="s">
        <v>177</v>
      </c>
      <c r="E2698" s="262" t="s">
        <v>21</v>
      </c>
      <c r="F2698" s="263" t="s">
        <v>521</v>
      </c>
      <c r="G2698" s="261"/>
      <c r="H2698" s="262" t="s">
        <v>21</v>
      </c>
      <c r="I2698" s="264"/>
      <c r="J2698" s="261"/>
      <c r="K2698" s="261"/>
      <c r="L2698" s="265"/>
      <c r="M2698" s="266"/>
      <c r="N2698" s="267"/>
      <c r="O2698" s="267"/>
      <c r="P2698" s="267"/>
      <c r="Q2698" s="267"/>
      <c r="R2698" s="267"/>
      <c r="S2698" s="267"/>
      <c r="T2698" s="268"/>
      <c r="AT2698" s="269" t="s">
        <v>177</v>
      </c>
      <c r="AU2698" s="269" t="s">
        <v>79</v>
      </c>
      <c r="AV2698" s="13" t="s">
        <v>75</v>
      </c>
      <c r="AW2698" s="13" t="s">
        <v>35</v>
      </c>
      <c r="AX2698" s="13" t="s">
        <v>71</v>
      </c>
      <c r="AY2698" s="269" t="s">
        <v>169</v>
      </c>
    </row>
    <row r="2699" s="12" customFormat="1">
      <c r="B2699" s="248"/>
      <c r="C2699" s="249"/>
      <c r="D2699" s="250" t="s">
        <v>177</v>
      </c>
      <c r="E2699" s="251" t="s">
        <v>21</v>
      </c>
      <c r="F2699" s="252" t="s">
        <v>2180</v>
      </c>
      <c r="G2699" s="249"/>
      <c r="H2699" s="253">
        <v>8.5999999999999996</v>
      </c>
      <c r="I2699" s="254"/>
      <c r="J2699" s="249"/>
      <c r="K2699" s="249"/>
      <c r="L2699" s="255"/>
      <c r="M2699" s="256"/>
      <c r="N2699" s="257"/>
      <c r="O2699" s="257"/>
      <c r="P2699" s="257"/>
      <c r="Q2699" s="257"/>
      <c r="R2699" s="257"/>
      <c r="S2699" s="257"/>
      <c r="T2699" s="258"/>
      <c r="AT2699" s="259" t="s">
        <v>177</v>
      </c>
      <c r="AU2699" s="259" t="s">
        <v>79</v>
      </c>
      <c r="AV2699" s="12" t="s">
        <v>79</v>
      </c>
      <c r="AW2699" s="12" t="s">
        <v>35</v>
      </c>
      <c r="AX2699" s="12" t="s">
        <v>71</v>
      </c>
      <c r="AY2699" s="259" t="s">
        <v>169</v>
      </c>
    </row>
    <row r="2700" s="13" customFormat="1">
      <c r="B2700" s="260"/>
      <c r="C2700" s="261"/>
      <c r="D2700" s="250" t="s">
        <v>177</v>
      </c>
      <c r="E2700" s="262" t="s">
        <v>21</v>
      </c>
      <c r="F2700" s="263" t="s">
        <v>496</v>
      </c>
      <c r="G2700" s="261"/>
      <c r="H2700" s="262" t="s">
        <v>21</v>
      </c>
      <c r="I2700" s="264"/>
      <c r="J2700" s="261"/>
      <c r="K2700" s="261"/>
      <c r="L2700" s="265"/>
      <c r="M2700" s="266"/>
      <c r="N2700" s="267"/>
      <c r="O2700" s="267"/>
      <c r="P2700" s="267"/>
      <c r="Q2700" s="267"/>
      <c r="R2700" s="267"/>
      <c r="S2700" s="267"/>
      <c r="T2700" s="268"/>
      <c r="AT2700" s="269" t="s">
        <v>177</v>
      </c>
      <c r="AU2700" s="269" t="s">
        <v>79</v>
      </c>
      <c r="AV2700" s="13" t="s">
        <v>75</v>
      </c>
      <c r="AW2700" s="13" t="s">
        <v>35</v>
      </c>
      <c r="AX2700" s="13" t="s">
        <v>71</v>
      </c>
      <c r="AY2700" s="269" t="s">
        <v>169</v>
      </c>
    </row>
    <row r="2701" s="12" customFormat="1">
      <c r="B2701" s="248"/>
      <c r="C2701" s="249"/>
      <c r="D2701" s="250" t="s">
        <v>177</v>
      </c>
      <c r="E2701" s="251" t="s">
        <v>21</v>
      </c>
      <c r="F2701" s="252" t="s">
        <v>2181</v>
      </c>
      <c r="G2701" s="249"/>
      <c r="H2701" s="253">
        <v>4.25</v>
      </c>
      <c r="I2701" s="254"/>
      <c r="J2701" s="249"/>
      <c r="K2701" s="249"/>
      <c r="L2701" s="255"/>
      <c r="M2701" s="256"/>
      <c r="N2701" s="257"/>
      <c r="O2701" s="257"/>
      <c r="P2701" s="257"/>
      <c r="Q2701" s="257"/>
      <c r="R2701" s="257"/>
      <c r="S2701" s="257"/>
      <c r="T2701" s="258"/>
      <c r="AT2701" s="259" t="s">
        <v>177</v>
      </c>
      <c r="AU2701" s="259" t="s">
        <v>79</v>
      </c>
      <c r="AV2701" s="12" t="s">
        <v>79</v>
      </c>
      <c r="AW2701" s="12" t="s">
        <v>35</v>
      </c>
      <c r="AX2701" s="12" t="s">
        <v>71</v>
      </c>
      <c r="AY2701" s="259" t="s">
        <v>169</v>
      </c>
    </row>
    <row r="2702" s="13" customFormat="1">
      <c r="B2702" s="260"/>
      <c r="C2702" s="261"/>
      <c r="D2702" s="250" t="s">
        <v>177</v>
      </c>
      <c r="E2702" s="262" t="s">
        <v>21</v>
      </c>
      <c r="F2702" s="263" t="s">
        <v>362</v>
      </c>
      <c r="G2702" s="261"/>
      <c r="H2702" s="262" t="s">
        <v>21</v>
      </c>
      <c r="I2702" s="264"/>
      <c r="J2702" s="261"/>
      <c r="K2702" s="261"/>
      <c r="L2702" s="265"/>
      <c r="M2702" s="266"/>
      <c r="N2702" s="267"/>
      <c r="O2702" s="267"/>
      <c r="P2702" s="267"/>
      <c r="Q2702" s="267"/>
      <c r="R2702" s="267"/>
      <c r="S2702" s="267"/>
      <c r="T2702" s="268"/>
      <c r="AT2702" s="269" t="s">
        <v>177</v>
      </c>
      <c r="AU2702" s="269" t="s">
        <v>79</v>
      </c>
      <c r="AV2702" s="13" t="s">
        <v>75</v>
      </c>
      <c r="AW2702" s="13" t="s">
        <v>35</v>
      </c>
      <c r="AX2702" s="13" t="s">
        <v>71</v>
      </c>
      <c r="AY2702" s="269" t="s">
        <v>169</v>
      </c>
    </row>
    <row r="2703" s="12" customFormat="1">
      <c r="B2703" s="248"/>
      <c r="C2703" s="249"/>
      <c r="D2703" s="250" t="s">
        <v>177</v>
      </c>
      <c r="E2703" s="251" t="s">
        <v>21</v>
      </c>
      <c r="F2703" s="252" t="s">
        <v>2182</v>
      </c>
      <c r="G2703" s="249"/>
      <c r="H2703" s="253">
        <v>94.549999999999997</v>
      </c>
      <c r="I2703" s="254"/>
      <c r="J2703" s="249"/>
      <c r="K2703" s="249"/>
      <c r="L2703" s="255"/>
      <c r="M2703" s="256"/>
      <c r="N2703" s="257"/>
      <c r="O2703" s="257"/>
      <c r="P2703" s="257"/>
      <c r="Q2703" s="257"/>
      <c r="R2703" s="257"/>
      <c r="S2703" s="257"/>
      <c r="T2703" s="258"/>
      <c r="AT2703" s="259" t="s">
        <v>177</v>
      </c>
      <c r="AU2703" s="259" t="s">
        <v>79</v>
      </c>
      <c r="AV2703" s="12" t="s">
        <v>79</v>
      </c>
      <c r="AW2703" s="12" t="s">
        <v>35</v>
      </c>
      <c r="AX2703" s="12" t="s">
        <v>71</v>
      </c>
      <c r="AY2703" s="259" t="s">
        <v>169</v>
      </c>
    </row>
    <row r="2704" s="13" customFormat="1">
      <c r="B2704" s="260"/>
      <c r="C2704" s="261"/>
      <c r="D2704" s="250" t="s">
        <v>177</v>
      </c>
      <c r="E2704" s="262" t="s">
        <v>21</v>
      </c>
      <c r="F2704" s="263" t="s">
        <v>364</v>
      </c>
      <c r="G2704" s="261"/>
      <c r="H2704" s="262" t="s">
        <v>21</v>
      </c>
      <c r="I2704" s="264"/>
      <c r="J2704" s="261"/>
      <c r="K2704" s="261"/>
      <c r="L2704" s="265"/>
      <c r="M2704" s="266"/>
      <c r="N2704" s="267"/>
      <c r="O2704" s="267"/>
      <c r="P2704" s="267"/>
      <c r="Q2704" s="267"/>
      <c r="R2704" s="267"/>
      <c r="S2704" s="267"/>
      <c r="T2704" s="268"/>
      <c r="AT2704" s="269" t="s">
        <v>177</v>
      </c>
      <c r="AU2704" s="269" t="s">
        <v>79</v>
      </c>
      <c r="AV2704" s="13" t="s">
        <v>75</v>
      </c>
      <c r="AW2704" s="13" t="s">
        <v>35</v>
      </c>
      <c r="AX2704" s="13" t="s">
        <v>71</v>
      </c>
      <c r="AY2704" s="269" t="s">
        <v>169</v>
      </c>
    </row>
    <row r="2705" s="12" customFormat="1">
      <c r="B2705" s="248"/>
      <c r="C2705" s="249"/>
      <c r="D2705" s="250" t="s">
        <v>177</v>
      </c>
      <c r="E2705" s="251" t="s">
        <v>21</v>
      </c>
      <c r="F2705" s="252" t="s">
        <v>2183</v>
      </c>
      <c r="G2705" s="249"/>
      <c r="H2705" s="253">
        <v>19.949999999999999</v>
      </c>
      <c r="I2705" s="254"/>
      <c r="J2705" s="249"/>
      <c r="K2705" s="249"/>
      <c r="L2705" s="255"/>
      <c r="M2705" s="256"/>
      <c r="N2705" s="257"/>
      <c r="O2705" s="257"/>
      <c r="P2705" s="257"/>
      <c r="Q2705" s="257"/>
      <c r="R2705" s="257"/>
      <c r="S2705" s="257"/>
      <c r="T2705" s="258"/>
      <c r="AT2705" s="259" t="s">
        <v>177</v>
      </c>
      <c r="AU2705" s="259" t="s">
        <v>79</v>
      </c>
      <c r="AV2705" s="12" t="s">
        <v>79</v>
      </c>
      <c r="AW2705" s="12" t="s">
        <v>35</v>
      </c>
      <c r="AX2705" s="12" t="s">
        <v>71</v>
      </c>
      <c r="AY2705" s="259" t="s">
        <v>169</v>
      </c>
    </row>
    <row r="2706" s="13" customFormat="1">
      <c r="B2706" s="260"/>
      <c r="C2706" s="261"/>
      <c r="D2706" s="250" t="s">
        <v>177</v>
      </c>
      <c r="E2706" s="262" t="s">
        <v>21</v>
      </c>
      <c r="F2706" s="263" t="s">
        <v>361</v>
      </c>
      <c r="G2706" s="261"/>
      <c r="H2706" s="262" t="s">
        <v>21</v>
      </c>
      <c r="I2706" s="264"/>
      <c r="J2706" s="261"/>
      <c r="K2706" s="261"/>
      <c r="L2706" s="265"/>
      <c r="M2706" s="266"/>
      <c r="N2706" s="267"/>
      <c r="O2706" s="267"/>
      <c r="P2706" s="267"/>
      <c r="Q2706" s="267"/>
      <c r="R2706" s="267"/>
      <c r="S2706" s="267"/>
      <c r="T2706" s="268"/>
      <c r="AT2706" s="269" t="s">
        <v>177</v>
      </c>
      <c r="AU2706" s="269" t="s">
        <v>79</v>
      </c>
      <c r="AV2706" s="13" t="s">
        <v>75</v>
      </c>
      <c r="AW2706" s="13" t="s">
        <v>35</v>
      </c>
      <c r="AX2706" s="13" t="s">
        <v>71</v>
      </c>
      <c r="AY2706" s="269" t="s">
        <v>169</v>
      </c>
    </row>
    <row r="2707" s="12" customFormat="1">
      <c r="B2707" s="248"/>
      <c r="C2707" s="249"/>
      <c r="D2707" s="250" t="s">
        <v>177</v>
      </c>
      <c r="E2707" s="251" t="s">
        <v>21</v>
      </c>
      <c r="F2707" s="252" t="s">
        <v>2184</v>
      </c>
      <c r="G2707" s="249"/>
      <c r="H2707" s="253">
        <v>58.020000000000003</v>
      </c>
      <c r="I2707" s="254"/>
      <c r="J2707" s="249"/>
      <c r="K2707" s="249"/>
      <c r="L2707" s="255"/>
      <c r="M2707" s="256"/>
      <c r="N2707" s="257"/>
      <c r="O2707" s="257"/>
      <c r="P2707" s="257"/>
      <c r="Q2707" s="257"/>
      <c r="R2707" s="257"/>
      <c r="S2707" s="257"/>
      <c r="T2707" s="258"/>
      <c r="AT2707" s="259" t="s">
        <v>177</v>
      </c>
      <c r="AU2707" s="259" t="s">
        <v>79</v>
      </c>
      <c r="AV2707" s="12" t="s">
        <v>79</v>
      </c>
      <c r="AW2707" s="12" t="s">
        <v>35</v>
      </c>
      <c r="AX2707" s="12" t="s">
        <v>71</v>
      </c>
      <c r="AY2707" s="259" t="s">
        <v>169</v>
      </c>
    </row>
    <row r="2708" s="13" customFormat="1">
      <c r="B2708" s="260"/>
      <c r="C2708" s="261"/>
      <c r="D2708" s="250" t="s">
        <v>177</v>
      </c>
      <c r="E2708" s="262" t="s">
        <v>21</v>
      </c>
      <c r="F2708" s="263" t="s">
        <v>441</v>
      </c>
      <c r="G2708" s="261"/>
      <c r="H2708" s="262" t="s">
        <v>21</v>
      </c>
      <c r="I2708" s="264"/>
      <c r="J2708" s="261"/>
      <c r="K2708" s="261"/>
      <c r="L2708" s="265"/>
      <c r="M2708" s="266"/>
      <c r="N2708" s="267"/>
      <c r="O2708" s="267"/>
      <c r="P2708" s="267"/>
      <c r="Q2708" s="267"/>
      <c r="R2708" s="267"/>
      <c r="S2708" s="267"/>
      <c r="T2708" s="268"/>
      <c r="AT2708" s="269" t="s">
        <v>177</v>
      </c>
      <c r="AU2708" s="269" t="s">
        <v>79</v>
      </c>
      <c r="AV2708" s="13" t="s">
        <v>75</v>
      </c>
      <c r="AW2708" s="13" t="s">
        <v>35</v>
      </c>
      <c r="AX2708" s="13" t="s">
        <v>71</v>
      </c>
      <c r="AY2708" s="269" t="s">
        <v>169</v>
      </c>
    </row>
    <row r="2709" s="12" customFormat="1">
      <c r="B2709" s="248"/>
      <c r="C2709" s="249"/>
      <c r="D2709" s="250" t="s">
        <v>177</v>
      </c>
      <c r="E2709" s="251" t="s">
        <v>21</v>
      </c>
      <c r="F2709" s="252" t="s">
        <v>2185</v>
      </c>
      <c r="G2709" s="249"/>
      <c r="H2709" s="253">
        <v>24.620000000000001</v>
      </c>
      <c r="I2709" s="254"/>
      <c r="J2709" s="249"/>
      <c r="K2709" s="249"/>
      <c r="L2709" s="255"/>
      <c r="M2709" s="256"/>
      <c r="N2709" s="257"/>
      <c r="O2709" s="257"/>
      <c r="P2709" s="257"/>
      <c r="Q2709" s="257"/>
      <c r="R2709" s="257"/>
      <c r="S2709" s="257"/>
      <c r="T2709" s="258"/>
      <c r="AT2709" s="259" t="s">
        <v>177</v>
      </c>
      <c r="AU2709" s="259" t="s">
        <v>79</v>
      </c>
      <c r="AV2709" s="12" t="s">
        <v>79</v>
      </c>
      <c r="AW2709" s="12" t="s">
        <v>35</v>
      </c>
      <c r="AX2709" s="12" t="s">
        <v>71</v>
      </c>
      <c r="AY2709" s="259" t="s">
        <v>169</v>
      </c>
    </row>
    <row r="2710" s="13" customFormat="1">
      <c r="B2710" s="260"/>
      <c r="C2710" s="261"/>
      <c r="D2710" s="250" t="s">
        <v>177</v>
      </c>
      <c r="E2710" s="262" t="s">
        <v>21</v>
      </c>
      <c r="F2710" s="263" t="s">
        <v>439</v>
      </c>
      <c r="G2710" s="261"/>
      <c r="H2710" s="262" t="s">
        <v>21</v>
      </c>
      <c r="I2710" s="264"/>
      <c r="J2710" s="261"/>
      <c r="K2710" s="261"/>
      <c r="L2710" s="265"/>
      <c r="M2710" s="266"/>
      <c r="N2710" s="267"/>
      <c r="O2710" s="267"/>
      <c r="P2710" s="267"/>
      <c r="Q2710" s="267"/>
      <c r="R2710" s="267"/>
      <c r="S2710" s="267"/>
      <c r="T2710" s="268"/>
      <c r="AT2710" s="269" t="s">
        <v>177</v>
      </c>
      <c r="AU2710" s="269" t="s">
        <v>79</v>
      </c>
      <c r="AV2710" s="13" t="s">
        <v>75</v>
      </c>
      <c r="AW2710" s="13" t="s">
        <v>35</v>
      </c>
      <c r="AX2710" s="13" t="s">
        <v>71</v>
      </c>
      <c r="AY2710" s="269" t="s">
        <v>169</v>
      </c>
    </row>
    <row r="2711" s="12" customFormat="1">
      <c r="B2711" s="248"/>
      <c r="C2711" s="249"/>
      <c r="D2711" s="250" t="s">
        <v>177</v>
      </c>
      <c r="E2711" s="251" t="s">
        <v>21</v>
      </c>
      <c r="F2711" s="252" t="s">
        <v>2186</v>
      </c>
      <c r="G2711" s="249"/>
      <c r="H2711" s="253">
        <v>10.220000000000001</v>
      </c>
      <c r="I2711" s="254"/>
      <c r="J2711" s="249"/>
      <c r="K2711" s="249"/>
      <c r="L2711" s="255"/>
      <c r="M2711" s="256"/>
      <c r="N2711" s="257"/>
      <c r="O2711" s="257"/>
      <c r="P2711" s="257"/>
      <c r="Q2711" s="257"/>
      <c r="R2711" s="257"/>
      <c r="S2711" s="257"/>
      <c r="T2711" s="258"/>
      <c r="AT2711" s="259" t="s">
        <v>177</v>
      </c>
      <c r="AU2711" s="259" t="s">
        <v>79</v>
      </c>
      <c r="AV2711" s="12" t="s">
        <v>79</v>
      </c>
      <c r="AW2711" s="12" t="s">
        <v>35</v>
      </c>
      <c r="AX2711" s="12" t="s">
        <v>71</v>
      </c>
      <c r="AY2711" s="259" t="s">
        <v>169</v>
      </c>
    </row>
    <row r="2712" s="13" customFormat="1">
      <c r="B2712" s="260"/>
      <c r="C2712" s="261"/>
      <c r="D2712" s="250" t="s">
        <v>177</v>
      </c>
      <c r="E2712" s="262" t="s">
        <v>21</v>
      </c>
      <c r="F2712" s="263" t="s">
        <v>874</v>
      </c>
      <c r="G2712" s="261"/>
      <c r="H2712" s="262" t="s">
        <v>21</v>
      </c>
      <c r="I2712" s="264"/>
      <c r="J2712" s="261"/>
      <c r="K2712" s="261"/>
      <c r="L2712" s="265"/>
      <c r="M2712" s="266"/>
      <c r="N2712" s="267"/>
      <c r="O2712" s="267"/>
      <c r="P2712" s="267"/>
      <c r="Q2712" s="267"/>
      <c r="R2712" s="267"/>
      <c r="S2712" s="267"/>
      <c r="T2712" s="268"/>
      <c r="AT2712" s="269" t="s">
        <v>177</v>
      </c>
      <c r="AU2712" s="269" t="s">
        <v>79</v>
      </c>
      <c r="AV2712" s="13" t="s">
        <v>75</v>
      </c>
      <c r="AW2712" s="13" t="s">
        <v>35</v>
      </c>
      <c r="AX2712" s="13" t="s">
        <v>71</v>
      </c>
      <c r="AY2712" s="269" t="s">
        <v>169</v>
      </c>
    </row>
    <row r="2713" s="12" customFormat="1">
      <c r="B2713" s="248"/>
      <c r="C2713" s="249"/>
      <c r="D2713" s="250" t="s">
        <v>177</v>
      </c>
      <c r="E2713" s="251" t="s">
        <v>21</v>
      </c>
      <c r="F2713" s="252" t="s">
        <v>2187</v>
      </c>
      <c r="G2713" s="249"/>
      <c r="H2713" s="253">
        <v>10.109999999999999</v>
      </c>
      <c r="I2713" s="254"/>
      <c r="J2713" s="249"/>
      <c r="K2713" s="249"/>
      <c r="L2713" s="255"/>
      <c r="M2713" s="256"/>
      <c r="N2713" s="257"/>
      <c r="O2713" s="257"/>
      <c r="P2713" s="257"/>
      <c r="Q2713" s="257"/>
      <c r="R2713" s="257"/>
      <c r="S2713" s="257"/>
      <c r="T2713" s="258"/>
      <c r="AT2713" s="259" t="s">
        <v>177</v>
      </c>
      <c r="AU2713" s="259" t="s">
        <v>79</v>
      </c>
      <c r="AV2713" s="12" t="s">
        <v>79</v>
      </c>
      <c r="AW2713" s="12" t="s">
        <v>35</v>
      </c>
      <c r="AX2713" s="12" t="s">
        <v>71</v>
      </c>
      <c r="AY2713" s="259" t="s">
        <v>169</v>
      </c>
    </row>
    <row r="2714" s="13" customFormat="1">
      <c r="B2714" s="260"/>
      <c r="C2714" s="261"/>
      <c r="D2714" s="250" t="s">
        <v>177</v>
      </c>
      <c r="E2714" s="262" t="s">
        <v>21</v>
      </c>
      <c r="F2714" s="263" t="s">
        <v>497</v>
      </c>
      <c r="G2714" s="261"/>
      <c r="H2714" s="262" t="s">
        <v>21</v>
      </c>
      <c r="I2714" s="264"/>
      <c r="J2714" s="261"/>
      <c r="K2714" s="261"/>
      <c r="L2714" s="265"/>
      <c r="M2714" s="266"/>
      <c r="N2714" s="267"/>
      <c r="O2714" s="267"/>
      <c r="P2714" s="267"/>
      <c r="Q2714" s="267"/>
      <c r="R2714" s="267"/>
      <c r="S2714" s="267"/>
      <c r="T2714" s="268"/>
      <c r="AT2714" s="269" t="s">
        <v>177</v>
      </c>
      <c r="AU2714" s="269" t="s">
        <v>79</v>
      </c>
      <c r="AV2714" s="13" t="s">
        <v>75</v>
      </c>
      <c r="AW2714" s="13" t="s">
        <v>35</v>
      </c>
      <c r="AX2714" s="13" t="s">
        <v>71</v>
      </c>
      <c r="AY2714" s="269" t="s">
        <v>169</v>
      </c>
    </row>
    <row r="2715" s="12" customFormat="1">
      <c r="B2715" s="248"/>
      <c r="C2715" s="249"/>
      <c r="D2715" s="250" t="s">
        <v>177</v>
      </c>
      <c r="E2715" s="251" t="s">
        <v>21</v>
      </c>
      <c r="F2715" s="252" t="s">
        <v>2188</v>
      </c>
      <c r="G2715" s="249"/>
      <c r="H2715" s="253">
        <v>37.200000000000003</v>
      </c>
      <c r="I2715" s="254"/>
      <c r="J2715" s="249"/>
      <c r="K2715" s="249"/>
      <c r="L2715" s="255"/>
      <c r="M2715" s="256"/>
      <c r="N2715" s="257"/>
      <c r="O2715" s="257"/>
      <c r="P2715" s="257"/>
      <c r="Q2715" s="257"/>
      <c r="R2715" s="257"/>
      <c r="S2715" s="257"/>
      <c r="T2715" s="258"/>
      <c r="AT2715" s="259" t="s">
        <v>177</v>
      </c>
      <c r="AU2715" s="259" t="s">
        <v>79</v>
      </c>
      <c r="AV2715" s="12" t="s">
        <v>79</v>
      </c>
      <c r="AW2715" s="12" t="s">
        <v>35</v>
      </c>
      <c r="AX2715" s="12" t="s">
        <v>71</v>
      </c>
      <c r="AY2715" s="259" t="s">
        <v>169</v>
      </c>
    </row>
    <row r="2716" s="13" customFormat="1">
      <c r="B2716" s="260"/>
      <c r="C2716" s="261"/>
      <c r="D2716" s="250" t="s">
        <v>177</v>
      </c>
      <c r="E2716" s="262" t="s">
        <v>21</v>
      </c>
      <c r="F2716" s="263" t="s">
        <v>363</v>
      </c>
      <c r="G2716" s="261"/>
      <c r="H2716" s="262" t="s">
        <v>21</v>
      </c>
      <c r="I2716" s="264"/>
      <c r="J2716" s="261"/>
      <c r="K2716" s="261"/>
      <c r="L2716" s="265"/>
      <c r="M2716" s="266"/>
      <c r="N2716" s="267"/>
      <c r="O2716" s="267"/>
      <c r="P2716" s="267"/>
      <c r="Q2716" s="267"/>
      <c r="R2716" s="267"/>
      <c r="S2716" s="267"/>
      <c r="T2716" s="268"/>
      <c r="AT2716" s="269" t="s">
        <v>177</v>
      </c>
      <c r="AU2716" s="269" t="s">
        <v>79</v>
      </c>
      <c r="AV2716" s="13" t="s">
        <v>75</v>
      </c>
      <c r="AW2716" s="13" t="s">
        <v>35</v>
      </c>
      <c r="AX2716" s="13" t="s">
        <v>71</v>
      </c>
      <c r="AY2716" s="269" t="s">
        <v>169</v>
      </c>
    </row>
    <row r="2717" s="12" customFormat="1">
      <c r="B2717" s="248"/>
      <c r="C2717" s="249"/>
      <c r="D2717" s="250" t="s">
        <v>177</v>
      </c>
      <c r="E2717" s="251" t="s">
        <v>21</v>
      </c>
      <c r="F2717" s="252" t="s">
        <v>2189</v>
      </c>
      <c r="G2717" s="249"/>
      <c r="H2717" s="253">
        <v>4.4100000000000001</v>
      </c>
      <c r="I2717" s="254"/>
      <c r="J2717" s="249"/>
      <c r="K2717" s="249"/>
      <c r="L2717" s="255"/>
      <c r="M2717" s="256"/>
      <c r="N2717" s="257"/>
      <c r="O2717" s="257"/>
      <c r="P2717" s="257"/>
      <c r="Q2717" s="257"/>
      <c r="R2717" s="257"/>
      <c r="S2717" s="257"/>
      <c r="T2717" s="258"/>
      <c r="AT2717" s="259" t="s">
        <v>177</v>
      </c>
      <c r="AU2717" s="259" t="s">
        <v>79</v>
      </c>
      <c r="AV2717" s="12" t="s">
        <v>79</v>
      </c>
      <c r="AW2717" s="12" t="s">
        <v>35</v>
      </c>
      <c r="AX2717" s="12" t="s">
        <v>71</v>
      </c>
      <c r="AY2717" s="259" t="s">
        <v>169</v>
      </c>
    </row>
    <row r="2718" s="13" customFormat="1">
      <c r="B2718" s="260"/>
      <c r="C2718" s="261"/>
      <c r="D2718" s="250" t="s">
        <v>177</v>
      </c>
      <c r="E2718" s="262" t="s">
        <v>21</v>
      </c>
      <c r="F2718" s="263" t="s">
        <v>878</v>
      </c>
      <c r="G2718" s="261"/>
      <c r="H2718" s="262" t="s">
        <v>21</v>
      </c>
      <c r="I2718" s="264"/>
      <c r="J2718" s="261"/>
      <c r="K2718" s="261"/>
      <c r="L2718" s="265"/>
      <c r="M2718" s="266"/>
      <c r="N2718" s="267"/>
      <c r="O2718" s="267"/>
      <c r="P2718" s="267"/>
      <c r="Q2718" s="267"/>
      <c r="R2718" s="267"/>
      <c r="S2718" s="267"/>
      <c r="T2718" s="268"/>
      <c r="AT2718" s="269" t="s">
        <v>177</v>
      </c>
      <c r="AU2718" s="269" t="s">
        <v>79</v>
      </c>
      <c r="AV2718" s="13" t="s">
        <v>75</v>
      </c>
      <c r="AW2718" s="13" t="s">
        <v>35</v>
      </c>
      <c r="AX2718" s="13" t="s">
        <v>71</v>
      </c>
      <c r="AY2718" s="269" t="s">
        <v>169</v>
      </c>
    </row>
    <row r="2719" s="12" customFormat="1">
      <c r="B2719" s="248"/>
      <c r="C2719" s="249"/>
      <c r="D2719" s="250" t="s">
        <v>177</v>
      </c>
      <c r="E2719" s="251" t="s">
        <v>21</v>
      </c>
      <c r="F2719" s="252" t="s">
        <v>2189</v>
      </c>
      <c r="G2719" s="249"/>
      <c r="H2719" s="253">
        <v>4.4100000000000001</v>
      </c>
      <c r="I2719" s="254"/>
      <c r="J2719" s="249"/>
      <c r="K2719" s="249"/>
      <c r="L2719" s="255"/>
      <c r="M2719" s="256"/>
      <c r="N2719" s="257"/>
      <c r="O2719" s="257"/>
      <c r="P2719" s="257"/>
      <c r="Q2719" s="257"/>
      <c r="R2719" s="257"/>
      <c r="S2719" s="257"/>
      <c r="T2719" s="258"/>
      <c r="AT2719" s="259" t="s">
        <v>177</v>
      </c>
      <c r="AU2719" s="259" t="s">
        <v>79</v>
      </c>
      <c r="AV2719" s="12" t="s">
        <v>79</v>
      </c>
      <c r="AW2719" s="12" t="s">
        <v>35</v>
      </c>
      <c r="AX2719" s="12" t="s">
        <v>71</v>
      </c>
      <c r="AY2719" s="259" t="s">
        <v>169</v>
      </c>
    </row>
    <row r="2720" s="13" customFormat="1">
      <c r="B2720" s="260"/>
      <c r="C2720" s="261"/>
      <c r="D2720" s="250" t="s">
        <v>177</v>
      </c>
      <c r="E2720" s="262" t="s">
        <v>21</v>
      </c>
      <c r="F2720" s="263" t="s">
        <v>879</v>
      </c>
      <c r="G2720" s="261"/>
      <c r="H2720" s="262" t="s">
        <v>21</v>
      </c>
      <c r="I2720" s="264"/>
      <c r="J2720" s="261"/>
      <c r="K2720" s="261"/>
      <c r="L2720" s="265"/>
      <c r="M2720" s="266"/>
      <c r="N2720" s="267"/>
      <c r="O2720" s="267"/>
      <c r="P2720" s="267"/>
      <c r="Q2720" s="267"/>
      <c r="R2720" s="267"/>
      <c r="S2720" s="267"/>
      <c r="T2720" s="268"/>
      <c r="AT2720" s="269" t="s">
        <v>177</v>
      </c>
      <c r="AU2720" s="269" t="s">
        <v>79</v>
      </c>
      <c r="AV2720" s="13" t="s">
        <v>75</v>
      </c>
      <c r="AW2720" s="13" t="s">
        <v>35</v>
      </c>
      <c r="AX2720" s="13" t="s">
        <v>71</v>
      </c>
      <c r="AY2720" s="269" t="s">
        <v>169</v>
      </c>
    </row>
    <row r="2721" s="12" customFormat="1">
      <c r="B2721" s="248"/>
      <c r="C2721" s="249"/>
      <c r="D2721" s="250" t="s">
        <v>177</v>
      </c>
      <c r="E2721" s="251" t="s">
        <v>21</v>
      </c>
      <c r="F2721" s="252" t="s">
        <v>2190</v>
      </c>
      <c r="G2721" s="249"/>
      <c r="H2721" s="253">
        <v>6.5099999999999998</v>
      </c>
      <c r="I2721" s="254"/>
      <c r="J2721" s="249"/>
      <c r="K2721" s="249"/>
      <c r="L2721" s="255"/>
      <c r="M2721" s="256"/>
      <c r="N2721" s="257"/>
      <c r="O2721" s="257"/>
      <c r="P2721" s="257"/>
      <c r="Q2721" s="257"/>
      <c r="R2721" s="257"/>
      <c r="S2721" s="257"/>
      <c r="T2721" s="258"/>
      <c r="AT2721" s="259" t="s">
        <v>177</v>
      </c>
      <c r="AU2721" s="259" t="s">
        <v>79</v>
      </c>
      <c r="AV2721" s="12" t="s">
        <v>79</v>
      </c>
      <c r="AW2721" s="12" t="s">
        <v>35</v>
      </c>
      <c r="AX2721" s="12" t="s">
        <v>71</v>
      </c>
      <c r="AY2721" s="259" t="s">
        <v>169</v>
      </c>
    </row>
    <row r="2722" s="13" customFormat="1">
      <c r="B2722" s="260"/>
      <c r="C2722" s="261"/>
      <c r="D2722" s="250" t="s">
        <v>177</v>
      </c>
      <c r="E2722" s="262" t="s">
        <v>21</v>
      </c>
      <c r="F2722" s="263" t="s">
        <v>881</v>
      </c>
      <c r="G2722" s="261"/>
      <c r="H2722" s="262" t="s">
        <v>21</v>
      </c>
      <c r="I2722" s="264"/>
      <c r="J2722" s="261"/>
      <c r="K2722" s="261"/>
      <c r="L2722" s="265"/>
      <c r="M2722" s="266"/>
      <c r="N2722" s="267"/>
      <c r="O2722" s="267"/>
      <c r="P2722" s="267"/>
      <c r="Q2722" s="267"/>
      <c r="R2722" s="267"/>
      <c r="S2722" s="267"/>
      <c r="T2722" s="268"/>
      <c r="AT2722" s="269" t="s">
        <v>177</v>
      </c>
      <c r="AU2722" s="269" t="s">
        <v>79</v>
      </c>
      <c r="AV2722" s="13" t="s">
        <v>75</v>
      </c>
      <c r="AW2722" s="13" t="s">
        <v>35</v>
      </c>
      <c r="AX2722" s="13" t="s">
        <v>71</v>
      </c>
      <c r="AY2722" s="269" t="s">
        <v>169</v>
      </c>
    </row>
    <row r="2723" s="12" customFormat="1">
      <c r="B2723" s="248"/>
      <c r="C2723" s="249"/>
      <c r="D2723" s="250" t="s">
        <v>177</v>
      </c>
      <c r="E2723" s="251" t="s">
        <v>21</v>
      </c>
      <c r="F2723" s="252" t="s">
        <v>2189</v>
      </c>
      <c r="G2723" s="249"/>
      <c r="H2723" s="253">
        <v>4.4100000000000001</v>
      </c>
      <c r="I2723" s="254"/>
      <c r="J2723" s="249"/>
      <c r="K2723" s="249"/>
      <c r="L2723" s="255"/>
      <c r="M2723" s="256"/>
      <c r="N2723" s="257"/>
      <c r="O2723" s="257"/>
      <c r="P2723" s="257"/>
      <c r="Q2723" s="257"/>
      <c r="R2723" s="257"/>
      <c r="S2723" s="257"/>
      <c r="T2723" s="258"/>
      <c r="AT2723" s="259" t="s">
        <v>177</v>
      </c>
      <c r="AU2723" s="259" t="s">
        <v>79</v>
      </c>
      <c r="AV2723" s="12" t="s">
        <v>79</v>
      </c>
      <c r="AW2723" s="12" t="s">
        <v>35</v>
      </c>
      <c r="AX2723" s="12" t="s">
        <v>71</v>
      </c>
      <c r="AY2723" s="259" t="s">
        <v>169</v>
      </c>
    </row>
    <row r="2724" s="13" customFormat="1">
      <c r="B2724" s="260"/>
      <c r="C2724" s="261"/>
      <c r="D2724" s="250" t="s">
        <v>177</v>
      </c>
      <c r="E2724" s="262" t="s">
        <v>21</v>
      </c>
      <c r="F2724" s="263" t="s">
        <v>882</v>
      </c>
      <c r="G2724" s="261"/>
      <c r="H2724" s="262" t="s">
        <v>21</v>
      </c>
      <c r="I2724" s="264"/>
      <c r="J2724" s="261"/>
      <c r="K2724" s="261"/>
      <c r="L2724" s="265"/>
      <c r="M2724" s="266"/>
      <c r="N2724" s="267"/>
      <c r="O2724" s="267"/>
      <c r="P2724" s="267"/>
      <c r="Q2724" s="267"/>
      <c r="R2724" s="267"/>
      <c r="S2724" s="267"/>
      <c r="T2724" s="268"/>
      <c r="AT2724" s="269" t="s">
        <v>177</v>
      </c>
      <c r="AU2724" s="269" t="s">
        <v>79</v>
      </c>
      <c r="AV2724" s="13" t="s">
        <v>75</v>
      </c>
      <c r="AW2724" s="13" t="s">
        <v>35</v>
      </c>
      <c r="AX2724" s="13" t="s">
        <v>71</v>
      </c>
      <c r="AY2724" s="269" t="s">
        <v>169</v>
      </c>
    </row>
    <row r="2725" s="12" customFormat="1">
      <c r="B2725" s="248"/>
      <c r="C2725" s="249"/>
      <c r="D2725" s="250" t="s">
        <v>177</v>
      </c>
      <c r="E2725" s="251" t="s">
        <v>21</v>
      </c>
      <c r="F2725" s="252" t="s">
        <v>2189</v>
      </c>
      <c r="G2725" s="249"/>
      <c r="H2725" s="253">
        <v>4.4100000000000001</v>
      </c>
      <c r="I2725" s="254"/>
      <c r="J2725" s="249"/>
      <c r="K2725" s="249"/>
      <c r="L2725" s="255"/>
      <c r="M2725" s="256"/>
      <c r="N2725" s="257"/>
      <c r="O2725" s="257"/>
      <c r="P2725" s="257"/>
      <c r="Q2725" s="257"/>
      <c r="R2725" s="257"/>
      <c r="S2725" s="257"/>
      <c r="T2725" s="258"/>
      <c r="AT2725" s="259" t="s">
        <v>177</v>
      </c>
      <c r="AU2725" s="259" t="s">
        <v>79</v>
      </c>
      <c r="AV2725" s="12" t="s">
        <v>79</v>
      </c>
      <c r="AW2725" s="12" t="s">
        <v>35</v>
      </c>
      <c r="AX2725" s="12" t="s">
        <v>71</v>
      </c>
      <c r="AY2725" s="259" t="s">
        <v>169</v>
      </c>
    </row>
    <row r="2726" s="13" customFormat="1">
      <c r="B2726" s="260"/>
      <c r="C2726" s="261"/>
      <c r="D2726" s="250" t="s">
        <v>177</v>
      </c>
      <c r="E2726" s="262" t="s">
        <v>21</v>
      </c>
      <c r="F2726" s="263" t="s">
        <v>883</v>
      </c>
      <c r="G2726" s="261"/>
      <c r="H2726" s="262" t="s">
        <v>21</v>
      </c>
      <c r="I2726" s="264"/>
      <c r="J2726" s="261"/>
      <c r="K2726" s="261"/>
      <c r="L2726" s="265"/>
      <c r="M2726" s="266"/>
      <c r="N2726" s="267"/>
      <c r="O2726" s="267"/>
      <c r="P2726" s="267"/>
      <c r="Q2726" s="267"/>
      <c r="R2726" s="267"/>
      <c r="S2726" s="267"/>
      <c r="T2726" s="268"/>
      <c r="AT2726" s="269" t="s">
        <v>177</v>
      </c>
      <c r="AU2726" s="269" t="s">
        <v>79</v>
      </c>
      <c r="AV2726" s="13" t="s">
        <v>75</v>
      </c>
      <c r="AW2726" s="13" t="s">
        <v>35</v>
      </c>
      <c r="AX2726" s="13" t="s">
        <v>71</v>
      </c>
      <c r="AY2726" s="269" t="s">
        <v>169</v>
      </c>
    </row>
    <row r="2727" s="12" customFormat="1">
      <c r="B2727" s="248"/>
      <c r="C2727" s="249"/>
      <c r="D2727" s="250" t="s">
        <v>177</v>
      </c>
      <c r="E2727" s="251" t="s">
        <v>21</v>
      </c>
      <c r="F2727" s="252" t="s">
        <v>2191</v>
      </c>
      <c r="G2727" s="249"/>
      <c r="H2727" s="253">
        <v>15.060000000000001</v>
      </c>
      <c r="I2727" s="254"/>
      <c r="J2727" s="249"/>
      <c r="K2727" s="249"/>
      <c r="L2727" s="255"/>
      <c r="M2727" s="256"/>
      <c r="N2727" s="257"/>
      <c r="O2727" s="257"/>
      <c r="P2727" s="257"/>
      <c r="Q2727" s="257"/>
      <c r="R2727" s="257"/>
      <c r="S2727" s="257"/>
      <c r="T2727" s="258"/>
      <c r="AT2727" s="259" t="s">
        <v>177</v>
      </c>
      <c r="AU2727" s="259" t="s">
        <v>79</v>
      </c>
      <c r="AV2727" s="12" t="s">
        <v>79</v>
      </c>
      <c r="AW2727" s="12" t="s">
        <v>35</v>
      </c>
      <c r="AX2727" s="12" t="s">
        <v>71</v>
      </c>
      <c r="AY2727" s="259" t="s">
        <v>169</v>
      </c>
    </row>
    <row r="2728" s="13" customFormat="1">
      <c r="B2728" s="260"/>
      <c r="C2728" s="261"/>
      <c r="D2728" s="250" t="s">
        <v>177</v>
      </c>
      <c r="E2728" s="262" t="s">
        <v>21</v>
      </c>
      <c r="F2728" s="263" t="s">
        <v>1435</v>
      </c>
      <c r="G2728" s="261"/>
      <c r="H2728" s="262" t="s">
        <v>21</v>
      </c>
      <c r="I2728" s="264"/>
      <c r="J2728" s="261"/>
      <c r="K2728" s="261"/>
      <c r="L2728" s="265"/>
      <c r="M2728" s="266"/>
      <c r="N2728" s="267"/>
      <c r="O2728" s="267"/>
      <c r="P2728" s="267"/>
      <c r="Q2728" s="267"/>
      <c r="R2728" s="267"/>
      <c r="S2728" s="267"/>
      <c r="T2728" s="268"/>
      <c r="AT2728" s="269" t="s">
        <v>177</v>
      </c>
      <c r="AU2728" s="269" t="s">
        <v>79</v>
      </c>
      <c r="AV2728" s="13" t="s">
        <v>75</v>
      </c>
      <c r="AW2728" s="13" t="s">
        <v>35</v>
      </c>
      <c r="AX2728" s="13" t="s">
        <v>71</v>
      </c>
      <c r="AY2728" s="269" t="s">
        <v>169</v>
      </c>
    </row>
    <row r="2729" s="12" customFormat="1">
      <c r="B2729" s="248"/>
      <c r="C2729" s="249"/>
      <c r="D2729" s="250" t="s">
        <v>177</v>
      </c>
      <c r="E2729" s="251" t="s">
        <v>21</v>
      </c>
      <c r="F2729" s="252" t="s">
        <v>2192</v>
      </c>
      <c r="G2729" s="249"/>
      <c r="H2729" s="253">
        <v>111.59999999999999</v>
      </c>
      <c r="I2729" s="254"/>
      <c r="J2729" s="249"/>
      <c r="K2729" s="249"/>
      <c r="L2729" s="255"/>
      <c r="M2729" s="256"/>
      <c r="N2729" s="257"/>
      <c r="O2729" s="257"/>
      <c r="P2729" s="257"/>
      <c r="Q2729" s="257"/>
      <c r="R2729" s="257"/>
      <c r="S2729" s="257"/>
      <c r="T2729" s="258"/>
      <c r="AT2729" s="259" t="s">
        <v>177</v>
      </c>
      <c r="AU2729" s="259" t="s">
        <v>79</v>
      </c>
      <c r="AV2729" s="12" t="s">
        <v>79</v>
      </c>
      <c r="AW2729" s="12" t="s">
        <v>35</v>
      </c>
      <c r="AX2729" s="12" t="s">
        <v>71</v>
      </c>
      <c r="AY2729" s="259" t="s">
        <v>169</v>
      </c>
    </row>
    <row r="2730" s="13" customFormat="1">
      <c r="B2730" s="260"/>
      <c r="C2730" s="261"/>
      <c r="D2730" s="250" t="s">
        <v>177</v>
      </c>
      <c r="E2730" s="262" t="s">
        <v>21</v>
      </c>
      <c r="F2730" s="263" t="s">
        <v>444</v>
      </c>
      <c r="G2730" s="261"/>
      <c r="H2730" s="262" t="s">
        <v>21</v>
      </c>
      <c r="I2730" s="264"/>
      <c r="J2730" s="261"/>
      <c r="K2730" s="261"/>
      <c r="L2730" s="265"/>
      <c r="M2730" s="266"/>
      <c r="N2730" s="267"/>
      <c r="O2730" s="267"/>
      <c r="P2730" s="267"/>
      <c r="Q2730" s="267"/>
      <c r="R2730" s="267"/>
      <c r="S2730" s="267"/>
      <c r="T2730" s="268"/>
      <c r="AT2730" s="269" t="s">
        <v>177</v>
      </c>
      <c r="AU2730" s="269" t="s">
        <v>79</v>
      </c>
      <c r="AV2730" s="13" t="s">
        <v>75</v>
      </c>
      <c r="AW2730" s="13" t="s">
        <v>35</v>
      </c>
      <c r="AX2730" s="13" t="s">
        <v>71</v>
      </c>
      <c r="AY2730" s="269" t="s">
        <v>169</v>
      </c>
    </row>
    <row r="2731" s="12" customFormat="1">
      <c r="B2731" s="248"/>
      <c r="C2731" s="249"/>
      <c r="D2731" s="250" t="s">
        <v>177</v>
      </c>
      <c r="E2731" s="251" t="s">
        <v>21</v>
      </c>
      <c r="F2731" s="252" t="s">
        <v>2193</v>
      </c>
      <c r="G2731" s="249"/>
      <c r="H2731" s="253">
        <v>20.899999999999999</v>
      </c>
      <c r="I2731" s="254"/>
      <c r="J2731" s="249"/>
      <c r="K2731" s="249"/>
      <c r="L2731" s="255"/>
      <c r="M2731" s="256"/>
      <c r="N2731" s="257"/>
      <c r="O2731" s="257"/>
      <c r="P2731" s="257"/>
      <c r="Q2731" s="257"/>
      <c r="R2731" s="257"/>
      <c r="S2731" s="257"/>
      <c r="T2731" s="258"/>
      <c r="AT2731" s="259" t="s">
        <v>177</v>
      </c>
      <c r="AU2731" s="259" t="s">
        <v>79</v>
      </c>
      <c r="AV2731" s="12" t="s">
        <v>79</v>
      </c>
      <c r="AW2731" s="12" t="s">
        <v>35</v>
      </c>
      <c r="AX2731" s="12" t="s">
        <v>71</v>
      </c>
      <c r="AY2731" s="259" t="s">
        <v>169</v>
      </c>
    </row>
    <row r="2732" s="13" customFormat="1">
      <c r="B2732" s="260"/>
      <c r="C2732" s="261"/>
      <c r="D2732" s="250" t="s">
        <v>177</v>
      </c>
      <c r="E2732" s="262" t="s">
        <v>21</v>
      </c>
      <c r="F2732" s="263" t="s">
        <v>886</v>
      </c>
      <c r="G2732" s="261"/>
      <c r="H2732" s="262" t="s">
        <v>21</v>
      </c>
      <c r="I2732" s="264"/>
      <c r="J2732" s="261"/>
      <c r="K2732" s="261"/>
      <c r="L2732" s="265"/>
      <c r="M2732" s="266"/>
      <c r="N2732" s="267"/>
      <c r="O2732" s="267"/>
      <c r="P2732" s="267"/>
      <c r="Q2732" s="267"/>
      <c r="R2732" s="267"/>
      <c r="S2732" s="267"/>
      <c r="T2732" s="268"/>
      <c r="AT2732" s="269" t="s">
        <v>177</v>
      </c>
      <c r="AU2732" s="269" t="s">
        <v>79</v>
      </c>
      <c r="AV2732" s="13" t="s">
        <v>75</v>
      </c>
      <c r="AW2732" s="13" t="s">
        <v>35</v>
      </c>
      <c r="AX2732" s="13" t="s">
        <v>71</v>
      </c>
      <c r="AY2732" s="269" t="s">
        <v>169</v>
      </c>
    </row>
    <row r="2733" s="12" customFormat="1">
      <c r="B2733" s="248"/>
      <c r="C2733" s="249"/>
      <c r="D2733" s="250" t="s">
        <v>177</v>
      </c>
      <c r="E2733" s="251" t="s">
        <v>21</v>
      </c>
      <c r="F2733" s="252" t="s">
        <v>2194</v>
      </c>
      <c r="G2733" s="249"/>
      <c r="H2733" s="253">
        <v>39.659999999999997</v>
      </c>
      <c r="I2733" s="254"/>
      <c r="J2733" s="249"/>
      <c r="K2733" s="249"/>
      <c r="L2733" s="255"/>
      <c r="M2733" s="256"/>
      <c r="N2733" s="257"/>
      <c r="O2733" s="257"/>
      <c r="P2733" s="257"/>
      <c r="Q2733" s="257"/>
      <c r="R2733" s="257"/>
      <c r="S2733" s="257"/>
      <c r="T2733" s="258"/>
      <c r="AT2733" s="259" t="s">
        <v>177</v>
      </c>
      <c r="AU2733" s="259" t="s">
        <v>79</v>
      </c>
      <c r="AV2733" s="12" t="s">
        <v>79</v>
      </c>
      <c r="AW2733" s="12" t="s">
        <v>35</v>
      </c>
      <c r="AX2733" s="12" t="s">
        <v>71</v>
      </c>
      <c r="AY2733" s="259" t="s">
        <v>169</v>
      </c>
    </row>
    <row r="2734" s="13" customFormat="1">
      <c r="B2734" s="260"/>
      <c r="C2734" s="261"/>
      <c r="D2734" s="250" t="s">
        <v>177</v>
      </c>
      <c r="E2734" s="262" t="s">
        <v>21</v>
      </c>
      <c r="F2734" s="263" t="s">
        <v>888</v>
      </c>
      <c r="G2734" s="261"/>
      <c r="H2734" s="262" t="s">
        <v>21</v>
      </c>
      <c r="I2734" s="264"/>
      <c r="J2734" s="261"/>
      <c r="K2734" s="261"/>
      <c r="L2734" s="265"/>
      <c r="M2734" s="266"/>
      <c r="N2734" s="267"/>
      <c r="O2734" s="267"/>
      <c r="P2734" s="267"/>
      <c r="Q2734" s="267"/>
      <c r="R2734" s="267"/>
      <c r="S2734" s="267"/>
      <c r="T2734" s="268"/>
      <c r="AT2734" s="269" t="s">
        <v>177</v>
      </c>
      <c r="AU2734" s="269" t="s">
        <v>79</v>
      </c>
      <c r="AV2734" s="13" t="s">
        <v>75</v>
      </c>
      <c r="AW2734" s="13" t="s">
        <v>35</v>
      </c>
      <c r="AX2734" s="13" t="s">
        <v>71</v>
      </c>
      <c r="AY2734" s="269" t="s">
        <v>169</v>
      </c>
    </row>
    <row r="2735" s="12" customFormat="1">
      <c r="B2735" s="248"/>
      <c r="C2735" s="249"/>
      <c r="D2735" s="250" t="s">
        <v>177</v>
      </c>
      <c r="E2735" s="251" t="s">
        <v>21</v>
      </c>
      <c r="F2735" s="252" t="s">
        <v>2195</v>
      </c>
      <c r="G2735" s="249"/>
      <c r="H2735" s="253">
        <v>4.2999999999999998</v>
      </c>
      <c r="I2735" s="254"/>
      <c r="J2735" s="249"/>
      <c r="K2735" s="249"/>
      <c r="L2735" s="255"/>
      <c r="M2735" s="256"/>
      <c r="N2735" s="257"/>
      <c r="O2735" s="257"/>
      <c r="P2735" s="257"/>
      <c r="Q2735" s="257"/>
      <c r="R2735" s="257"/>
      <c r="S2735" s="257"/>
      <c r="T2735" s="258"/>
      <c r="AT2735" s="259" t="s">
        <v>177</v>
      </c>
      <c r="AU2735" s="259" t="s">
        <v>79</v>
      </c>
      <c r="AV2735" s="12" t="s">
        <v>79</v>
      </c>
      <c r="AW2735" s="12" t="s">
        <v>35</v>
      </c>
      <c r="AX2735" s="12" t="s">
        <v>71</v>
      </c>
      <c r="AY2735" s="259" t="s">
        <v>169</v>
      </c>
    </row>
    <row r="2736" s="13" customFormat="1">
      <c r="B2736" s="260"/>
      <c r="C2736" s="261"/>
      <c r="D2736" s="250" t="s">
        <v>177</v>
      </c>
      <c r="E2736" s="262" t="s">
        <v>21</v>
      </c>
      <c r="F2736" s="263" t="s">
        <v>890</v>
      </c>
      <c r="G2736" s="261"/>
      <c r="H2736" s="262" t="s">
        <v>21</v>
      </c>
      <c r="I2736" s="264"/>
      <c r="J2736" s="261"/>
      <c r="K2736" s="261"/>
      <c r="L2736" s="265"/>
      <c r="M2736" s="266"/>
      <c r="N2736" s="267"/>
      <c r="O2736" s="267"/>
      <c r="P2736" s="267"/>
      <c r="Q2736" s="267"/>
      <c r="R2736" s="267"/>
      <c r="S2736" s="267"/>
      <c r="T2736" s="268"/>
      <c r="AT2736" s="269" t="s">
        <v>177</v>
      </c>
      <c r="AU2736" s="269" t="s">
        <v>79</v>
      </c>
      <c r="AV2736" s="13" t="s">
        <v>75</v>
      </c>
      <c r="AW2736" s="13" t="s">
        <v>35</v>
      </c>
      <c r="AX2736" s="13" t="s">
        <v>71</v>
      </c>
      <c r="AY2736" s="269" t="s">
        <v>169</v>
      </c>
    </row>
    <row r="2737" s="12" customFormat="1">
      <c r="B2737" s="248"/>
      <c r="C2737" s="249"/>
      <c r="D2737" s="250" t="s">
        <v>177</v>
      </c>
      <c r="E2737" s="251" t="s">
        <v>21</v>
      </c>
      <c r="F2737" s="252" t="s">
        <v>2196</v>
      </c>
      <c r="G2737" s="249"/>
      <c r="H2737" s="253">
        <v>4.2999999999999998</v>
      </c>
      <c r="I2737" s="254"/>
      <c r="J2737" s="249"/>
      <c r="K2737" s="249"/>
      <c r="L2737" s="255"/>
      <c r="M2737" s="256"/>
      <c r="N2737" s="257"/>
      <c r="O2737" s="257"/>
      <c r="P2737" s="257"/>
      <c r="Q2737" s="257"/>
      <c r="R2737" s="257"/>
      <c r="S2737" s="257"/>
      <c r="T2737" s="258"/>
      <c r="AT2737" s="259" t="s">
        <v>177</v>
      </c>
      <c r="AU2737" s="259" t="s">
        <v>79</v>
      </c>
      <c r="AV2737" s="12" t="s">
        <v>79</v>
      </c>
      <c r="AW2737" s="12" t="s">
        <v>35</v>
      </c>
      <c r="AX2737" s="12" t="s">
        <v>71</v>
      </c>
      <c r="AY2737" s="259" t="s">
        <v>169</v>
      </c>
    </row>
    <row r="2738" s="13" customFormat="1">
      <c r="B2738" s="260"/>
      <c r="C2738" s="261"/>
      <c r="D2738" s="250" t="s">
        <v>177</v>
      </c>
      <c r="E2738" s="262" t="s">
        <v>21</v>
      </c>
      <c r="F2738" s="263" t="s">
        <v>892</v>
      </c>
      <c r="G2738" s="261"/>
      <c r="H2738" s="262" t="s">
        <v>21</v>
      </c>
      <c r="I2738" s="264"/>
      <c r="J2738" s="261"/>
      <c r="K2738" s="261"/>
      <c r="L2738" s="265"/>
      <c r="M2738" s="266"/>
      <c r="N2738" s="267"/>
      <c r="O2738" s="267"/>
      <c r="P2738" s="267"/>
      <c r="Q2738" s="267"/>
      <c r="R2738" s="267"/>
      <c r="S2738" s="267"/>
      <c r="T2738" s="268"/>
      <c r="AT2738" s="269" t="s">
        <v>177</v>
      </c>
      <c r="AU2738" s="269" t="s">
        <v>79</v>
      </c>
      <c r="AV2738" s="13" t="s">
        <v>75</v>
      </c>
      <c r="AW2738" s="13" t="s">
        <v>35</v>
      </c>
      <c r="AX2738" s="13" t="s">
        <v>71</v>
      </c>
      <c r="AY2738" s="269" t="s">
        <v>169</v>
      </c>
    </row>
    <row r="2739" s="12" customFormat="1">
      <c r="B2739" s="248"/>
      <c r="C2739" s="249"/>
      <c r="D2739" s="250" t="s">
        <v>177</v>
      </c>
      <c r="E2739" s="251" t="s">
        <v>21</v>
      </c>
      <c r="F2739" s="252" t="s">
        <v>2196</v>
      </c>
      <c r="G2739" s="249"/>
      <c r="H2739" s="253">
        <v>4.2999999999999998</v>
      </c>
      <c r="I2739" s="254"/>
      <c r="J2739" s="249"/>
      <c r="K2739" s="249"/>
      <c r="L2739" s="255"/>
      <c r="M2739" s="256"/>
      <c r="N2739" s="257"/>
      <c r="O2739" s="257"/>
      <c r="P2739" s="257"/>
      <c r="Q2739" s="257"/>
      <c r="R2739" s="257"/>
      <c r="S2739" s="257"/>
      <c r="T2739" s="258"/>
      <c r="AT2739" s="259" t="s">
        <v>177</v>
      </c>
      <c r="AU2739" s="259" t="s">
        <v>79</v>
      </c>
      <c r="AV2739" s="12" t="s">
        <v>79</v>
      </c>
      <c r="AW2739" s="12" t="s">
        <v>35</v>
      </c>
      <c r="AX2739" s="12" t="s">
        <v>71</v>
      </c>
      <c r="AY2739" s="259" t="s">
        <v>169</v>
      </c>
    </row>
    <row r="2740" s="13" customFormat="1">
      <c r="B2740" s="260"/>
      <c r="C2740" s="261"/>
      <c r="D2740" s="250" t="s">
        <v>177</v>
      </c>
      <c r="E2740" s="262" t="s">
        <v>21</v>
      </c>
      <c r="F2740" s="263" t="s">
        <v>893</v>
      </c>
      <c r="G2740" s="261"/>
      <c r="H2740" s="262" t="s">
        <v>21</v>
      </c>
      <c r="I2740" s="264"/>
      <c r="J2740" s="261"/>
      <c r="K2740" s="261"/>
      <c r="L2740" s="265"/>
      <c r="M2740" s="266"/>
      <c r="N2740" s="267"/>
      <c r="O2740" s="267"/>
      <c r="P2740" s="267"/>
      <c r="Q2740" s="267"/>
      <c r="R2740" s="267"/>
      <c r="S2740" s="267"/>
      <c r="T2740" s="268"/>
      <c r="AT2740" s="269" t="s">
        <v>177</v>
      </c>
      <c r="AU2740" s="269" t="s">
        <v>79</v>
      </c>
      <c r="AV2740" s="13" t="s">
        <v>75</v>
      </c>
      <c r="AW2740" s="13" t="s">
        <v>35</v>
      </c>
      <c r="AX2740" s="13" t="s">
        <v>71</v>
      </c>
      <c r="AY2740" s="269" t="s">
        <v>169</v>
      </c>
    </row>
    <row r="2741" s="12" customFormat="1">
      <c r="B2741" s="248"/>
      <c r="C2741" s="249"/>
      <c r="D2741" s="250" t="s">
        <v>177</v>
      </c>
      <c r="E2741" s="251" t="s">
        <v>21</v>
      </c>
      <c r="F2741" s="252" t="s">
        <v>2196</v>
      </c>
      <c r="G2741" s="249"/>
      <c r="H2741" s="253">
        <v>4.2999999999999998</v>
      </c>
      <c r="I2741" s="254"/>
      <c r="J2741" s="249"/>
      <c r="K2741" s="249"/>
      <c r="L2741" s="255"/>
      <c r="M2741" s="256"/>
      <c r="N2741" s="257"/>
      <c r="O2741" s="257"/>
      <c r="P2741" s="257"/>
      <c r="Q2741" s="257"/>
      <c r="R2741" s="257"/>
      <c r="S2741" s="257"/>
      <c r="T2741" s="258"/>
      <c r="AT2741" s="259" t="s">
        <v>177</v>
      </c>
      <c r="AU2741" s="259" t="s">
        <v>79</v>
      </c>
      <c r="AV2741" s="12" t="s">
        <v>79</v>
      </c>
      <c r="AW2741" s="12" t="s">
        <v>35</v>
      </c>
      <c r="AX2741" s="12" t="s">
        <v>71</v>
      </c>
      <c r="AY2741" s="259" t="s">
        <v>169</v>
      </c>
    </row>
    <row r="2742" s="13" customFormat="1">
      <c r="B2742" s="260"/>
      <c r="C2742" s="261"/>
      <c r="D2742" s="250" t="s">
        <v>177</v>
      </c>
      <c r="E2742" s="262" t="s">
        <v>21</v>
      </c>
      <c r="F2742" s="263" t="s">
        <v>894</v>
      </c>
      <c r="G2742" s="261"/>
      <c r="H2742" s="262" t="s">
        <v>21</v>
      </c>
      <c r="I2742" s="264"/>
      <c r="J2742" s="261"/>
      <c r="K2742" s="261"/>
      <c r="L2742" s="265"/>
      <c r="M2742" s="266"/>
      <c r="N2742" s="267"/>
      <c r="O2742" s="267"/>
      <c r="P2742" s="267"/>
      <c r="Q2742" s="267"/>
      <c r="R2742" s="267"/>
      <c r="S2742" s="267"/>
      <c r="T2742" s="268"/>
      <c r="AT2742" s="269" t="s">
        <v>177</v>
      </c>
      <c r="AU2742" s="269" t="s">
        <v>79</v>
      </c>
      <c r="AV2742" s="13" t="s">
        <v>75</v>
      </c>
      <c r="AW2742" s="13" t="s">
        <v>35</v>
      </c>
      <c r="AX2742" s="13" t="s">
        <v>71</v>
      </c>
      <c r="AY2742" s="269" t="s">
        <v>169</v>
      </c>
    </row>
    <row r="2743" s="12" customFormat="1">
      <c r="B2743" s="248"/>
      <c r="C2743" s="249"/>
      <c r="D2743" s="250" t="s">
        <v>177</v>
      </c>
      <c r="E2743" s="251" t="s">
        <v>21</v>
      </c>
      <c r="F2743" s="252" t="s">
        <v>2197</v>
      </c>
      <c r="G2743" s="249"/>
      <c r="H2743" s="253">
        <v>6.4900000000000002</v>
      </c>
      <c r="I2743" s="254"/>
      <c r="J2743" s="249"/>
      <c r="K2743" s="249"/>
      <c r="L2743" s="255"/>
      <c r="M2743" s="256"/>
      <c r="N2743" s="257"/>
      <c r="O2743" s="257"/>
      <c r="P2743" s="257"/>
      <c r="Q2743" s="257"/>
      <c r="R2743" s="257"/>
      <c r="S2743" s="257"/>
      <c r="T2743" s="258"/>
      <c r="AT2743" s="259" t="s">
        <v>177</v>
      </c>
      <c r="AU2743" s="259" t="s">
        <v>79</v>
      </c>
      <c r="AV2743" s="12" t="s">
        <v>79</v>
      </c>
      <c r="AW2743" s="12" t="s">
        <v>35</v>
      </c>
      <c r="AX2743" s="12" t="s">
        <v>71</v>
      </c>
      <c r="AY2743" s="259" t="s">
        <v>169</v>
      </c>
    </row>
    <row r="2744" s="13" customFormat="1">
      <c r="B2744" s="260"/>
      <c r="C2744" s="261"/>
      <c r="D2744" s="250" t="s">
        <v>177</v>
      </c>
      <c r="E2744" s="262" t="s">
        <v>21</v>
      </c>
      <c r="F2744" s="263" t="s">
        <v>896</v>
      </c>
      <c r="G2744" s="261"/>
      <c r="H2744" s="262" t="s">
        <v>21</v>
      </c>
      <c r="I2744" s="264"/>
      <c r="J2744" s="261"/>
      <c r="K2744" s="261"/>
      <c r="L2744" s="265"/>
      <c r="M2744" s="266"/>
      <c r="N2744" s="267"/>
      <c r="O2744" s="267"/>
      <c r="P2744" s="267"/>
      <c r="Q2744" s="267"/>
      <c r="R2744" s="267"/>
      <c r="S2744" s="267"/>
      <c r="T2744" s="268"/>
      <c r="AT2744" s="269" t="s">
        <v>177</v>
      </c>
      <c r="AU2744" s="269" t="s">
        <v>79</v>
      </c>
      <c r="AV2744" s="13" t="s">
        <v>75</v>
      </c>
      <c r="AW2744" s="13" t="s">
        <v>35</v>
      </c>
      <c r="AX2744" s="13" t="s">
        <v>71</v>
      </c>
      <c r="AY2744" s="269" t="s">
        <v>169</v>
      </c>
    </row>
    <row r="2745" s="12" customFormat="1">
      <c r="B2745" s="248"/>
      <c r="C2745" s="249"/>
      <c r="D2745" s="250" t="s">
        <v>177</v>
      </c>
      <c r="E2745" s="251" t="s">
        <v>21</v>
      </c>
      <c r="F2745" s="252" t="s">
        <v>2198</v>
      </c>
      <c r="G2745" s="249"/>
      <c r="H2745" s="253">
        <v>26.879999999999999</v>
      </c>
      <c r="I2745" s="254"/>
      <c r="J2745" s="249"/>
      <c r="K2745" s="249"/>
      <c r="L2745" s="255"/>
      <c r="M2745" s="256"/>
      <c r="N2745" s="257"/>
      <c r="O2745" s="257"/>
      <c r="P2745" s="257"/>
      <c r="Q2745" s="257"/>
      <c r="R2745" s="257"/>
      <c r="S2745" s="257"/>
      <c r="T2745" s="258"/>
      <c r="AT2745" s="259" t="s">
        <v>177</v>
      </c>
      <c r="AU2745" s="259" t="s">
        <v>79</v>
      </c>
      <c r="AV2745" s="12" t="s">
        <v>79</v>
      </c>
      <c r="AW2745" s="12" t="s">
        <v>35</v>
      </c>
      <c r="AX2745" s="12" t="s">
        <v>71</v>
      </c>
      <c r="AY2745" s="259" t="s">
        <v>169</v>
      </c>
    </row>
    <row r="2746" s="13" customFormat="1">
      <c r="B2746" s="260"/>
      <c r="C2746" s="261"/>
      <c r="D2746" s="250" t="s">
        <v>177</v>
      </c>
      <c r="E2746" s="262" t="s">
        <v>21</v>
      </c>
      <c r="F2746" s="263" t="s">
        <v>739</v>
      </c>
      <c r="G2746" s="261"/>
      <c r="H2746" s="262" t="s">
        <v>21</v>
      </c>
      <c r="I2746" s="264"/>
      <c r="J2746" s="261"/>
      <c r="K2746" s="261"/>
      <c r="L2746" s="265"/>
      <c r="M2746" s="266"/>
      <c r="N2746" s="267"/>
      <c r="O2746" s="267"/>
      <c r="P2746" s="267"/>
      <c r="Q2746" s="267"/>
      <c r="R2746" s="267"/>
      <c r="S2746" s="267"/>
      <c r="T2746" s="268"/>
      <c r="AT2746" s="269" t="s">
        <v>177</v>
      </c>
      <c r="AU2746" s="269" t="s">
        <v>79</v>
      </c>
      <c r="AV2746" s="13" t="s">
        <v>75</v>
      </c>
      <c r="AW2746" s="13" t="s">
        <v>35</v>
      </c>
      <c r="AX2746" s="13" t="s">
        <v>71</v>
      </c>
      <c r="AY2746" s="269" t="s">
        <v>169</v>
      </c>
    </row>
    <row r="2747" s="12" customFormat="1">
      <c r="B2747" s="248"/>
      <c r="C2747" s="249"/>
      <c r="D2747" s="250" t="s">
        <v>177</v>
      </c>
      <c r="E2747" s="251" t="s">
        <v>21</v>
      </c>
      <c r="F2747" s="252" t="s">
        <v>2199</v>
      </c>
      <c r="G2747" s="249"/>
      <c r="H2747" s="253">
        <v>3.0899999999999999</v>
      </c>
      <c r="I2747" s="254"/>
      <c r="J2747" s="249"/>
      <c r="K2747" s="249"/>
      <c r="L2747" s="255"/>
      <c r="M2747" s="256"/>
      <c r="N2747" s="257"/>
      <c r="O2747" s="257"/>
      <c r="P2747" s="257"/>
      <c r="Q2747" s="257"/>
      <c r="R2747" s="257"/>
      <c r="S2747" s="257"/>
      <c r="T2747" s="258"/>
      <c r="AT2747" s="259" t="s">
        <v>177</v>
      </c>
      <c r="AU2747" s="259" t="s">
        <v>79</v>
      </c>
      <c r="AV2747" s="12" t="s">
        <v>79</v>
      </c>
      <c r="AW2747" s="12" t="s">
        <v>35</v>
      </c>
      <c r="AX2747" s="12" t="s">
        <v>71</v>
      </c>
      <c r="AY2747" s="259" t="s">
        <v>169</v>
      </c>
    </row>
    <row r="2748" s="13" customFormat="1">
      <c r="B2748" s="260"/>
      <c r="C2748" s="261"/>
      <c r="D2748" s="250" t="s">
        <v>177</v>
      </c>
      <c r="E2748" s="262" t="s">
        <v>21</v>
      </c>
      <c r="F2748" s="263" t="s">
        <v>382</v>
      </c>
      <c r="G2748" s="261"/>
      <c r="H2748" s="262" t="s">
        <v>21</v>
      </c>
      <c r="I2748" s="264"/>
      <c r="J2748" s="261"/>
      <c r="K2748" s="261"/>
      <c r="L2748" s="265"/>
      <c r="M2748" s="266"/>
      <c r="N2748" s="267"/>
      <c r="O2748" s="267"/>
      <c r="P2748" s="267"/>
      <c r="Q2748" s="267"/>
      <c r="R2748" s="267"/>
      <c r="S2748" s="267"/>
      <c r="T2748" s="268"/>
      <c r="AT2748" s="269" t="s">
        <v>177</v>
      </c>
      <c r="AU2748" s="269" t="s">
        <v>79</v>
      </c>
      <c r="AV2748" s="13" t="s">
        <v>75</v>
      </c>
      <c r="AW2748" s="13" t="s">
        <v>35</v>
      </c>
      <c r="AX2748" s="13" t="s">
        <v>71</v>
      </c>
      <c r="AY2748" s="269" t="s">
        <v>169</v>
      </c>
    </row>
    <row r="2749" s="12" customFormat="1">
      <c r="B2749" s="248"/>
      <c r="C2749" s="249"/>
      <c r="D2749" s="250" t="s">
        <v>177</v>
      </c>
      <c r="E2749" s="251" t="s">
        <v>21</v>
      </c>
      <c r="F2749" s="252" t="s">
        <v>2200</v>
      </c>
      <c r="G2749" s="249"/>
      <c r="H2749" s="253">
        <v>3.7200000000000002</v>
      </c>
      <c r="I2749" s="254"/>
      <c r="J2749" s="249"/>
      <c r="K2749" s="249"/>
      <c r="L2749" s="255"/>
      <c r="M2749" s="256"/>
      <c r="N2749" s="257"/>
      <c r="O2749" s="257"/>
      <c r="P2749" s="257"/>
      <c r="Q2749" s="257"/>
      <c r="R2749" s="257"/>
      <c r="S2749" s="257"/>
      <c r="T2749" s="258"/>
      <c r="AT2749" s="259" t="s">
        <v>177</v>
      </c>
      <c r="AU2749" s="259" t="s">
        <v>79</v>
      </c>
      <c r="AV2749" s="12" t="s">
        <v>79</v>
      </c>
      <c r="AW2749" s="12" t="s">
        <v>35</v>
      </c>
      <c r="AX2749" s="12" t="s">
        <v>71</v>
      </c>
      <c r="AY2749" s="259" t="s">
        <v>169</v>
      </c>
    </row>
    <row r="2750" s="13" customFormat="1">
      <c r="B2750" s="260"/>
      <c r="C2750" s="261"/>
      <c r="D2750" s="250" t="s">
        <v>177</v>
      </c>
      <c r="E2750" s="262" t="s">
        <v>21</v>
      </c>
      <c r="F2750" s="263" t="s">
        <v>900</v>
      </c>
      <c r="G2750" s="261"/>
      <c r="H2750" s="262" t="s">
        <v>21</v>
      </c>
      <c r="I2750" s="264"/>
      <c r="J2750" s="261"/>
      <c r="K2750" s="261"/>
      <c r="L2750" s="265"/>
      <c r="M2750" s="266"/>
      <c r="N2750" s="267"/>
      <c r="O2750" s="267"/>
      <c r="P2750" s="267"/>
      <c r="Q2750" s="267"/>
      <c r="R2750" s="267"/>
      <c r="S2750" s="267"/>
      <c r="T2750" s="268"/>
      <c r="AT2750" s="269" t="s">
        <v>177</v>
      </c>
      <c r="AU2750" s="269" t="s">
        <v>79</v>
      </c>
      <c r="AV2750" s="13" t="s">
        <v>75</v>
      </c>
      <c r="AW2750" s="13" t="s">
        <v>35</v>
      </c>
      <c r="AX2750" s="13" t="s">
        <v>71</v>
      </c>
      <c r="AY2750" s="269" t="s">
        <v>169</v>
      </c>
    </row>
    <row r="2751" s="15" customFormat="1">
      <c r="B2751" s="294"/>
      <c r="C2751" s="295"/>
      <c r="D2751" s="250" t="s">
        <v>177</v>
      </c>
      <c r="E2751" s="296" t="s">
        <v>21</v>
      </c>
      <c r="F2751" s="297" t="s">
        <v>2209</v>
      </c>
      <c r="G2751" s="295"/>
      <c r="H2751" s="298">
        <v>755.94000000000005</v>
      </c>
      <c r="I2751" s="299"/>
      <c r="J2751" s="295"/>
      <c r="K2751" s="295"/>
      <c r="L2751" s="300"/>
      <c r="M2751" s="301"/>
      <c r="N2751" s="302"/>
      <c r="O2751" s="302"/>
      <c r="P2751" s="302"/>
      <c r="Q2751" s="302"/>
      <c r="R2751" s="302"/>
      <c r="S2751" s="302"/>
      <c r="T2751" s="303"/>
      <c r="AT2751" s="304" t="s">
        <v>177</v>
      </c>
      <c r="AU2751" s="304" t="s">
        <v>79</v>
      </c>
      <c r="AV2751" s="15" t="s">
        <v>86</v>
      </c>
      <c r="AW2751" s="15" t="s">
        <v>35</v>
      </c>
      <c r="AX2751" s="15" t="s">
        <v>71</v>
      </c>
      <c r="AY2751" s="304" t="s">
        <v>169</v>
      </c>
    </row>
    <row r="2752" s="12" customFormat="1">
      <c r="B2752" s="248"/>
      <c r="C2752" s="249"/>
      <c r="D2752" s="250" t="s">
        <v>177</v>
      </c>
      <c r="E2752" s="251" t="s">
        <v>21</v>
      </c>
      <c r="F2752" s="252" t="s">
        <v>2210</v>
      </c>
      <c r="G2752" s="249"/>
      <c r="H2752" s="253">
        <v>37.796999999999997</v>
      </c>
      <c r="I2752" s="254"/>
      <c r="J2752" s="249"/>
      <c r="K2752" s="249"/>
      <c r="L2752" s="255"/>
      <c r="M2752" s="256"/>
      <c r="N2752" s="257"/>
      <c r="O2752" s="257"/>
      <c r="P2752" s="257"/>
      <c r="Q2752" s="257"/>
      <c r="R2752" s="257"/>
      <c r="S2752" s="257"/>
      <c r="T2752" s="258"/>
      <c r="AT2752" s="259" t="s">
        <v>177</v>
      </c>
      <c r="AU2752" s="259" t="s">
        <v>79</v>
      </c>
      <c r="AV2752" s="12" t="s">
        <v>79</v>
      </c>
      <c r="AW2752" s="12" t="s">
        <v>35</v>
      </c>
      <c r="AX2752" s="12" t="s">
        <v>71</v>
      </c>
      <c r="AY2752" s="259" t="s">
        <v>169</v>
      </c>
    </row>
    <row r="2753" s="14" customFormat="1">
      <c r="B2753" s="270"/>
      <c r="C2753" s="271"/>
      <c r="D2753" s="250" t="s">
        <v>177</v>
      </c>
      <c r="E2753" s="272" t="s">
        <v>21</v>
      </c>
      <c r="F2753" s="273" t="s">
        <v>182</v>
      </c>
      <c r="G2753" s="271"/>
      <c r="H2753" s="274">
        <v>793.73699999999997</v>
      </c>
      <c r="I2753" s="275"/>
      <c r="J2753" s="271"/>
      <c r="K2753" s="271"/>
      <c r="L2753" s="276"/>
      <c r="M2753" s="277"/>
      <c r="N2753" s="278"/>
      <c r="O2753" s="278"/>
      <c r="P2753" s="278"/>
      <c r="Q2753" s="278"/>
      <c r="R2753" s="278"/>
      <c r="S2753" s="278"/>
      <c r="T2753" s="279"/>
      <c r="AT2753" s="280" t="s">
        <v>177</v>
      </c>
      <c r="AU2753" s="280" t="s">
        <v>79</v>
      </c>
      <c r="AV2753" s="14" t="s">
        <v>89</v>
      </c>
      <c r="AW2753" s="14" t="s">
        <v>35</v>
      </c>
      <c r="AX2753" s="14" t="s">
        <v>75</v>
      </c>
      <c r="AY2753" s="280" t="s">
        <v>169</v>
      </c>
    </row>
    <row r="2754" s="1" customFormat="1" ht="25.5" customHeight="1">
      <c r="B2754" s="47"/>
      <c r="C2754" s="236" t="s">
        <v>2250</v>
      </c>
      <c r="D2754" s="236" t="s">
        <v>172</v>
      </c>
      <c r="E2754" s="237" t="s">
        <v>2251</v>
      </c>
      <c r="F2754" s="238" t="s">
        <v>2252</v>
      </c>
      <c r="G2754" s="239" t="s">
        <v>175</v>
      </c>
      <c r="H2754" s="240">
        <v>793.73699999999997</v>
      </c>
      <c r="I2754" s="241"/>
      <c r="J2754" s="242">
        <f>ROUND(I2754*H2754,2)</f>
        <v>0</v>
      </c>
      <c r="K2754" s="238" t="s">
        <v>21</v>
      </c>
      <c r="L2754" s="73"/>
      <c r="M2754" s="243" t="s">
        <v>21</v>
      </c>
      <c r="N2754" s="244" t="s">
        <v>42</v>
      </c>
      <c r="O2754" s="48"/>
      <c r="P2754" s="245">
        <f>O2754*H2754</f>
        <v>0</v>
      </c>
      <c r="Q2754" s="245">
        <v>0.00015746</v>
      </c>
      <c r="R2754" s="245">
        <f>Q2754*H2754</f>
        <v>0.12498182801999999</v>
      </c>
      <c r="S2754" s="245">
        <v>0</v>
      </c>
      <c r="T2754" s="246">
        <f>S2754*H2754</f>
        <v>0</v>
      </c>
      <c r="AR2754" s="25" t="s">
        <v>89</v>
      </c>
      <c r="AT2754" s="25" t="s">
        <v>172</v>
      </c>
      <c r="AU2754" s="25" t="s">
        <v>79</v>
      </c>
      <c r="AY2754" s="25" t="s">
        <v>169</v>
      </c>
      <c r="BE2754" s="247">
        <f>IF(N2754="základní",J2754,0)</f>
        <v>0</v>
      </c>
      <c r="BF2754" s="247">
        <f>IF(N2754="snížená",J2754,0)</f>
        <v>0</v>
      </c>
      <c r="BG2754" s="247">
        <f>IF(N2754="zákl. přenesená",J2754,0)</f>
        <v>0</v>
      </c>
      <c r="BH2754" s="247">
        <f>IF(N2754="sníž. přenesená",J2754,0)</f>
        <v>0</v>
      </c>
      <c r="BI2754" s="247">
        <f>IF(N2754="nulová",J2754,0)</f>
        <v>0</v>
      </c>
      <c r="BJ2754" s="25" t="s">
        <v>75</v>
      </c>
      <c r="BK2754" s="247">
        <f>ROUND(I2754*H2754,2)</f>
        <v>0</v>
      </c>
      <c r="BL2754" s="25" t="s">
        <v>89</v>
      </c>
      <c r="BM2754" s="25" t="s">
        <v>2253</v>
      </c>
    </row>
    <row r="2755" s="12" customFormat="1">
      <c r="B2755" s="248"/>
      <c r="C2755" s="249"/>
      <c r="D2755" s="250" t="s">
        <v>177</v>
      </c>
      <c r="E2755" s="251" t="s">
        <v>21</v>
      </c>
      <c r="F2755" s="252" t="s">
        <v>2177</v>
      </c>
      <c r="G2755" s="249"/>
      <c r="H2755" s="253">
        <v>88.519999999999996</v>
      </c>
      <c r="I2755" s="254"/>
      <c r="J2755" s="249"/>
      <c r="K2755" s="249"/>
      <c r="L2755" s="255"/>
      <c r="M2755" s="256"/>
      <c r="N2755" s="257"/>
      <c r="O2755" s="257"/>
      <c r="P2755" s="257"/>
      <c r="Q2755" s="257"/>
      <c r="R2755" s="257"/>
      <c r="S2755" s="257"/>
      <c r="T2755" s="258"/>
      <c r="AT2755" s="259" t="s">
        <v>177</v>
      </c>
      <c r="AU2755" s="259" t="s">
        <v>79</v>
      </c>
      <c r="AV2755" s="12" t="s">
        <v>79</v>
      </c>
      <c r="AW2755" s="12" t="s">
        <v>35</v>
      </c>
      <c r="AX2755" s="12" t="s">
        <v>71</v>
      </c>
      <c r="AY2755" s="259" t="s">
        <v>169</v>
      </c>
    </row>
    <row r="2756" s="13" customFormat="1">
      <c r="B2756" s="260"/>
      <c r="C2756" s="261"/>
      <c r="D2756" s="250" t="s">
        <v>177</v>
      </c>
      <c r="E2756" s="262" t="s">
        <v>21</v>
      </c>
      <c r="F2756" s="263" t="s">
        <v>350</v>
      </c>
      <c r="G2756" s="261"/>
      <c r="H2756" s="262" t="s">
        <v>21</v>
      </c>
      <c r="I2756" s="264"/>
      <c r="J2756" s="261"/>
      <c r="K2756" s="261"/>
      <c r="L2756" s="265"/>
      <c r="M2756" s="266"/>
      <c r="N2756" s="267"/>
      <c r="O2756" s="267"/>
      <c r="P2756" s="267"/>
      <c r="Q2756" s="267"/>
      <c r="R2756" s="267"/>
      <c r="S2756" s="267"/>
      <c r="T2756" s="268"/>
      <c r="AT2756" s="269" t="s">
        <v>177</v>
      </c>
      <c r="AU2756" s="269" t="s">
        <v>79</v>
      </c>
      <c r="AV2756" s="13" t="s">
        <v>75</v>
      </c>
      <c r="AW2756" s="13" t="s">
        <v>35</v>
      </c>
      <c r="AX2756" s="13" t="s">
        <v>71</v>
      </c>
      <c r="AY2756" s="269" t="s">
        <v>169</v>
      </c>
    </row>
    <row r="2757" s="12" customFormat="1">
      <c r="B2757" s="248"/>
      <c r="C2757" s="249"/>
      <c r="D2757" s="250" t="s">
        <v>177</v>
      </c>
      <c r="E2757" s="251" t="s">
        <v>21</v>
      </c>
      <c r="F2757" s="252" t="s">
        <v>2178</v>
      </c>
      <c r="G2757" s="249"/>
      <c r="H2757" s="253">
        <v>59.340000000000003</v>
      </c>
      <c r="I2757" s="254"/>
      <c r="J2757" s="249"/>
      <c r="K2757" s="249"/>
      <c r="L2757" s="255"/>
      <c r="M2757" s="256"/>
      <c r="N2757" s="257"/>
      <c r="O2757" s="257"/>
      <c r="P2757" s="257"/>
      <c r="Q2757" s="257"/>
      <c r="R2757" s="257"/>
      <c r="S2757" s="257"/>
      <c r="T2757" s="258"/>
      <c r="AT2757" s="259" t="s">
        <v>177</v>
      </c>
      <c r="AU2757" s="259" t="s">
        <v>79</v>
      </c>
      <c r="AV2757" s="12" t="s">
        <v>79</v>
      </c>
      <c r="AW2757" s="12" t="s">
        <v>35</v>
      </c>
      <c r="AX2757" s="12" t="s">
        <v>71</v>
      </c>
      <c r="AY2757" s="259" t="s">
        <v>169</v>
      </c>
    </row>
    <row r="2758" s="13" customFormat="1">
      <c r="B2758" s="260"/>
      <c r="C2758" s="261"/>
      <c r="D2758" s="250" t="s">
        <v>177</v>
      </c>
      <c r="E2758" s="262" t="s">
        <v>21</v>
      </c>
      <c r="F2758" s="263" t="s">
        <v>436</v>
      </c>
      <c r="G2758" s="261"/>
      <c r="H2758" s="262" t="s">
        <v>21</v>
      </c>
      <c r="I2758" s="264"/>
      <c r="J2758" s="261"/>
      <c r="K2758" s="261"/>
      <c r="L2758" s="265"/>
      <c r="M2758" s="266"/>
      <c r="N2758" s="267"/>
      <c r="O2758" s="267"/>
      <c r="P2758" s="267"/>
      <c r="Q2758" s="267"/>
      <c r="R2758" s="267"/>
      <c r="S2758" s="267"/>
      <c r="T2758" s="268"/>
      <c r="AT2758" s="269" t="s">
        <v>177</v>
      </c>
      <c r="AU2758" s="269" t="s">
        <v>79</v>
      </c>
      <c r="AV2758" s="13" t="s">
        <v>75</v>
      </c>
      <c r="AW2758" s="13" t="s">
        <v>35</v>
      </c>
      <c r="AX2758" s="13" t="s">
        <v>71</v>
      </c>
      <c r="AY2758" s="269" t="s">
        <v>169</v>
      </c>
    </row>
    <row r="2759" s="12" customFormat="1">
      <c r="B2759" s="248"/>
      <c r="C2759" s="249"/>
      <c r="D2759" s="250" t="s">
        <v>177</v>
      </c>
      <c r="E2759" s="251" t="s">
        <v>21</v>
      </c>
      <c r="F2759" s="252" t="s">
        <v>2179</v>
      </c>
      <c r="G2759" s="249"/>
      <c r="H2759" s="253">
        <v>71.810000000000002</v>
      </c>
      <c r="I2759" s="254"/>
      <c r="J2759" s="249"/>
      <c r="K2759" s="249"/>
      <c r="L2759" s="255"/>
      <c r="M2759" s="256"/>
      <c r="N2759" s="257"/>
      <c r="O2759" s="257"/>
      <c r="P2759" s="257"/>
      <c r="Q2759" s="257"/>
      <c r="R2759" s="257"/>
      <c r="S2759" s="257"/>
      <c r="T2759" s="258"/>
      <c r="AT2759" s="259" t="s">
        <v>177</v>
      </c>
      <c r="AU2759" s="259" t="s">
        <v>79</v>
      </c>
      <c r="AV2759" s="12" t="s">
        <v>79</v>
      </c>
      <c r="AW2759" s="12" t="s">
        <v>35</v>
      </c>
      <c r="AX2759" s="12" t="s">
        <v>71</v>
      </c>
      <c r="AY2759" s="259" t="s">
        <v>169</v>
      </c>
    </row>
    <row r="2760" s="13" customFormat="1">
      <c r="B2760" s="260"/>
      <c r="C2760" s="261"/>
      <c r="D2760" s="250" t="s">
        <v>177</v>
      </c>
      <c r="E2760" s="262" t="s">
        <v>21</v>
      </c>
      <c r="F2760" s="263" t="s">
        <v>521</v>
      </c>
      <c r="G2760" s="261"/>
      <c r="H2760" s="262" t="s">
        <v>21</v>
      </c>
      <c r="I2760" s="264"/>
      <c r="J2760" s="261"/>
      <c r="K2760" s="261"/>
      <c r="L2760" s="265"/>
      <c r="M2760" s="266"/>
      <c r="N2760" s="267"/>
      <c r="O2760" s="267"/>
      <c r="P2760" s="267"/>
      <c r="Q2760" s="267"/>
      <c r="R2760" s="267"/>
      <c r="S2760" s="267"/>
      <c r="T2760" s="268"/>
      <c r="AT2760" s="269" t="s">
        <v>177</v>
      </c>
      <c r="AU2760" s="269" t="s">
        <v>79</v>
      </c>
      <c r="AV2760" s="13" t="s">
        <v>75</v>
      </c>
      <c r="AW2760" s="13" t="s">
        <v>35</v>
      </c>
      <c r="AX2760" s="13" t="s">
        <v>71</v>
      </c>
      <c r="AY2760" s="269" t="s">
        <v>169</v>
      </c>
    </row>
    <row r="2761" s="12" customFormat="1">
      <c r="B2761" s="248"/>
      <c r="C2761" s="249"/>
      <c r="D2761" s="250" t="s">
        <v>177</v>
      </c>
      <c r="E2761" s="251" t="s">
        <v>21</v>
      </c>
      <c r="F2761" s="252" t="s">
        <v>2180</v>
      </c>
      <c r="G2761" s="249"/>
      <c r="H2761" s="253">
        <v>8.5999999999999996</v>
      </c>
      <c r="I2761" s="254"/>
      <c r="J2761" s="249"/>
      <c r="K2761" s="249"/>
      <c r="L2761" s="255"/>
      <c r="M2761" s="256"/>
      <c r="N2761" s="257"/>
      <c r="O2761" s="257"/>
      <c r="P2761" s="257"/>
      <c r="Q2761" s="257"/>
      <c r="R2761" s="257"/>
      <c r="S2761" s="257"/>
      <c r="T2761" s="258"/>
      <c r="AT2761" s="259" t="s">
        <v>177</v>
      </c>
      <c r="AU2761" s="259" t="s">
        <v>79</v>
      </c>
      <c r="AV2761" s="12" t="s">
        <v>79</v>
      </c>
      <c r="AW2761" s="12" t="s">
        <v>35</v>
      </c>
      <c r="AX2761" s="12" t="s">
        <v>71</v>
      </c>
      <c r="AY2761" s="259" t="s">
        <v>169</v>
      </c>
    </row>
    <row r="2762" s="13" customFormat="1">
      <c r="B2762" s="260"/>
      <c r="C2762" s="261"/>
      <c r="D2762" s="250" t="s">
        <v>177</v>
      </c>
      <c r="E2762" s="262" t="s">
        <v>21</v>
      </c>
      <c r="F2762" s="263" t="s">
        <v>496</v>
      </c>
      <c r="G2762" s="261"/>
      <c r="H2762" s="262" t="s">
        <v>21</v>
      </c>
      <c r="I2762" s="264"/>
      <c r="J2762" s="261"/>
      <c r="K2762" s="261"/>
      <c r="L2762" s="265"/>
      <c r="M2762" s="266"/>
      <c r="N2762" s="267"/>
      <c r="O2762" s="267"/>
      <c r="P2762" s="267"/>
      <c r="Q2762" s="267"/>
      <c r="R2762" s="267"/>
      <c r="S2762" s="267"/>
      <c r="T2762" s="268"/>
      <c r="AT2762" s="269" t="s">
        <v>177</v>
      </c>
      <c r="AU2762" s="269" t="s">
        <v>79</v>
      </c>
      <c r="AV2762" s="13" t="s">
        <v>75</v>
      </c>
      <c r="AW2762" s="13" t="s">
        <v>35</v>
      </c>
      <c r="AX2762" s="13" t="s">
        <v>71</v>
      </c>
      <c r="AY2762" s="269" t="s">
        <v>169</v>
      </c>
    </row>
    <row r="2763" s="12" customFormat="1">
      <c r="B2763" s="248"/>
      <c r="C2763" s="249"/>
      <c r="D2763" s="250" t="s">
        <v>177</v>
      </c>
      <c r="E2763" s="251" t="s">
        <v>21</v>
      </c>
      <c r="F2763" s="252" t="s">
        <v>2181</v>
      </c>
      <c r="G2763" s="249"/>
      <c r="H2763" s="253">
        <v>4.25</v>
      </c>
      <c r="I2763" s="254"/>
      <c r="J2763" s="249"/>
      <c r="K2763" s="249"/>
      <c r="L2763" s="255"/>
      <c r="M2763" s="256"/>
      <c r="N2763" s="257"/>
      <c r="O2763" s="257"/>
      <c r="P2763" s="257"/>
      <c r="Q2763" s="257"/>
      <c r="R2763" s="257"/>
      <c r="S2763" s="257"/>
      <c r="T2763" s="258"/>
      <c r="AT2763" s="259" t="s">
        <v>177</v>
      </c>
      <c r="AU2763" s="259" t="s">
        <v>79</v>
      </c>
      <c r="AV2763" s="12" t="s">
        <v>79</v>
      </c>
      <c r="AW2763" s="12" t="s">
        <v>35</v>
      </c>
      <c r="AX2763" s="12" t="s">
        <v>71</v>
      </c>
      <c r="AY2763" s="259" t="s">
        <v>169</v>
      </c>
    </row>
    <row r="2764" s="13" customFormat="1">
      <c r="B2764" s="260"/>
      <c r="C2764" s="261"/>
      <c r="D2764" s="250" t="s">
        <v>177</v>
      </c>
      <c r="E2764" s="262" t="s">
        <v>21</v>
      </c>
      <c r="F2764" s="263" t="s">
        <v>362</v>
      </c>
      <c r="G2764" s="261"/>
      <c r="H2764" s="262" t="s">
        <v>21</v>
      </c>
      <c r="I2764" s="264"/>
      <c r="J2764" s="261"/>
      <c r="K2764" s="261"/>
      <c r="L2764" s="265"/>
      <c r="M2764" s="266"/>
      <c r="N2764" s="267"/>
      <c r="O2764" s="267"/>
      <c r="P2764" s="267"/>
      <c r="Q2764" s="267"/>
      <c r="R2764" s="267"/>
      <c r="S2764" s="267"/>
      <c r="T2764" s="268"/>
      <c r="AT2764" s="269" t="s">
        <v>177</v>
      </c>
      <c r="AU2764" s="269" t="s">
        <v>79</v>
      </c>
      <c r="AV2764" s="13" t="s">
        <v>75</v>
      </c>
      <c r="AW2764" s="13" t="s">
        <v>35</v>
      </c>
      <c r="AX2764" s="13" t="s">
        <v>71</v>
      </c>
      <c r="AY2764" s="269" t="s">
        <v>169</v>
      </c>
    </row>
    <row r="2765" s="12" customFormat="1">
      <c r="B2765" s="248"/>
      <c r="C2765" s="249"/>
      <c r="D2765" s="250" t="s">
        <v>177</v>
      </c>
      <c r="E2765" s="251" t="s">
        <v>21</v>
      </c>
      <c r="F2765" s="252" t="s">
        <v>2182</v>
      </c>
      <c r="G2765" s="249"/>
      <c r="H2765" s="253">
        <v>94.549999999999997</v>
      </c>
      <c r="I2765" s="254"/>
      <c r="J2765" s="249"/>
      <c r="K2765" s="249"/>
      <c r="L2765" s="255"/>
      <c r="M2765" s="256"/>
      <c r="N2765" s="257"/>
      <c r="O2765" s="257"/>
      <c r="P2765" s="257"/>
      <c r="Q2765" s="257"/>
      <c r="R2765" s="257"/>
      <c r="S2765" s="257"/>
      <c r="T2765" s="258"/>
      <c r="AT2765" s="259" t="s">
        <v>177</v>
      </c>
      <c r="AU2765" s="259" t="s">
        <v>79</v>
      </c>
      <c r="AV2765" s="12" t="s">
        <v>79</v>
      </c>
      <c r="AW2765" s="12" t="s">
        <v>35</v>
      </c>
      <c r="AX2765" s="12" t="s">
        <v>71</v>
      </c>
      <c r="AY2765" s="259" t="s">
        <v>169</v>
      </c>
    </row>
    <row r="2766" s="13" customFormat="1">
      <c r="B2766" s="260"/>
      <c r="C2766" s="261"/>
      <c r="D2766" s="250" t="s">
        <v>177</v>
      </c>
      <c r="E2766" s="262" t="s">
        <v>21</v>
      </c>
      <c r="F2766" s="263" t="s">
        <v>364</v>
      </c>
      <c r="G2766" s="261"/>
      <c r="H2766" s="262" t="s">
        <v>21</v>
      </c>
      <c r="I2766" s="264"/>
      <c r="J2766" s="261"/>
      <c r="K2766" s="261"/>
      <c r="L2766" s="265"/>
      <c r="M2766" s="266"/>
      <c r="N2766" s="267"/>
      <c r="O2766" s="267"/>
      <c r="P2766" s="267"/>
      <c r="Q2766" s="267"/>
      <c r="R2766" s="267"/>
      <c r="S2766" s="267"/>
      <c r="T2766" s="268"/>
      <c r="AT2766" s="269" t="s">
        <v>177</v>
      </c>
      <c r="AU2766" s="269" t="s">
        <v>79</v>
      </c>
      <c r="AV2766" s="13" t="s">
        <v>75</v>
      </c>
      <c r="AW2766" s="13" t="s">
        <v>35</v>
      </c>
      <c r="AX2766" s="13" t="s">
        <v>71</v>
      </c>
      <c r="AY2766" s="269" t="s">
        <v>169</v>
      </c>
    </row>
    <row r="2767" s="12" customFormat="1">
      <c r="B2767" s="248"/>
      <c r="C2767" s="249"/>
      <c r="D2767" s="250" t="s">
        <v>177</v>
      </c>
      <c r="E2767" s="251" t="s">
        <v>21</v>
      </c>
      <c r="F2767" s="252" t="s">
        <v>2183</v>
      </c>
      <c r="G2767" s="249"/>
      <c r="H2767" s="253">
        <v>19.949999999999999</v>
      </c>
      <c r="I2767" s="254"/>
      <c r="J2767" s="249"/>
      <c r="K2767" s="249"/>
      <c r="L2767" s="255"/>
      <c r="M2767" s="256"/>
      <c r="N2767" s="257"/>
      <c r="O2767" s="257"/>
      <c r="P2767" s="257"/>
      <c r="Q2767" s="257"/>
      <c r="R2767" s="257"/>
      <c r="S2767" s="257"/>
      <c r="T2767" s="258"/>
      <c r="AT2767" s="259" t="s">
        <v>177</v>
      </c>
      <c r="AU2767" s="259" t="s">
        <v>79</v>
      </c>
      <c r="AV2767" s="12" t="s">
        <v>79</v>
      </c>
      <c r="AW2767" s="12" t="s">
        <v>35</v>
      </c>
      <c r="AX2767" s="12" t="s">
        <v>71</v>
      </c>
      <c r="AY2767" s="259" t="s">
        <v>169</v>
      </c>
    </row>
    <row r="2768" s="13" customFormat="1">
      <c r="B2768" s="260"/>
      <c r="C2768" s="261"/>
      <c r="D2768" s="250" t="s">
        <v>177</v>
      </c>
      <c r="E2768" s="262" t="s">
        <v>21</v>
      </c>
      <c r="F2768" s="263" t="s">
        <v>361</v>
      </c>
      <c r="G2768" s="261"/>
      <c r="H2768" s="262" t="s">
        <v>21</v>
      </c>
      <c r="I2768" s="264"/>
      <c r="J2768" s="261"/>
      <c r="K2768" s="261"/>
      <c r="L2768" s="265"/>
      <c r="M2768" s="266"/>
      <c r="N2768" s="267"/>
      <c r="O2768" s="267"/>
      <c r="P2768" s="267"/>
      <c r="Q2768" s="267"/>
      <c r="R2768" s="267"/>
      <c r="S2768" s="267"/>
      <c r="T2768" s="268"/>
      <c r="AT2768" s="269" t="s">
        <v>177</v>
      </c>
      <c r="AU2768" s="269" t="s">
        <v>79</v>
      </c>
      <c r="AV2768" s="13" t="s">
        <v>75</v>
      </c>
      <c r="AW2768" s="13" t="s">
        <v>35</v>
      </c>
      <c r="AX2768" s="13" t="s">
        <v>71</v>
      </c>
      <c r="AY2768" s="269" t="s">
        <v>169</v>
      </c>
    </row>
    <row r="2769" s="12" customFormat="1">
      <c r="B2769" s="248"/>
      <c r="C2769" s="249"/>
      <c r="D2769" s="250" t="s">
        <v>177</v>
      </c>
      <c r="E2769" s="251" t="s">
        <v>21</v>
      </c>
      <c r="F2769" s="252" t="s">
        <v>2184</v>
      </c>
      <c r="G2769" s="249"/>
      <c r="H2769" s="253">
        <v>58.020000000000003</v>
      </c>
      <c r="I2769" s="254"/>
      <c r="J2769" s="249"/>
      <c r="K2769" s="249"/>
      <c r="L2769" s="255"/>
      <c r="M2769" s="256"/>
      <c r="N2769" s="257"/>
      <c r="O2769" s="257"/>
      <c r="P2769" s="257"/>
      <c r="Q2769" s="257"/>
      <c r="R2769" s="257"/>
      <c r="S2769" s="257"/>
      <c r="T2769" s="258"/>
      <c r="AT2769" s="259" t="s">
        <v>177</v>
      </c>
      <c r="AU2769" s="259" t="s">
        <v>79</v>
      </c>
      <c r="AV2769" s="12" t="s">
        <v>79</v>
      </c>
      <c r="AW2769" s="12" t="s">
        <v>35</v>
      </c>
      <c r="AX2769" s="12" t="s">
        <v>71</v>
      </c>
      <c r="AY2769" s="259" t="s">
        <v>169</v>
      </c>
    </row>
    <row r="2770" s="13" customFormat="1">
      <c r="B2770" s="260"/>
      <c r="C2770" s="261"/>
      <c r="D2770" s="250" t="s">
        <v>177</v>
      </c>
      <c r="E2770" s="262" t="s">
        <v>21</v>
      </c>
      <c r="F2770" s="263" t="s">
        <v>441</v>
      </c>
      <c r="G2770" s="261"/>
      <c r="H2770" s="262" t="s">
        <v>21</v>
      </c>
      <c r="I2770" s="264"/>
      <c r="J2770" s="261"/>
      <c r="K2770" s="261"/>
      <c r="L2770" s="265"/>
      <c r="M2770" s="266"/>
      <c r="N2770" s="267"/>
      <c r="O2770" s="267"/>
      <c r="P2770" s="267"/>
      <c r="Q2770" s="267"/>
      <c r="R2770" s="267"/>
      <c r="S2770" s="267"/>
      <c r="T2770" s="268"/>
      <c r="AT2770" s="269" t="s">
        <v>177</v>
      </c>
      <c r="AU2770" s="269" t="s">
        <v>79</v>
      </c>
      <c r="AV2770" s="13" t="s">
        <v>75</v>
      </c>
      <c r="AW2770" s="13" t="s">
        <v>35</v>
      </c>
      <c r="AX2770" s="13" t="s">
        <v>71</v>
      </c>
      <c r="AY2770" s="269" t="s">
        <v>169</v>
      </c>
    </row>
    <row r="2771" s="12" customFormat="1">
      <c r="B2771" s="248"/>
      <c r="C2771" s="249"/>
      <c r="D2771" s="250" t="s">
        <v>177</v>
      </c>
      <c r="E2771" s="251" t="s">
        <v>21</v>
      </c>
      <c r="F2771" s="252" t="s">
        <v>2185</v>
      </c>
      <c r="G2771" s="249"/>
      <c r="H2771" s="253">
        <v>24.620000000000001</v>
      </c>
      <c r="I2771" s="254"/>
      <c r="J2771" s="249"/>
      <c r="K2771" s="249"/>
      <c r="L2771" s="255"/>
      <c r="M2771" s="256"/>
      <c r="N2771" s="257"/>
      <c r="O2771" s="257"/>
      <c r="P2771" s="257"/>
      <c r="Q2771" s="257"/>
      <c r="R2771" s="257"/>
      <c r="S2771" s="257"/>
      <c r="T2771" s="258"/>
      <c r="AT2771" s="259" t="s">
        <v>177</v>
      </c>
      <c r="AU2771" s="259" t="s">
        <v>79</v>
      </c>
      <c r="AV2771" s="12" t="s">
        <v>79</v>
      </c>
      <c r="AW2771" s="12" t="s">
        <v>35</v>
      </c>
      <c r="AX2771" s="12" t="s">
        <v>71</v>
      </c>
      <c r="AY2771" s="259" t="s">
        <v>169</v>
      </c>
    </row>
    <row r="2772" s="13" customFormat="1">
      <c r="B2772" s="260"/>
      <c r="C2772" s="261"/>
      <c r="D2772" s="250" t="s">
        <v>177</v>
      </c>
      <c r="E2772" s="262" t="s">
        <v>21</v>
      </c>
      <c r="F2772" s="263" t="s">
        <v>439</v>
      </c>
      <c r="G2772" s="261"/>
      <c r="H2772" s="262" t="s">
        <v>21</v>
      </c>
      <c r="I2772" s="264"/>
      <c r="J2772" s="261"/>
      <c r="K2772" s="261"/>
      <c r="L2772" s="265"/>
      <c r="M2772" s="266"/>
      <c r="N2772" s="267"/>
      <c r="O2772" s="267"/>
      <c r="P2772" s="267"/>
      <c r="Q2772" s="267"/>
      <c r="R2772" s="267"/>
      <c r="S2772" s="267"/>
      <c r="T2772" s="268"/>
      <c r="AT2772" s="269" t="s">
        <v>177</v>
      </c>
      <c r="AU2772" s="269" t="s">
        <v>79</v>
      </c>
      <c r="AV2772" s="13" t="s">
        <v>75</v>
      </c>
      <c r="AW2772" s="13" t="s">
        <v>35</v>
      </c>
      <c r="AX2772" s="13" t="s">
        <v>71</v>
      </c>
      <c r="AY2772" s="269" t="s">
        <v>169</v>
      </c>
    </row>
    <row r="2773" s="12" customFormat="1">
      <c r="B2773" s="248"/>
      <c r="C2773" s="249"/>
      <c r="D2773" s="250" t="s">
        <v>177</v>
      </c>
      <c r="E2773" s="251" t="s">
        <v>21</v>
      </c>
      <c r="F2773" s="252" t="s">
        <v>2186</v>
      </c>
      <c r="G2773" s="249"/>
      <c r="H2773" s="253">
        <v>10.220000000000001</v>
      </c>
      <c r="I2773" s="254"/>
      <c r="J2773" s="249"/>
      <c r="K2773" s="249"/>
      <c r="L2773" s="255"/>
      <c r="M2773" s="256"/>
      <c r="N2773" s="257"/>
      <c r="O2773" s="257"/>
      <c r="P2773" s="257"/>
      <c r="Q2773" s="257"/>
      <c r="R2773" s="257"/>
      <c r="S2773" s="257"/>
      <c r="T2773" s="258"/>
      <c r="AT2773" s="259" t="s">
        <v>177</v>
      </c>
      <c r="AU2773" s="259" t="s">
        <v>79</v>
      </c>
      <c r="AV2773" s="12" t="s">
        <v>79</v>
      </c>
      <c r="AW2773" s="12" t="s">
        <v>35</v>
      </c>
      <c r="AX2773" s="12" t="s">
        <v>71</v>
      </c>
      <c r="AY2773" s="259" t="s">
        <v>169</v>
      </c>
    </row>
    <row r="2774" s="13" customFormat="1">
      <c r="B2774" s="260"/>
      <c r="C2774" s="261"/>
      <c r="D2774" s="250" t="s">
        <v>177</v>
      </c>
      <c r="E2774" s="262" t="s">
        <v>21</v>
      </c>
      <c r="F2774" s="263" t="s">
        <v>874</v>
      </c>
      <c r="G2774" s="261"/>
      <c r="H2774" s="262" t="s">
        <v>21</v>
      </c>
      <c r="I2774" s="264"/>
      <c r="J2774" s="261"/>
      <c r="K2774" s="261"/>
      <c r="L2774" s="265"/>
      <c r="M2774" s="266"/>
      <c r="N2774" s="267"/>
      <c r="O2774" s="267"/>
      <c r="P2774" s="267"/>
      <c r="Q2774" s="267"/>
      <c r="R2774" s="267"/>
      <c r="S2774" s="267"/>
      <c r="T2774" s="268"/>
      <c r="AT2774" s="269" t="s">
        <v>177</v>
      </c>
      <c r="AU2774" s="269" t="s">
        <v>79</v>
      </c>
      <c r="AV2774" s="13" t="s">
        <v>75</v>
      </c>
      <c r="AW2774" s="13" t="s">
        <v>35</v>
      </c>
      <c r="AX2774" s="13" t="s">
        <v>71</v>
      </c>
      <c r="AY2774" s="269" t="s">
        <v>169</v>
      </c>
    </row>
    <row r="2775" s="12" customFormat="1">
      <c r="B2775" s="248"/>
      <c r="C2775" s="249"/>
      <c r="D2775" s="250" t="s">
        <v>177</v>
      </c>
      <c r="E2775" s="251" t="s">
        <v>21</v>
      </c>
      <c r="F2775" s="252" t="s">
        <v>2187</v>
      </c>
      <c r="G2775" s="249"/>
      <c r="H2775" s="253">
        <v>10.109999999999999</v>
      </c>
      <c r="I2775" s="254"/>
      <c r="J2775" s="249"/>
      <c r="K2775" s="249"/>
      <c r="L2775" s="255"/>
      <c r="M2775" s="256"/>
      <c r="N2775" s="257"/>
      <c r="O2775" s="257"/>
      <c r="P2775" s="257"/>
      <c r="Q2775" s="257"/>
      <c r="R2775" s="257"/>
      <c r="S2775" s="257"/>
      <c r="T2775" s="258"/>
      <c r="AT2775" s="259" t="s">
        <v>177</v>
      </c>
      <c r="AU2775" s="259" t="s">
        <v>79</v>
      </c>
      <c r="AV2775" s="12" t="s">
        <v>79</v>
      </c>
      <c r="AW2775" s="12" t="s">
        <v>35</v>
      </c>
      <c r="AX2775" s="12" t="s">
        <v>71</v>
      </c>
      <c r="AY2775" s="259" t="s">
        <v>169</v>
      </c>
    </row>
    <row r="2776" s="13" customFormat="1">
      <c r="B2776" s="260"/>
      <c r="C2776" s="261"/>
      <c r="D2776" s="250" t="s">
        <v>177</v>
      </c>
      <c r="E2776" s="262" t="s">
        <v>21</v>
      </c>
      <c r="F2776" s="263" t="s">
        <v>497</v>
      </c>
      <c r="G2776" s="261"/>
      <c r="H2776" s="262" t="s">
        <v>21</v>
      </c>
      <c r="I2776" s="264"/>
      <c r="J2776" s="261"/>
      <c r="K2776" s="261"/>
      <c r="L2776" s="265"/>
      <c r="M2776" s="266"/>
      <c r="N2776" s="267"/>
      <c r="O2776" s="267"/>
      <c r="P2776" s="267"/>
      <c r="Q2776" s="267"/>
      <c r="R2776" s="267"/>
      <c r="S2776" s="267"/>
      <c r="T2776" s="268"/>
      <c r="AT2776" s="269" t="s">
        <v>177</v>
      </c>
      <c r="AU2776" s="269" t="s">
        <v>79</v>
      </c>
      <c r="AV2776" s="13" t="s">
        <v>75</v>
      </c>
      <c r="AW2776" s="13" t="s">
        <v>35</v>
      </c>
      <c r="AX2776" s="13" t="s">
        <v>71</v>
      </c>
      <c r="AY2776" s="269" t="s">
        <v>169</v>
      </c>
    </row>
    <row r="2777" s="12" customFormat="1">
      <c r="B2777" s="248"/>
      <c r="C2777" s="249"/>
      <c r="D2777" s="250" t="s">
        <v>177</v>
      </c>
      <c r="E2777" s="251" t="s">
        <v>21</v>
      </c>
      <c r="F2777" s="252" t="s">
        <v>2188</v>
      </c>
      <c r="G2777" s="249"/>
      <c r="H2777" s="253">
        <v>37.200000000000003</v>
      </c>
      <c r="I2777" s="254"/>
      <c r="J2777" s="249"/>
      <c r="K2777" s="249"/>
      <c r="L2777" s="255"/>
      <c r="M2777" s="256"/>
      <c r="N2777" s="257"/>
      <c r="O2777" s="257"/>
      <c r="P2777" s="257"/>
      <c r="Q2777" s="257"/>
      <c r="R2777" s="257"/>
      <c r="S2777" s="257"/>
      <c r="T2777" s="258"/>
      <c r="AT2777" s="259" t="s">
        <v>177</v>
      </c>
      <c r="AU2777" s="259" t="s">
        <v>79</v>
      </c>
      <c r="AV2777" s="12" t="s">
        <v>79</v>
      </c>
      <c r="AW2777" s="12" t="s">
        <v>35</v>
      </c>
      <c r="AX2777" s="12" t="s">
        <v>71</v>
      </c>
      <c r="AY2777" s="259" t="s">
        <v>169</v>
      </c>
    </row>
    <row r="2778" s="13" customFormat="1">
      <c r="B2778" s="260"/>
      <c r="C2778" s="261"/>
      <c r="D2778" s="250" t="s">
        <v>177</v>
      </c>
      <c r="E2778" s="262" t="s">
        <v>21</v>
      </c>
      <c r="F2778" s="263" t="s">
        <v>363</v>
      </c>
      <c r="G2778" s="261"/>
      <c r="H2778" s="262" t="s">
        <v>21</v>
      </c>
      <c r="I2778" s="264"/>
      <c r="J2778" s="261"/>
      <c r="K2778" s="261"/>
      <c r="L2778" s="265"/>
      <c r="M2778" s="266"/>
      <c r="N2778" s="267"/>
      <c r="O2778" s="267"/>
      <c r="P2778" s="267"/>
      <c r="Q2778" s="267"/>
      <c r="R2778" s="267"/>
      <c r="S2778" s="267"/>
      <c r="T2778" s="268"/>
      <c r="AT2778" s="269" t="s">
        <v>177</v>
      </c>
      <c r="AU2778" s="269" t="s">
        <v>79</v>
      </c>
      <c r="AV2778" s="13" t="s">
        <v>75</v>
      </c>
      <c r="AW2778" s="13" t="s">
        <v>35</v>
      </c>
      <c r="AX2778" s="13" t="s">
        <v>71</v>
      </c>
      <c r="AY2778" s="269" t="s">
        <v>169</v>
      </c>
    </row>
    <row r="2779" s="12" customFormat="1">
      <c r="B2779" s="248"/>
      <c r="C2779" s="249"/>
      <c r="D2779" s="250" t="s">
        <v>177</v>
      </c>
      <c r="E2779" s="251" t="s">
        <v>21</v>
      </c>
      <c r="F2779" s="252" t="s">
        <v>2189</v>
      </c>
      <c r="G2779" s="249"/>
      <c r="H2779" s="253">
        <v>4.4100000000000001</v>
      </c>
      <c r="I2779" s="254"/>
      <c r="J2779" s="249"/>
      <c r="K2779" s="249"/>
      <c r="L2779" s="255"/>
      <c r="M2779" s="256"/>
      <c r="N2779" s="257"/>
      <c r="O2779" s="257"/>
      <c r="P2779" s="257"/>
      <c r="Q2779" s="257"/>
      <c r="R2779" s="257"/>
      <c r="S2779" s="257"/>
      <c r="T2779" s="258"/>
      <c r="AT2779" s="259" t="s">
        <v>177</v>
      </c>
      <c r="AU2779" s="259" t="s">
        <v>79</v>
      </c>
      <c r="AV2779" s="12" t="s">
        <v>79</v>
      </c>
      <c r="AW2779" s="12" t="s">
        <v>35</v>
      </c>
      <c r="AX2779" s="12" t="s">
        <v>71</v>
      </c>
      <c r="AY2779" s="259" t="s">
        <v>169</v>
      </c>
    </row>
    <row r="2780" s="13" customFormat="1">
      <c r="B2780" s="260"/>
      <c r="C2780" s="261"/>
      <c r="D2780" s="250" t="s">
        <v>177</v>
      </c>
      <c r="E2780" s="262" t="s">
        <v>21</v>
      </c>
      <c r="F2780" s="263" t="s">
        <v>878</v>
      </c>
      <c r="G2780" s="261"/>
      <c r="H2780" s="262" t="s">
        <v>21</v>
      </c>
      <c r="I2780" s="264"/>
      <c r="J2780" s="261"/>
      <c r="K2780" s="261"/>
      <c r="L2780" s="265"/>
      <c r="M2780" s="266"/>
      <c r="N2780" s="267"/>
      <c r="O2780" s="267"/>
      <c r="P2780" s="267"/>
      <c r="Q2780" s="267"/>
      <c r="R2780" s="267"/>
      <c r="S2780" s="267"/>
      <c r="T2780" s="268"/>
      <c r="AT2780" s="269" t="s">
        <v>177</v>
      </c>
      <c r="AU2780" s="269" t="s">
        <v>79</v>
      </c>
      <c r="AV2780" s="13" t="s">
        <v>75</v>
      </c>
      <c r="AW2780" s="13" t="s">
        <v>35</v>
      </c>
      <c r="AX2780" s="13" t="s">
        <v>71</v>
      </c>
      <c r="AY2780" s="269" t="s">
        <v>169</v>
      </c>
    </row>
    <row r="2781" s="12" customFormat="1">
      <c r="B2781" s="248"/>
      <c r="C2781" s="249"/>
      <c r="D2781" s="250" t="s">
        <v>177</v>
      </c>
      <c r="E2781" s="251" t="s">
        <v>21</v>
      </c>
      <c r="F2781" s="252" t="s">
        <v>2189</v>
      </c>
      <c r="G2781" s="249"/>
      <c r="H2781" s="253">
        <v>4.4100000000000001</v>
      </c>
      <c r="I2781" s="254"/>
      <c r="J2781" s="249"/>
      <c r="K2781" s="249"/>
      <c r="L2781" s="255"/>
      <c r="M2781" s="256"/>
      <c r="N2781" s="257"/>
      <c r="O2781" s="257"/>
      <c r="P2781" s="257"/>
      <c r="Q2781" s="257"/>
      <c r="R2781" s="257"/>
      <c r="S2781" s="257"/>
      <c r="T2781" s="258"/>
      <c r="AT2781" s="259" t="s">
        <v>177</v>
      </c>
      <c r="AU2781" s="259" t="s">
        <v>79</v>
      </c>
      <c r="AV2781" s="12" t="s">
        <v>79</v>
      </c>
      <c r="AW2781" s="12" t="s">
        <v>35</v>
      </c>
      <c r="AX2781" s="12" t="s">
        <v>71</v>
      </c>
      <c r="AY2781" s="259" t="s">
        <v>169</v>
      </c>
    </row>
    <row r="2782" s="13" customFormat="1">
      <c r="B2782" s="260"/>
      <c r="C2782" s="261"/>
      <c r="D2782" s="250" t="s">
        <v>177</v>
      </c>
      <c r="E2782" s="262" t="s">
        <v>21</v>
      </c>
      <c r="F2782" s="263" t="s">
        <v>879</v>
      </c>
      <c r="G2782" s="261"/>
      <c r="H2782" s="262" t="s">
        <v>21</v>
      </c>
      <c r="I2782" s="264"/>
      <c r="J2782" s="261"/>
      <c r="K2782" s="261"/>
      <c r="L2782" s="265"/>
      <c r="M2782" s="266"/>
      <c r="N2782" s="267"/>
      <c r="O2782" s="267"/>
      <c r="P2782" s="267"/>
      <c r="Q2782" s="267"/>
      <c r="R2782" s="267"/>
      <c r="S2782" s="267"/>
      <c r="T2782" s="268"/>
      <c r="AT2782" s="269" t="s">
        <v>177</v>
      </c>
      <c r="AU2782" s="269" t="s">
        <v>79</v>
      </c>
      <c r="AV2782" s="13" t="s">
        <v>75</v>
      </c>
      <c r="AW2782" s="13" t="s">
        <v>35</v>
      </c>
      <c r="AX2782" s="13" t="s">
        <v>71</v>
      </c>
      <c r="AY2782" s="269" t="s">
        <v>169</v>
      </c>
    </row>
    <row r="2783" s="12" customFormat="1">
      <c r="B2783" s="248"/>
      <c r="C2783" s="249"/>
      <c r="D2783" s="250" t="s">
        <v>177</v>
      </c>
      <c r="E2783" s="251" t="s">
        <v>21</v>
      </c>
      <c r="F2783" s="252" t="s">
        <v>2190</v>
      </c>
      <c r="G2783" s="249"/>
      <c r="H2783" s="253">
        <v>6.5099999999999998</v>
      </c>
      <c r="I2783" s="254"/>
      <c r="J2783" s="249"/>
      <c r="K2783" s="249"/>
      <c r="L2783" s="255"/>
      <c r="M2783" s="256"/>
      <c r="N2783" s="257"/>
      <c r="O2783" s="257"/>
      <c r="P2783" s="257"/>
      <c r="Q2783" s="257"/>
      <c r="R2783" s="257"/>
      <c r="S2783" s="257"/>
      <c r="T2783" s="258"/>
      <c r="AT2783" s="259" t="s">
        <v>177</v>
      </c>
      <c r="AU2783" s="259" t="s">
        <v>79</v>
      </c>
      <c r="AV2783" s="12" t="s">
        <v>79</v>
      </c>
      <c r="AW2783" s="12" t="s">
        <v>35</v>
      </c>
      <c r="AX2783" s="12" t="s">
        <v>71</v>
      </c>
      <c r="AY2783" s="259" t="s">
        <v>169</v>
      </c>
    </row>
    <row r="2784" s="13" customFormat="1">
      <c r="B2784" s="260"/>
      <c r="C2784" s="261"/>
      <c r="D2784" s="250" t="s">
        <v>177</v>
      </c>
      <c r="E2784" s="262" t="s">
        <v>21</v>
      </c>
      <c r="F2784" s="263" t="s">
        <v>881</v>
      </c>
      <c r="G2784" s="261"/>
      <c r="H2784" s="262" t="s">
        <v>21</v>
      </c>
      <c r="I2784" s="264"/>
      <c r="J2784" s="261"/>
      <c r="K2784" s="261"/>
      <c r="L2784" s="265"/>
      <c r="M2784" s="266"/>
      <c r="N2784" s="267"/>
      <c r="O2784" s="267"/>
      <c r="P2784" s="267"/>
      <c r="Q2784" s="267"/>
      <c r="R2784" s="267"/>
      <c r="S2784" s="267"/>
      <c r="T2784" s="268"/>
      <c r="AT2784" s="269" t="s">
        <v>177</v>
      </c>
      <c r="AU2784" s="269" t="s">
        <v>79</v>
      </c>
      <c r="AV2784" s="13" t="s">
        <v>75</v>
      </c>
      <c r="AW2784" s="13" t="s">
        <v>35</v>
      </c>
      <c r="AX2784" s="13" t="s">
        <v>71</v>
      </c>
      <c r="AY2784" s="269" t="s">
        <v>169</v>
      </c>
    </row>
    <row r="2785" s="12" customFormat="1">
      <c r="B2785" s="248"/>
      <c r="C2785" s="249"/>
      <c r="D2785" s="250" t="s">
        <v>177</v>
      </c>
      <c r="E2785" s="251" t="s">
        <v>21</v>
      </c>
      <c r="F2785" s="252" t="s">
        <v>2189</v>
      </c>
      <c r="G2785" s="249"/>
      <c r="H2785" s="253">
        <v>4.4100000000000001</v>
      </c>
      <c r="I2785" s="254"/>
      <c r="J2785" s="249"/>
      <c r="K2785" s="249"/>
      <c r="L2785" s="255"/>
      <c r="M2785" s="256"/>
      <c r="N2785" s="257"/>
      <c r="O2785" s="257"/>
      <c r="P2785" s="257"/>
      <c r="Q2785" s="257"/>
      <c r="R2785" s="257"/>
      <c r="S2785" s="257"/>
      <c r="T2785" s="258"/>
      <c r="AT2785" s="259" t="s">
        <v>177</v>
      </c>
      <c r="AU2785" s="259" t="s">
        <v>79</v>
      </c>
      <c r="AV2785" s="12" t="s">
        <v>79</v>
      </c>
      <c r="AW2785" s="12" t="s">
        <v>35</v>
      </c>
      <c r="AX2785" s="12" t="s">
        <v>71</v>
      </c>
      <c r="AY2785" s="259" t="s">
        <v>169</v>
      </c>
    </row>
    <row r="2786" s="13" customFormat="1">
      <c r="B2786" s="260"/>
      <c r="C2786" s="261"/>
      <c r="D2786" s="250" t="s">
        <v>177</v>
      </c>
      <c r="E2786" s="262" t="s">
        <v>21</v>
      </c>
      <c r="F2786" s="263" t="s">
        <v>882</v>
      </c>
      <c r="G2786" s="261"/>
      <c r="H2786" s="262" t="s">
        <v>21</v>
      </c>
      <c r="I2786" s="264"/>
      <c r="J2786" s="261"/>
      <c r="K2786" s="261"/>
      <c r="L2786" s="265"/>
      <c r="M2786" s="266"/>
      <c r="N2786" s="267"/>
      <c r="O2786" s="267"/>
      <c r="P2786" s="267"/>
      <c r="Q2786" s="267"/>
      <c r="R2786" s="267"/>
      <c r="S2786" s="267"/>
      <c r="T2786" s="268"/>
      <c r="AT2786" s="269" t="s">
        <v>177</v>
      </c>
      <c r="AU2786" s="269" t="s">
        <v>79</v>
      </c>
      <c r="AV2786" s="13" t="s">
        <v>75</v>
      </c>
      <c r="AW2786" s="13" t="s">
        <v>35</v>
      </c>
      <c r="AX2786" s="13" t="s">
        <v>71</v>
      </c>
      <c r="AY2786" s="269" t="s">
        <v>169</v>
      </c>
    </row>
    <row r="2787" s="12" customFormat="1">
      <c r="B2787" s="248"/>
      <c r="C2787" s="249"/>
      <c r="D2787" s="250" t="s">
        <v>177</v>
      </c>
      <c r="E2787" s="251" t="s">
        <v>21</v>
      </c>
      <c r="F2787" s="252" t="s">
        <v>2189</v>
      </c>
      <c r="G2787" s="249"/>
      <c r="H2787" s="253">
        <v>4.4100000000000001</v>
      </c>
      <c r="I2787" s="254"/>
      <c r="J2787" s="249"/>
      <c r="K2787" s="249"/>
      <c r="L2787" s="255"/>
      <c r="M2787" s="256"/>
      <c r="N2787" s="257"/>
      <c r="O2787" s="257"/>
      <c r="P2787" s="257"/>
      <c r="Q2787" s="257"/>
      <c r="R2787" s="257"/>
      <c r="S2787" s="257"/>
      <c r="T2787" s="258"/>
      <c r="AT2787" s="259" t="s">
        <v>177</v>
      </c>
      <c r="AU2787" s="259" t="s">
        <v>79</v>
      </c>
      <c r="AV2787" s="12" t="s">
        <v>79</v>
      </c>
      <c r="AW2787" s="12" t="s">
        <v>35</v>
      </c>
      <c r="AX2787" s="12" t="s">
        <v>71</v>
      </c>
      <c r="AY2787" s="259" t="s">
        <v>169</v>
      </c>
    </row>
    <row r="2788" s="13" customFormat="1">
      <c r="B2788" s="260"/>
      <c r="C2788" s="261"/>
      <c r="D2788" s="250" t="s">
        <v>177</v>
      </c>
      <c r="E2788" s="262" t="s">
        <v>21</v>
      </c>
      <c r="F2788" s="263" t="s">
        <v>883</v>
      </c>
      <c r="G2788" s="261"/>
      <c r="H2788" s="262" t="s">
        <v>21</v>
      </c>
      <c r="I2788" s="264"/>
      <c r="J2788" s="261"/>
      <c r="K2788" s="261"/>
      <c r="L2788" s="265"/>
      <c r="M2788" s="266"/>
      <c r="N2788" s="267"/>
      <c r="O2788" s="267"/>
      <c r="P2788" s="267"/>
      <c r="Q2788" s="267"/>
      <c r="R2788" s="267"/>
      <c r="S2788" s="267"/>
      <c r="T2788" s="268"/>
      <c r="AT2788" s="269" t="s">
        <v>177</v>
      </c>
      <c r="AU2788" s="269" t="s">
        <v>79</v>
      </c>
      <c r="AV2788" s="13" t="s">
        <v>75</v>
      </c>
      <c r="AW2788" s="13" t="s">
        <v>35</v>
      </c>
      <c r="AX2788" s="13" t="s">
        <v>71</v>
      </c>
      <c r="AY2788" s="269" t="s">
        <v>169</v>
      </c>
    </row>
    <row r="2789" s="12" customFormat="1">
      <c r="B2789" s="248"/>
      <c r="C2789" s="249"/>
      <c r="D2789" s="250" t="s">
        <v>177</v>
      </c>
      <c r="E2789" s="251" t="s">
        <v>21</v>
      </c>
      <c r="F2789" s="252" t="s">
        <v>2191</v>
      </c>
      <c r="G2789" s="249"/>
      <c r="H2789" s="253">
        <v>15.060000000000001</v>
      </c>
      <c r="I2789" s="254"/>
      <c r="J2789" s="249"/>
      <c r="K2789" s="249"/>
      <c r="L2789" s="255"/>
      <c r="M2789" s="256"/>
      <c r="N2789" s="257"/>
      <c r="O2789" s="257"/>
      <c r="P2789" s="257"/>
      <c r="Q2789" s="257"/>
      <c r="R2789" s="257"/>
      <c r="S2789" s="257"/>
      <c r="T2789" s="258"/>
      <c r="AT2789" s="259" t="s">
        <v>177</v>
      </c>
      <c r="AU2789" s="259" t="s">
        <v>79</v>
      </c>
      <c r="AV2789" s="12" t="s">
        <v>79</v>
      </c>
      <c r="AW2789" s="12" t="s">
        <v>35</v>
      </c>
      <c r="AX2789" s="12" t="s">
        <v>71</v>
      </c>
      <c r="AY2789" s="259" t="s">
        <v>169</v>
      </c>
    </row>
    <row r="2790" s="13" customFormat="1">
      <c r="B2790" s="260"/>
      <c r="C2790" s="261"/>
      <c r="D2790" s="250" t="s">
        <v>177</v>
      </c>
      <c r="E2790" s="262" t="s">
        <v>21</v>
      </c>
      <c r="F2790" s="263" t="s">
        <v>1435</v>
      </c>
      <c r="G2790" s="261"/>
      <c r="H2790" s="262" t="s">
        <v>21</v>
      </c>
      <c r="I2790" s="264"/>
      <c r="J2790" s="261"/>
      <c r="K2790" s="261"/>
      <c r="L2790" s="265"/>
      <c r="M2790" s="266"/>
      <c r="N2790" s="267"/>
      <c r="O2790" s="267"/>
      <c r="P2790" s="267"/>
      <c r="Q2790" s="267"/>
      <c r="R2790" s="267"/>
      <c r="S2790" s="267"/>
      <c r="T2790" s="268"/>
      <c r="AT2790" s="269" t="s">
        <v>177</v>
      </c>
      <c r="AU2790" s="269" t="s">
        <v>79</v>
      </c>
      <c r="AV2790" s="13" t="s">
        <v>75</v>
      </c>
      <c r="AW2790" s="13" t="s">
        <v>35</v>
      </c>
      <c r="AX2790" s="13" t="s">
        <v>71</v>
      </c>
      <c r="AY2790" s="269" t="s">
        <v>169</v>
      </c>
    </row>
    <row r="2791" s="12" customFormat="1">
      <c r="B2791" s="248"/>
      <c r="C2791" s="249"/>
      <c r="D2791" s="250" t="s">
        <v>177</v>
      </c>
      <c r="E2791" s="251" t="s">
        <v>21</v>
      </c>
      <c r="F2791" s="252" t="s">
        <v>2192</v>
      </c>
      <c r="G2791" s="249"/>
      <c r="H2791" s="253">
        <v>111.59999999999999</v>
      </c>
      <c r="I2791" s="254"/>
      <c r="J2791" s="249"/>
      <c r="K2791" s="249"/>
      <c r="L2791" s="255"/>
      <c r="M2791" s="256"/>
      <c r="N2791" s="257"/>
      <c r="O2791" s="257"/>
      <c r="P2791" s="257"/>
      <c r="Q2791" s="257"/>
      <c r="R2791" s="257"/>
      <c r="S2791" s="257"/>
      <c r="T2791" s="258"/>
      <c r="AT2791" s="259" t="s">
        <v>177</v>
      </c>
      <c r="AU2791" s="259" t="s">
        <v>79</v>
      </c>
      <c r="AV2791" s="12" t="s">
        <v>79</v>
      </c>
      <c r="AW2791" s="12" t="s">
        <v>35</v>
      </c>
      <c r="AX2791" s="12" t="s">
        <v>71</v>
      </c>
      <c r="AY2791" s="259" t="s">
        <v>169</v>
      </c>
    </row>
    <row r="2792" s="13" customFormat="1">
      <c r="B2792" s="260"/>
      <c r="C2792" s="261"/>
      <c r="D2792" s="250" t="s">
        <v>177</v>
      </c>
      <c r="E2792" s="262" t="s">
        <v>21</v>
      </c>
      <c r="F2792" s="263" t="s">
        <v>444</v>
      </c>
      <c r="G2792" s="261"/>
      <c r="H2792" s="262" t="s">
        <v>21</v>
      </c>
      <c r="I2792" s="264"/>
      <c r="J2792" s="261"/>
      <c r="K2792" s="261"/>
      <c r="L2792" s="265"/>
      <c r="M2792" s="266"/>
      <c r="N2792" s="267"/>
      <c r="O2792" s="267"/>
      <c r="P2792" s="267"/>
      <c r="Q2792" s="267"/>
      <c r="R2792" s="267"/>
      <c r="S2792" s="267"/>
      <c r="T2792" s="268"/>
      <c r="AT2792" s="269" t="s">
        <v>177</v>
      </c>
      <c r="AU2792" s="269" t="s">
        <v>79</v>
      </c>
      <c r="AV2792" s="13" t="s">
        <v>75</v>
      </c>
      <c r="AW2792" s="13" t="s">
        <v>35</v>
      </c>
      <c r="AX2792" s="13" t="s">
        <v>71</v>
      </c>
      <c r="AY2792" s="269" t="s">
        <v>169</v>
      </c>
    </row>
    <row r="2793" s="12" customFormat="1">
      <c r="B2793" s="248"/>
      <c r="C2793" s="249"/>
      <c r="D2793" s="250" t="s">
        <v>177</v>
      </c>
      <c r="E2793" s="251" t="s">
        <v>21</v>
      </c>
      <c r="F2793" s="252" t="s">
        <v>2193</v>
      </c>
      <c r="G2793" s="249"/>
      <c r="H2793" s="253">
        <v>20.899999999999999</v>
      </c>
      <c r="I2793" s="254"/>
      <c r="J2793" s="249"/>
      <c r="K2793" s="249"/>
      <c r="L2793" s="255"/>
      <c r="M2793" s="256"/>
      <c r="N2793" s="257"/>
      <c r="O2793" s="257"/>
      <c r="P2793" s="257"/>
      <c r="Q2793" s="257"/>
      <c r="R2793" s="257"/>
      <c r="S2793" s="257"/>
      <c r="T2793" s="258"/>
      <c r="AT2793" s="259" t="s">
        <v>177</v>
      </c>
      <c r="AU2793" s="259" t="s">
        <v>79</v>
      </c>
      <c r="AV2793" s="12" t="s">
        <v>79</v>
      </c>
      <c r="AW2793" s="12" t="s">
        <v>35</v>
      </c>
      <c r="AX2793" s="12" t="s">
        <v>71</v>
      </c>
      <c r="AY2793" s="259" t="s">
        <v>169</v>
      </c>
    </row>
    <row r="2794" s="13" customFormat="1">
      <c r="B2794" s="260"/>
      <c r="C2794" s="261"/>
      <c r="D2794" s="250" t="s">
        <v>177</v>
      </c>
      <c r="E2794" s="262" t="s">
        <v>21</v>
      </c>
      <c r="F2794" s="263" t="s">
        <v>886</v>
      </c>
      <c r="G2794" s="261"/>
      <c r="H2794" s="262" t="s">
        <v>21</v>
      </c>
      <c r="I2794" s="264"/>
      <c r="J2794" s="261"/>
      <c r="K2794" s="261"/>
      <c r="L2794" s="265"/>
      <c r="M2794" s="266"/>
      <c r="N2794" s="267"/>
      <c r="O2794" s="267"/>
      <c r="P2794" s="267"/>
      <c r="Q2794" s="267"/>
      <c r="R2794" s="267"/>
      <c r="S2794" s="267"/>
      <c r="T2794" s="268"/>
      <c r="AT2794" s="269" t="s">
        <v>177</v>
      </c>
      <c r="AU2794" s="269" t="s">
        <v>79</v>
      </c>
      <c r="AV2794" s="13" t="s">
        <v>75</v>
      </c>
      <c r="AW2794" s="13" t="s">
        <v>35</v>
      </c>
      <c r="AX2794" s="13" t="s">
        <v>71</v>
      </c>
      <c r="AY2794" s="269" t="s">
        <v>169</v>
      </c>
    </row>
    <row r="2795" s="12" customFormat="1">
      <c r="B2795" s="248"/>
      <c r="C2795" s="249"/>
      <c r="D2795" s="250" t="s">
        <v>177</v>
      </c>
      <c r="E2795" s="251" t="s">
        <v>21</v>
      </c>
      <c r="F2795" s="252" t="s">
        <v>2194</v>
      </c>
      <c r="G2795" s="249"/>
      <c r="H2795" s="253">
        <v>39.659999999999997</v>
      </c>
      <c r="I2795" s="254"/>
      <c r="J2795" s="249"/>
      <c r="K2795" s="249"/>
      <c r="L2795" s="255"/>
      <c r="M2795" s="256"/>
      <c r="N2795" s="257"/>
      <c r="O2795" s="257"/>
      <c r="P2795" s="257"/>
      <c r="Q2795" s="257"/>
      <c r="R2795" s="257"/>
      <c r="S2795" s="257"/>
      <c r="T2795" s="258"/>
      <c r="AT2795" s="259" t="s">
        <v>177</v>
      </c>
      <c r="AU2795" s="259" t="s">
        <v>79</v>
      </c>
      <c r="AV2795" s="12" t="s">
        <v>79</v>
      </c>
      <c r="AW2795" s="12" t="s">
        <v>35</v>
      </c>
      <c r="AX2795" s="12" t="s">
        <v>71</v>
      </c>
      <c r="AY2795" s="259" t="s">
        <v>169</v>
      </c>
    </row>
    <row r="2796" s="13" customFormat="1">
      <c r="B2796" s="260"/>
      <c r="C2796" s="261"/>
      <c r="D2796" s="250" t="s">
        <v>177</v>
      </c>
      <c r="E2796" s="262" t="s">
        <v>21</v>
      </c>
      <c r="F2796" s="263" t="s">
        <v>888</v>
      </c>
      <c r="G2796" s="261"/>
      <c r="H2796" s="262" t="s">
        <v>21</v>
      </c>
      <c r="I2796" s="264"/>
      <c r="J2796" s="261"/>
      <c r="K2796" s="261"/>
      <c r="L2796" s="265"/>
      <c r="M2796" s="266"/>
      <c r="N2796" s="267"/>
      <c r="O2796" s="267"/>
      <c r="P2796" s="267"/>
      <c r="Q2796" s="267"/>
      <c r="R2796" s="267"/>
      <c r="S2796" s="267"/>
      <c r="T2796" s="268"/>
      <c r="AT2796" s="269" t="s">
        <v>177</v>
      </c>
      <c r="AU2796" s="269" t="s">
        <v>79</v>
      </c>
      <c r="AV2796" s="13" t="s">
        <v>75</v>
      </c>
      <c r="AW2796" s="13" t="s">
        <v>35</v>
      </c>
      <c r="AX2796" s="13" t="s">
        <v>71</v>
      </c>
      <c r="AY2796" s="269" t="s">
        <v>169</v>
      </c>
    </row>
    <row r="2797" s="12" customFormat="1">
      <c r="B2797" s="248"/>
      <c r="C2797" s="249"/>
      <c r="D2797" s="250" t="s">
        <v>177</v>
      </c>
      <c r="E2797" s="251" t="s">
        <v>21</v>
      </c>
      <c r="F2797" s="252" t="s">
        <v>2195</v>
      </c>
      <c r="G2797" s="249"/>
      <c r="H2797" s="253">
        <v>4.2999999999999998</v>
      </c>
      <c r="I2797" s="254"/>
      <c r="J2797" s="249"/>
      <c r="K2797" s="249"/>
      <c r="L2797" s="255"/>
      <c r="M2797" s="256"/>
      <c r="N2797" s="257"/>
      <c r="O2797" s="257"/>
      <c r="P2797" s="257"/>
      <c r="Q2797" s="257"/>
      <c r="R2797" s="257"/>
      <c r="S2797" s="257"/>
      <c r="T2797" s="258"/>
      <c r="AT2797" s="259" t="s">
        <v>177</v>
      </c>
      <c r="AU2797" s="259" t="s">
        <v>79</v>
      </c>
      <c r="AV2797" s="12" t="s">
        <v>79</v>
      </c>
      <c r="AW2797" s="12" t="s">
        <v>35</v>
      </c>
      <c r="AX2797" s="12" t="s">
        <v>71</v>
      </c>
      <c r="AY2797" s="259" t="s">
        <v>169</v>
      </c>
    </row>
    <row r="2798" s="13" customFormat="1">
      <c r="B2798" s="260"/>
      <c r="C2798" s="261"/>
      <c r="D2798" s="250" t="s">
        <v>177</v>
      </c>
      <c r="E2798" s="262" t="s">
        <v>21</v>
      </c>
      <c r="F2798" s="263" t="s">
        <v>890</v>
      </c>
      <c r="G2798" s="261"/>
      <c r="H2798" s="262" t="s">
        <v>21</v>
      </c>
      <c r="I2798" s="264"/>
      <c r="J2798" s="261"/>
      <c r="K2798" s="261"/>
      <c r="L2798" s="265"/>
      <c r="M2798" s="266"/>
      <c r="N2798" s="267"/>
      <c r="O2798" s="267"/>
      <c r="P2798" s="267"/>
      <c r="Q2798" s="267"/>
      <c r="R2798" s="267"/>
      <c r="S2798" s="267"/>
      <c r="T2798" s="268"/>
      <c r="AT2798" s="269" t="s">
        <v>177</v>
      </c>
      <c r="AU2798" s="269" t="s">
        <v>79</v>
      </c>
      <c r="AV2798" s="13" t="s">
        <v>75</v>
      </c>
      <c r="AW2798" s="13" t="s">
        <v>35</v>
      </c>
      <c r="AX2798" s="13" t="s">
        <v>71</v>
      </c>
      <c r="AY2798" s="269" t="s">
        <v>169</v>
      </c>
    </row>
    <row r="2799" s="12" customFormat="1">
      <c r="B2799" s="248"/>
      <c r="C2799" s="249"/>
      <c r="D2799" s="250" t="s">
        <v>177</v>
      </c>
      <c r="E2799" s="251" t="s">
        <v>21</v>
      </c>
      <c r="F2799" s="252" t="s">
        <v>2196</v>
      </c>
      <c r="G2799" s="249"/>
      <c r="H2799" s="253">
        <v>4.2999999999999998</v>
      </c>
      <c r="I2799" s="254"/>
      <c r="J2799" s="249"/>
      <c r="K2799" s="249"/>
      <c r="L2799" s="255"/>
      <c r="M2799" s="256"/>
      <c r="N2799" s="257"/>
      <c r="O2799" s="257"/>
      <c r="P2799" s="257"/>
      <c r="Q2799" s="257"/>
      <c r="R2799" s="257"/>
      <c r="S2799" s="257"/>
      <c r="T2799" s="258"/>
      <c r="AT2799" s="259" t="s">
        <v>177</v>
      </c>
      <c r="AU2799" s="259" t="s">
        <v>79</v>
      </c>
      <c r="AV2799" s="12" t="s">
        <v>79</v>
      </c>
      <c r="AW2799" s="12" t="s">
        <v>35</v>
      </c>
      <c r="AX2799" s="12" t="s">
        <v>71</v>
      </c>
      <c r="AY2799" s="259" t="s">
        <v>169</v>
      </c>
    </row>
    <row r="2800" s="13" customFormat="1">
      <c r="B2800" s="260"/>
      <c r="C2800" s="261"/>
      <c r="D2800" s="250" t="s">
        <v>177</v>
      </c>
      <c r="E2800" s="262" t="s">
        <v>21</v>
      </c>
      <c r="F2800" s="263" t="s">
        <v>892</v>
      </c>
      <c r="G2800" s="261"/>
      <c r="H2800" s="262" t="s">
        <v>21</v>
      </c>
      <c r="I2800" s="264"/>
      <c r="J2800" s="261"/>
      <c r="K2800" s="261"/>
      <c r="L2800" s="265"/>
      <c r="M2800" s="266"/>
      <c r="N2800" s="267"/>
      <c r="O2800" s="267"/>
      <c r="P2800" s="267"/>
      <c r="Q2800" s="267"/>
      <c r="R2800" s="267"/>
      <c r="S2800" s="267"/>
      <c r="T2800" s="268"/>
      <c r="AT2800" s="269" t="s">
        <v>177</v>
      </c>
      <c r="AU2800" s="269" t="s">
        <v>79</v>
      </c>
      <c r="AV2800" s="13" t="s">
        <v>75</v>
      </c>
      <c r="AW2800" s="13" t="s">
        <v>35</v>
      </c>
      <c r="AX2800" s="13" t="s">
        <v>71</v>
      </c>
      <c r="AY2800" s="269" t="s">
        <v>169</v>
      </c>
    </row>
    <row r="2801" s="12" customFormat="1">
      <c r="B2801" s="248"/>
      <c r="C2801" s="249"/>
      <c r="D2801" s="250" t="s">
        <v>177</v>
      </c>
      <c r="E2801" s="251" t="s">
        <v>21</v>
      </c>
      <c r="F2801" s="252" t="s">
        <v>2196</v>
      </c>
      <c r="G2801" s="249"/>
      <c r="H2801" s="253">
        <v>4.2999999999999998</v>
      </c>
      <c r="I2801" s="254"/>
      <c r="J2801" s="249"/>
      <c r="K2801" s="249"/>
      <c r="L2801" s="255"/>
      <c r="M2801" s="256"/>
      <c r="N2801" s="257"/>
      <c r="O2801" s="257"/>
      <c r="P2801" s="257"/>
      <c r="Q2801" s="257"/>
      <c r="R2801" s="257"/>
      <c r="S2801" s="257"/>
      <c r="T2801" s="258"/>
      <c r="AT2801" s="259" t="s">
        <v>177</v>
      </c>
      <c r="AU2801" s="259" t="s">
        <v>79</v>
      </c>
      <c r="AV2801" s="12" t="s">
        <v>79</v>
      </c>
      <c r="AW2801" s="12" t="s">
        <v>35</v>
      </c>
      <c r="AX2801" s="12" t="s">
        <v>71</v>
      </c>
      <c r="AY2801" s="259" t="s">
        <v>169</v>
      </c>
    </row>
    <row r="2802" s="13" customFormat="1">
      <c r="B2802" s="260"/>
      <c r="C2802" s="261"/>
      <c r="D2802" s="250" t="s">
        <v>177</v>
      </c>
      <c r="E2802" s="262" t="s">
        <v>21</v>
      </c>
      <c r="F2802" s="263" t="s">
        <v>893</v>
      </c>
      <c r="G2802" s="261"/>
      <c r="H2802" s="262" t="s">
        <v>21</v>
      </c>
      <c r="I2802" s="264"/>
      <c r="J2802" s="261"/>
      <c r="K2802" s="261"/>
      <c r="L2802" s="265"/>
      <c r="M2802" s="266"/>
      <c r="N2802" s="267"/>
      <c r="O2802" s="267"/>
      <c r="P2802" s="267"/>
      <c r="Q2802" s="267"/>
      <c r="R2802" s="267"/>
      <c r="S2802" s="267"/>
      <c r="T2802" s="268"/>
      <c r="AT2802" s="269" t="s">
        <v>177</v>
      </c>
      <c r="AU2802" s="269" t="s">
        <v>79</v>
      </c>
      <c r="AV2802" s="13" t="s">
        <v>75</v>
      </c>
      <c r="AW2802" s="13" t="s">
        <v>35</v>
      </c>
      <c r="AX2802" s="13" t="s">
        <v>71</v>
      </c>
      <c r="AY2802" s="269" t="s">
        <v>169</v>
      </c>
    </row>
    <row r="2803" s="12" customFormat="1">
      <c r="B2803" s="248"/>
      <c r="C2803" s="249"/>
      <c r="D2803" s="250" t="s">
        <v>177</v>
      </c>
      <c r="E2803" s="251" t="s">
        <v>21</v>
      </c>
      <c r="F2803" s="252" t="s">
        <v>2196</v>
      </c>
      <c r="G2803" s="249"/>
      <c r="H2803" s="253">
        <v>4.2999999999999998</v>
      </c>
      <c r="I2803" s="254"/>
      <c r="J2803" s="249"/>
      <c r="K2803" s="249"/>
      <c r="L2803" s="255"/>
      <c r="M2803" s="256"/>
      <c r="N2803" s="257"/>
      <c r="O2803" s="257"/>
      <c r="P2803" s="257"/>
      <c r="Q2803" s="257"/>
      <c r="R2803" s="257"/>
      <c r="S2803" s="257"/>
      <c r="T2803" s="258"/>
      <c r="AT2803" s="259" t="s">
        <v>177</v>
      </c>
      <c r="AU2803" s="259" t="s">
        <v>79</v>
      </c>
      <c r="AV2803" s="12" t="s">
        <v>79</v>
      </c>
      <c r="AW2803" s="12" t="s">
        <v>35</v>
      </c>
      <c r="AX2803" s="12" t="s">
        <v>71</v>
      </c>
      <c r="AY2803" s="259" t="s">
        <v>169</v>
      </c>
    </row>
    <row r="2804" s="13" customFormat="1">
      <c r="B2804" s="260"/>
      <c r="C2804" s="261"/>
      <c r="D2804" s="250" t="s">
        <v>177</v>
      </c>
      <c r="E2804" s="262" t="s">
        <v>21</v>
      </c>
      <c r="F2804" s="263" t="s">
        <v>894</v>
      </c>
      <c r="G2804" s="261"/>
      <c r="H2804" s="262" t="s">
        <v>21</v>
      </c>
      <c r="I2804" s="264"/>
      <c r="J2804" s="261"/>
      <c r="K2804" s="261"/>
      <c r="L2804" s="265"/>
      <c r="M2804" s="266"/>
      <c r="N2804" s="267"/>
      <c r="O2804" s="267"/>
      <c r="P2804" s="267"/>
      <c r="Q2804" s="267"/>
      <c r="R2804" s="267"/>
      <c r="S2804" s="267"/>
      <c r="T2804" s="268"/>
      <c r="AT2804" s="269" t="s">
        <v>177</v>
      </c>
      <c r="AU2804" s="269" t="s">
        <v>79</v>
      </c>
      <c r="AV2804" s="13" t="s">
        <v>75</v>
      </c>
      <c r="AW2804" s="13" t="s">
        <v>35</v>
      </c>
      <c r="AX2804" s="13" t="s">
        <v>71</v>
      </c>
      <c r="AY2804" s="269" t="s">
        <v>169</v>
      </c>
    </row>
    <row r="2805" s="12" customFormat="1">
      <c r="B2805" s="248"/>
      <c r="C2805" s="249"/>
      <c r="D2805" s="250" t="s">
        <v>177</v>
      </c>
      <c r="E2805" s="251" t="s">
        <v>21</v>
      </c>
      <c r="F2805" s="252" t="s">
        <v>2197</v>
      </c>
      <c r="G2805" s="249"/>
      <c r="H2805" s="253">
        <v>6.4900000000000002</v>
      </c>
      <c r="I2805" s="254"/>
      <c r="J2805" s="249"/>
      <c r="K2805" s="249"/>
      <c r="L2805" s="255"/>
      <c r="M2805" s="256"/>
      <c r="N2805" s="257"/>
      <c r="O2805" s="257"/>
      <c r="P2805" s="257"/>
      <c r="Q2805" s="257"/>
      <c r="R2805" s="257"/>
      <c r="S2805" s="257"/>
      <c r="T2805" s="258"/>
      <c r="AT2805" s="259" t="s">
        <v>177</v>
      </c>
      <c r="AU2805" s="259" t="s">
        <v>79</v>
      </c>
      <c r="AV2805" s="12" t="s">
        <v>79</v>
      </c>
      <c r="AW2805" s="12" t="s">
        <v>35</v>
      </c>
      <c r="AX2805" s="12" t="s">
        <v>71</v>
      </c>
      <c r="AY2805" s="259" t="s">
        <v>169</v>
      </c>
    </row>
    <row r="2806" s="13" customFormat="1">
      <c r="B2806" s="260"/>
      <c r="C2806" s="261"/>
      <c r="D2806" s="250" t="s">
        <v>177</v>
      </c>
      <c r="E2806" s="262" t="s">
        <v>21</v>
      </c>
      <c r="F2806" s="263" t="s">
        <v>896</v>
      </c>
      <c r="G2806" s="261"/>
      <c r="H2806" s="262" t="s">
        <v>21</v>
      </c>
      <c r="I2806" s="264"/>
      <c r="J2806" s="261"/>
      <c r="K2806" s="261"/>
      <c r="L2806" s="265"/>
      <c r="M2806" s="266"/>
      <c r="N2806" s="267"/>
      <c r="O2806" s="267"/>
      <c r="P2806" s="267"/>
      <c r="Q2806" s="267"/>
      <c r="R2806" s="267"/>
      <c r="S2806" s="267"/>
      <c r="T2806" s="268"/>
      <c r="AT2806" s="269" t="s">
        <v>177</v>
      </c>
      <c r="AU2806" s="269" t="s">
        <v>79</v>
      </c>
      <c r="AV2806" s="13" t="s">
        <v>75</v>
      </c>
      <c r="AW2806" s="13" t="s">
        <v>35</v>
      </c>
      <c r="AX2806" s="13" t="s">
        <v>71</v>
      </c>
      <c r="AY2806" s="269" t="s">
        <v>169</v>
      </c>
    </row>
    <row r="2807" s="12" customFormat="1">
      <c r="B2807" s="248"/>
      <c r="C2807" s="249"/>
      <c r="D2807" s="250" t="s">
        <v>177</v>
      </c>
      <c r="E2807" s="251" t="s">
        <v>21</v>
      </c>
      <c r="F2807" s="252" t="s">
        <v>2198</v>
      </c>
      <c r="G2807" s="249"/>
      <c r="H2807" s="253">
        <v>26.879999999999999</v>
      </c>
      <c r="I2807" s="254"/>
      <c r="J2807" s="249"/>
      <c r="K2807" s="249"/>
      <c r="L2807" s="255"/>
      <c r="M2807" s="256"/>
      <c r="N2807" s="257"/>
      <c r="O2807" s="257"/>
      <c r="P2807" s="257"/>
      <c r="Q2807" s="257"/>
      <c r="R2807" s="257"/>
      <c r="S2807" s="257"/>
      <c r="T2807" s="258"/>
      <c r="AT2807" s="259" t="s">
        <v>177</v>
      </c>
      <c r="AU2807" s="259" t="s">
        <v>79</v>
      </c>
      <c r="AV2807" s="12" t="s">
        <v>79</v>
      </c>
      <c r="AW2807" s="12" t="s">
        <v>35</v>
      </c>
      <c r="AX2807" s="12" t="s">
        <v>71</v>
      </c>
      <c r="AY2807" s="259" t="s">
        <v>169</v>
      </c>
    </row>
    <row r="2808" s="13" customFormat="1">
      <c r="B2808" s="260"/>
      <c r="C2808" s="261"/>
      <c r="D2808" s="250" t="s">
        <v>177</v>
      </c>
      <c r="E2808" s="262" t="s">
        <v>21</v>
      </c>
      <c r="F2808" s="263" t="s">
        <v>739</v>
      </c>
      <c r="G2808" s="261"/>
      <c r="H2808" s="262" t="s">
        <v>21</v>
      </c>
      <c r="I2808" s="264"/>
      <c r="J2808" s="261"/>
      <c r="K2808" s="261"/>
      <c r="L2808" s="265"/>
      <c r="M2808" s="266"/>
      <c r="N2808" s="267"/>
      <c r="O2808" s="267"/>
      <c r="P2808" s="267"/>
      <c r="Q2808" s="267"/>
      <c r="R2808" s="267"/>
      <c r="S2808" s="267"/>
      <c r="T2808" s="268"/>
      <c r="AT2808" s="269" t="s">
        <v>177</v>
      </c>
      <c r="AU2808" s="269" t="s">
        <v>79</v>
      </c>
      <c r="AV2808" s="13" t="s">
        <v>75</v>
      </c>
      <c r="AW2808" s="13" t="s">
        <v>35</v>
      </c>
      <c r="AX2808" s="13" t="s">
        <v>71</v>
      </c>
      <c r="AY2808" s="269" t="s">
        <v>169</v>
      </c>
    </row>
    <row r="2809" s="12" customFormat="1">
      <c r="B2809" s="248"/>
      <c r="C2809" s="249"/>
      <c r="D2809" s="250" t="s">
        <v>177</v>
      </c>
      <c r="E2809" s="251" t="s">
        <v>21</v>
      </c>
      <c r="F2809" s="252" t="s">
        <v>2199</v>
      </c>
      <c r="G2809" s="249"/>
      <c r="H2809" s="253">
        <v>3.0899999999999999</v>
      </c>
      <c r="I2809" s="254"/>
      <c r="J2809" s="249"/>
      <c r="K2809" s="249"/>
      <c r="L2809" s="255"/>
      <c r="M2809" s="256"/>
      <c r="N2809" s="257"/>
      <c r="O2809" s="257"/>
      <c r="P2809" s="257"/>
      <c r="Q2809" s="257"/>
      <c r="R2809" s="257"/>
      <c r="S2809" s="257"/>
      <c r="T2809" s="258"/>
      <c r="AT2809" s="259" t="s">
        <v>177</v>
      </c>
      <c r="AU2809" s="259" t="s">
        <v>79</v>
      </c>
      <c r="AV2809" s="12" t="s">
        <v>79</v>
      </c>
      <c r="AW2809" s="12" t="s">
        <v>35</v>
      </c>
      <c r="AX2809" s="12" t="s">
        <v>71</v>
      </c>
      <c r="AY2809" s="259" t="s">
        <v>169</v>
      </c>
    </row>
    <row r="2810" s="13" customFormat="1">
      <c r="B2810" s="260"/>
      <c r="C2810" s="261"/>
      <c r="D2810" s="250" t="s">
        <v>177</v>
      </c>
      <c r="E2810" s="262" t="s">
        <v>21</v>
      </c>
      <c r="F2810" s="263" t="s">
        <v>382</v>
      </c>
      <c r="G2810" s="261"/>
      <c r="H2810" s="262" t="s">
        <v>21</v>
      </c>
      <c r="I2810" s="264"/>
      <c r="J2810" s="261"/>
      <c r="K2810" s="261"/>
      <c r="L2810" s="265"/>
      <c r="M2810" s="266"/>
      <c r="N2810" s="267"/>
      <c r="O2810" s="267"/>
      <c r="P2810" s="267"/>
      <c r="Q2810" s="267"/>
      <c r="R2810" s="267"/>
      <c r="S2810" s="267"/>
      <c r="T2810" s="268"/>
      <c r="AT2810" s="269" t="s">
        <v>177</v>
      </c>
      <c r="AU2810" s="269" t="s">
        <v>79</v>
      </c>
      <c r="AV2810" s="13" t="s">
        <v>75</v>
      </c>
      <c r="AW2810" s="13" t="s">
        <v>35</v>
      </c>
      <c r="AX2810" s="13" t="s">
        <v>71</v>
      </c>
      <c r="AY2810" s="269" t="s">
        <v>169</v>
      </c>
    </row>
    <row r="2811" s="12" customFormat="1">
      <c r="B2811" s="248"/>
      <c r="C2811" s="249"/>
      <c r="D2811" s="250" t="s">
        <v>177</v>
      </c>
      <c r="E2811" s="251" t="s">
        <v>21</v>
      </c>
      <c r="F2811" s="252" t="s">
        <v>2200</v>
      </c>
      <c r="G2811" s="249"/>
      <c r="H2811" s="253">
        <v>3.7200000000000002</v>
      </c>
      <c r="I2811" s="254"/>
      <c r="J2811" s="249"/>
      <c r="K2811" s="249"/>
      <c r="L2811" s="255"/>
      <c r="M2811" s="256"/>
      <c r="N2811" s="257"/>
      <c r="O2811" s="257"/>
      <c r="P2811" s="257"/>
      <c r="Q2811" s="257"/>
      <c r="R2811" s="257"/>
      <c r="S2811" s="257"/>
      <c r="T2811" s="258"/>
      <c r="AT2811" s="259" t="s">
        <v>177</v>
      </c>
      <c r="AU2811" s="259" t="s">
        <v>79</v>
      </c>
      <c r="AV2811" s="12" t="s">
        <v>79</v>
      </c>
      <c r="AW2811" s="12" t="s">
        <v>35</v>
      </c>
      <c r="AX2811" s="12" t="s">
        <v>71</v>
      </c>
      <c r="AY2811" s="259" t="s">
        <v>169</v>
      </c>
    </row>
    <row r="2812" s="13" customFormat="1">
      <c r="B2812" s="260"/>
      <c r="C2812" s="261"/>
      <c r="D2812" s="250" t="s">
        <v>177</v>
      </c>
      <c r="E2812" s="262" t="s">
        <v>21</v>
      </c>
      <c r="F2812" s="263" t="s">
        <v>900</v>
      </c>
      <c r="G2812" s="261"/>
      <c r="H2812" s="262" t="s">
        <v>21</v>
      </c>
      <c r="I2812" s="264"/>
      <c r="J2812" s="261"/>
      <c r="K2812" s="261"/>
      <c r="L2812" s="265"/>
      <c r="M2812" s="266"/>
      <c r="N2812" s="267"/>
      <c r="O2812" s="267"/>
      <c r="P2812" s="267"/>
      <c r="Q2812" s="267"/>
      <c r="R2812" s="267"/>
      <c r="S2812" s="267"/>
      <c r="T2812" s="268"/>
      <c r="AT2812" s="269" t="s">
        <v>177</v>
      </c>
      <c r="AU2812" s="269" t="s">
        <v>79</v>
      </c>
      <c r="AV2812" s="13" t="s">
        <v>75</v>
      </c>
      <c r="AW2812" s="13" t="s">
        <v>35</v>
      </c>
      <c r="AX2812" s="13" t="s">
        <v>71</v>
      </c>
      <c r="AY2812" s="269" t="s">
        <v>169</v>
      </c>
    </row>
    <row r="2813" s="15" customFormat="1">
      <c r="B2813" s="294"/>
      <c r="C2813" s="295"/>
      <c r="D2813" s="250" t="s">
        <v>177</v>
      </c>
      <c r="E2813" s="296" t="s">
        <v>21</v>
      </c>
      <c r="F2813" s="297" t="s">
        <v>2209</v>
      </c>
      <c r="G2813" s="295"/>
      <c r="H2813" s="298">
        <v>755.94000000000005</v>
      </c>
      <c r="I2813" s="299"/>
      <c r="J2813" s="295"/>
      <c r="K2813" s="295"/>
      <c r="L2813" s="300"/>
      <c r="M2813" s="301"/>
      <c r="N2813" s="302"/>
      <c r="O2813" s="302"/>
      <c r="P2813" s="302"/>
      <c r="Q2813" s="302"/>
      <c r="R2813" s="302"/>
      <c r="S2813" s="302"/>
      <c r="T2813" s="303"/>
      <c r="AT2813" s="304" t="s">
        <v>177</v>
      </c>
      <c r="AU2813" s="304" t="s">
        <v>79</v>
      </c>
      <c r="AV2813" s="15" t="s">
        <v>86</v>
      </c>
      <c r="AW2813" s="15" t="s">
        <v>35</v>
      </c>
      <c r="AX2813" s="15" t="s">
        <v>71</v>
      </c>
      <c r="AY2813" s="304" t="s">
        <v>169</v>
      </c>
    </row>
    <row r="2814" s="12" customFormat="1">
      <c r="B2814" s="248"/>
      <c r="C2814" s="249"/>
      <c r="D2814" s="250" t="s">
        <v>177</v>
      </c>
      <c r="E2814" s="251" t="s">
        <v>21</v>
      </c>
      <c r="F2814" s="252" t="s">
        <v>2210</v>
      </c>
      <c r="G2814" s="249"/>
      <c r="H2814" s="253">
        <v>37.796999999999997</v>
      </c>
      <c r="I2814" s="254"/>
      <c r="J2814" s="249"/>
      <c r="K2814" s="249"/>
      <c r="L2814" s="255"/>
      <c r="M2814" s="256"/>
      <c r="N2814" s="257"/>
      <c r="O2814" s="257"/>
      <c r="P2814" s="257"/>
      <c r="Q2814" s="257"/>
      <c r="R2814" s="257"/>
      <c r="S2814" s="257"/>
      <c r="T2814" s="258"/>
      <c r="AT2814" s="259" t="s">
        <v>177</v>
      </c>
      <c r="AU2814" s="259" t="s">
        <v>79</v>
      </c>
      <c r="AV2814" s="12" t="s">
        <v>79</v>
      </c>
      <c r="AW2814" s="12" t="s">
        <v>35</v>
      </c>
      <c r="AX2814" s="12" t="s">
        <v>71</v>
      </c>
      <c r="AY2814" s="259" t="s">
        <v>169</v>
      </c>
    </row>
    <row r="2815" s="14" customFormat="1">
      <c r="B2815" s="270"/>
      <c r="C2815" s="271"/>
      <c r="D2815" s="250" t="s">
        <v>177</v>
      </c>
      <c r="E2815" s="272" t="s">
        <v>21</v>
      </c>
      <c r="F2815" s="273" t="s">
        <v>182</v>
      </c>
      <c r="G2815" s="271"/>
      <c r="H2815" s="274">
        <v>793.73699999999997</v>
      </c>
      <c r="I2815" s="275"/>
      <c r="J2815" s="271"/>
      <c r="K2815" s="271"/>
      <c r="L2815" s="276"/>
      <c r="M2815" s="277"/>
      <c r="N2815" s="278"/>
      <c r="O2815" s="278"/>
      <c r="P2815" s="278"/>
      <c r="Q2815" s="278"/>
      <c r="R2815" s="278"/>
      <c r="S2815" s="278"/>
      <c r="T2815" s="279"/>
      <c r="AT2815" s="280" t="s">
        <v>177</v>
      </c>
      <c r="AU2815" s="280" t="s">
        <v>79</v>
      </c>
      <c r="AV2815" s="14" t="s">
        <v>89</v>
      </c>
      <c r="AW2815" s="14" t="s">
        <v>35</v>
      </c>
      <c r="AX2815" s="14" t="s">
        <v>75</v>
      </c>
      <c r="AY2815" s="280" t="s">
        <v>169</v>
      </c>
    </row>
    <row r="2816" s="11" customFormat="1" ht="29.88" customHeight="1">
      <c r="B2816" s="220"/>
      <c r="C2816" s="221"/>
      <c r="D2816" s="222" t="s">
        <v>70</v>
      </c>
      <c r="E2816" s="234" t="s">
        <v>2254</v>
      </c>
      <c r="F2816" s="234" t="s">
        <v>2255</v>
      </c>
      <c r="G2816" s="221"/>
      <c r="H2816" s="221"/>
      <c r="I2816" s="224"/>
      <c r="J2816" s="235">
        <f>BK2816</f>
        <v>0</v>
      </c>
      <c r="K2816" s="221"/>
      <c r="L2816" s="226"/>
      <c r="M2816" s="227"/>
      <c r="N2816" s="228"/>
      <c r="O2816" s="228"/>
      <c r="P2816" s="229">
        <f>SUM(P2817:P2905)</f>
        <v>0</v>
      </c>
      <c r="Q2816" s="228"/>
      <c r="R2816" s="229">
        <f>SUM(R2817:R2905)</f>
        <v>0.50629260110000007</v>
      </c>
      <c r="S2816" s="228"/>
      <c r="T2816" s="230">
        <f>SUM(T2817:T2905)</f>
        <v>0</v>
      </c>
      <c r="AR2816" s="231" t="s">
        <v>75</v>
      </c>
      <c r="AT2816" s="232" t="s">
        <v>70</v>
      </c>
      <c r="AU2816" s="232" t="s">
        <v>75</v>
      </c>
      <c r="AY2816" s="231" t="s">
        <v>169</v>
      </c>
      <c r="BK2816" s="233">
        <f>SUM(BK2817:BK2905)</f>
        <v>0</v>
      </c>
    </row>
    <row r="2817" s="1" customFormat="1" ht="25.5" customHeight="1">
      <c r="B2817" s="47"/>
      <c r="C2817" s="236" t="s">
        <v>2256</v>
      </c>
      <c r="D2817" s="236" t="s">
        <v>172</v>
      </c>
      <c r="E2817" s="237" t="s">
        <v>2257</v>
      </c>
      <c r="F2817" s="238" t="s">
        <v>2258</v>
      </c>
      <c r="G2817" s="239" t="s">
        <v>175</v>
      </c>
      <c r="H2817" s="240">
        <v>1766.8499999999999</v>
      </c>
      <c r="I2817" s="241"/>
      <c r="J2817" s="242">
        <f>ROUND(I2817*H2817,2)</f>
        <v>0</v>
      </c>
      <c r="K2817" s="238" t="s">
        <v>21</v>
      </c>
      <c r="L2817" s="73"/>
      <c r="M2817" s="243" t="s">
        <v>21</v>
      </c>
      <c r="N2817" s="244" t="s">
        <v>42</v>
      </c>
      <c r="O2817" s="48"/>
      <c r="P2817" s="245">
        <f>O2817*H2817</f>
        <v>0</v>
      </c>
      <c r="Q2817" s="245">
        <v>0.00028600000000000001</v>
      </c>
      <c r="R2817" s="245">
        <f>Q2817*H2817</f>
        <v>0.50531910000000002</v>
      </c>
      <c r="S2817" s="245">
        <v>0</v>
      </c>
      <c r="T2817" s="246">
        <f>S2817*H2817</f>
        <v>0</v>
      </c>
      <c r="AR2817" s="25" t="s">
        <v>89</v>
      </c>
      <c r="AT2817" s="25" t="s">
        <v>172</v>
      </c>
      <c r="AU2817" s="25" t="s">
        <v>79</v>
      </c>
      <c r="AY2817" s="25" t="s">
        <v>169</v>
      </c>
      <c r="BE2817" s="247">
        <f>IF(N2817="základní",J2817,0)</f>
        <v>0</v>
      </c>
      <c r="BF2817" s="247">
        <f>IF(N2817="snížená",J2817,0)</f>
        <v>0</v>
      </c>
      <c r="BG2817" s="247">
        <f>IF(N2817="zákl. přenesená",J2817,0)</f>
        <v>0</v>
      </c>
      <c r="BH2817" s="247">
        <f>IF(N2817="sníž. přenesená",J2817,0)</f>
        <v>0</v>
      </c>
      <c r="BI2817" s="247">
        <f>IF(N2817="nulová",J2817,0)</f>
        <v>0</v>
      </c>
      <c r="BJ2817" s="25" t="s">
        <v>75</v>
      </c>
      <c r="BK2817" s="247">
        <f>ROUND(I2817*H2817,2)</f>
        <v>0</v>
      </c>
      <c r="BL2817" s="25" t="s">
        <v>89</v>
      </c>
      <c r="BM2817" s="25" t="s">
        <v>2259</v>
      </c>
    </row>
    <row r="2818" s="13" customFormat="1">
      <c r="B2818" s="260"/>
      <c r="C2818" s="261"/>
      <c r="D2818" s="250" t="s">
        <v>177</v>
      </c>
      <c r="E2818" s="262" t="s">
        <v>21</v>
      </c>
      <c r="F2818" s="263" t="s">
        <v>2260</v>
      </c>
      <c r="G2818" s="261"/>
      <c r="H2818" s="262" t="s">
        <v>21</v>
      </c>
      <c r="I2818" s="264"/>
      <c r="J2818" s="261"/>
      <c r="K2818" s="261"/>
      <c r="L2818" s="265"/>
      <c r="M2818" s="266"/>
      <c r="N2818" s="267"/>
      <c r="O2818" s="267"/>
      <c r="P2818" s="267"/>
      <c r="Q2818" s="267"/>
      <c r="R2818" s="267"/>
      <c r="S2818" s="267"/>
      <c r="T2818" s="268"/>
      <c r="AT2818" s="269" t="s">
        <v>177</v>
      </c>
      <c r="AU2818" s="269" t="s">
        <v>79</v>
      </c>
      <c r="AV2818" s="13" t="s">
        <v>75</v>
      </c>
      <c r="AW2818" s="13" t="s">
        <v>35</v>
      </c>
      <c r="AX2818" s="13" t="s">
        <v>71</v>
      </c>
      <c r="AY2818" s="269" t="s">
        <v>169</v>
      </c>
    </row>
    <row r="2819" s="12" customFormat="1">
      <c r="B2819" s="248"/>
      <c r="C2819" s="249"/>
      <c r="D2819" s="250" t="s">
        <v>177</v>
      </c>
      <c r="E2819" s="251" t="s">
        <v>21</v>
      </c>
      <c r="F2819" s="252" t="s">
        <v>725</v>
      </c>
      <c r="G2819" s="249"/>
      <c r="H2819" s="253">
        <v>44.023000000000003</v>
      </c>
      <c r="I2819" s="254"/>
      <c r="J2819" s="249"/>
      <c r="K2819" s="249"/>
      <c r="L2819" s="255"/>
      <c r="M2819" s="256"/>
      <c r="N2819" s="257"/>
      <c r="O2819" s="257"/>
      <c r="P2819" s="257"/>
      <c r="Q2819" s="257"/>
      <c r="R2819" s="257"/>
      <c r="S2819" s="257"/>
      <c r="T2819" s="258"/>
      <c r="AT2819" s="259" t="s">
        <v>177</v>
      </c>
      <c r="AU2819" s="259" t="s">
        <v>79</v>
      </c>
      <c r="AV2819" s="12" t="s">
        <v>79</v>
      </c>
      <c r="AW2819" s="12" t="s">
        <v>35</v>
      </c>
      <c r="AX2819" s="12" t="s">
        <v>71</v>
      </c>
      <c r="AY2819" s="259" t="s">
        <v>169</v>
      </c>
    </row>
    <row r="2820" s="13" customFormat="1">
      <c r="B2820" s="260"/>
      <c r="C2820" s="261"/>
      <c r="D2820" s="250" t="s">
        <v>177</v>
      </c>
      <c r="E2820" s="262" t="s">
        <v>21</v>
      </c>
      <c r="F2820" s="263" t="s">
        <v>726</v>
      </c>
      <c r="G2820" s="261"/>
      <c r="H2820" s="262" t="s">
        <v>21</v>
      </c>
      <c r="I2820" s="264"/>
      <c r="J2820" s="261"/>
      <c r="K2820" s="261"/>
      <c r="L2820" s="265"/>
      <c r="M2820" s="266"/>
      <c r="N2820" s="267"/>
      <c r="O2820" s="267"/>
      <c r="P2820" s="267"/>
      <c r="Q2820" s="267"/>
      <c r="R2820" s="267"/>
      <c r="S2820" s="267"/>
      <c r="T2820" s="268"/>
      <c r="AT2820" s="269" t="s">
        <v>177</v>
      </c>
      <c r="AU2820" s="269" t="s">
        <v>79</v>
      </c>
      <c r="AV2820" s="13" t="s">
        <v>75</v>
      </c>
      <c r="AW2820" s="13" t="s">
        <v>35</v>
      </c>
      <c r="AX2820" s="13" t="s">
        <v>71</v>
      </c>
      <c r="AY2820" s="269" t="s">
        <v>169</v>
      </c>
    </row>
    <row r="2821" s="12" customFormat="1">
      <c r="B2821" s="248"/>
      <c r="C2821" s="249"/>
      <c r="D2821" s="250" t="s">
        <v>177</v>
      </c>
      <c r="E2821" s="251" t="s">
        <v>21</v>
      </c>
      <c r="F2821" s="252" t="s">
        <v>727</v>
      </c>
      <c r="G2821" s="249"/>
      <c r="H2821" s="253">
        <v>78.379000000000005</v>
      </c>
      <c r="I2821" s="254"/>
      <c r="J2821" s="249"/>
      <c r="K2821" s="249"/>
      <c r="L2821" s="255"/>
      <c r="M2821" s="256"/>
      <c r="N2821" s="257"/>
      <c r="O2821" s="257"/>
      <c r="P2821" s="257"/>
      <c r="Q2821" s="257"/>
      <c r="R2821" s="257"/>
      <c r="S2821" s="257"/>
      <c r="T2821" s="258"/>
      <c r="AT2821" s="259" t="s">
        <v>177</v>
      </c>
      <c r="AU2821" s="259" t="s">
        <v>79</v>
      </c>
      <c r="AV2821" s="12" t="s">
        <v>79</v>
      </c>
      <c r="AW2821" s="12" t="s">
        <v>35</v>
      </c>
      <c r="AX2821" s="12" t="s">
        <v>71</v>
      </c>
      <c r="AY2821" s="259" t="s">
        <v>169</v>
      </c>
    </row>
    <row r="2822" s="13" customFormat="1">
      <c r="B2822" s="260"/>
      <c r="C2822" s="261"/>
      <c r="D2822" s="250" t="s">
        <v>177</v>
      </c>
      <c r="E2822" s="262" t="s">
        <v>21</v>
      </c>
      <c r="F2822" s="263" t="s">
        <v>350</v>
      </c>
      <c r="G2822" s="261"/>
      <c r="H2822" s="262" t="s">
        <v>21</v>
      </c>
      <c r="I2822" s="264"/>
      <c r="J2822" s="261"/>
      <c r="K2822" s="261"/>
      <c r="L2822" s="265"/>
      <c r="M2822" s="266"/>
      <c r="N2822" s="267"/>
      <c r="O2822" s="267"/>
      <c r="P2822" s="267"/>
      <c r="Q2822" s="267"/>
      <c r="R2822" s="267"/>
      <c r="S2822" s="267"/>
      <c r="T2822" s="268"/>
      <c r="AT2822" s="269" t="s">
        <v>177</v>
      </c>
      <c r="AU2822" s="269" t="s">
        <v>79</v>
      </c>
      <c r="AV2822" s="13" t="s">
        <v>75</v>
      </c>
      <c r="AW2822" s="13" t="s">
        <v>35</v>
      </c>
      <c r="AX2822" s="13" t="s">
        <v>71</v>
      </c>
      <c r="AY2822" s="269" t="s">
        <v>169</v>
      </c>
    </row>
    <row r="2823" s="12" customFormat="1">
      <c r="B2823" s="248"/>
      <c r="C2823" s="249"/>
      <c r="D2823" s="250" t="s">
        <v>177</v>
      </c>
      <c r="E2823" s="251" t="s">
        <v>21</v>
      </c>
      <c r="F2823" s="252" t="s">
        <v>728</v>
      </c>
      <c r="G2823" s="249"/>
      <c r="H2823" s="253">
        <v>100.958</v>
      </c>
      <c r="I2823" s="254"/>
      <c r="J2823" s="249"/>
      <c r="K2823" s="249"/>
      <c r="L2823" s="255"/>
      <c r="M2823" s="256"/>
      <c r="N2823" s="257"/>
      <c r="O2823" s="257"/>
      <c r="P2823" s="257"/>
      <c r="Q2823" s="257"/>
      <c r="R2823" s="257"/>
      <c r="S2823" s="257"/>
      <c r="T2823" s="258"/>
      <c r="AT2823" s="259" t="s">
        <v>177</v>
      </c>
      <c r="AU2823" s="259" t="s">
        <v>79</v>
      </c>
      <c r="AV2823" s="12" t="s">
        <v>79</v>
      </c>
      <c r="AW2823" s="12" t="s">
        <v>35</v>
      </c>
      <c r="AX2823" s="12" t="s">
        <v>71</v>
      </c>
      <c r="AY2823" s="259" t="s">
        <v>169</v>
      </c>
    </row>
    <row r="2824" s="13" customFormat="1">
      <c r="B2824" s="260"/>
      <c r="C2824" s="261"/>
      <c r="D2824" s="250" t="s">
        <v>177</v>
      </c>
      <c r="E2824" s="262" t="s">
        <v>21</v>
      </c>
      <c r="F2824" s="263" t="s">
        <v>436</v>
      </c>
      <c r="G2824" s="261"/>
      <c r="H2824" s="262" t="s">
        <v>21</v>
      </c>
      <c r="I2824" s="264"/>
      <c r="J2824" s="261"/>
      <c r="K2824" s="261"/>
      <c r="L2824" s="265"/>
      <c r="M2824" s="266"/>
      <c r="N2824" s="267"/>
      <c r="O2824" s="267"/>
      <c r="P2824" s="267"/>
      <c r="Q2824" s="267"/>
      <c r="R2824" s="267"/>
      <c r="S2824" s="267"/>
      <c r="T2824" s="268"/>
      <c r="AT2824" s="269" t="s">
        <v>177</v>
      </c>
      <c r="AU2824" s="269" t="s">
        <v>79</v>
      </c>
      <c r="AV2824" s="13" t="s">
        <v>75</v>
      </c>
      <c r="AW2824" s="13" t="s">
        <v>35</v>
      </c>
      <c r="AX2824" s="13" t="s">
        <v>71</v>
      </c>
      <c r="AY2824" s="269" t="s">
        <v>169</v>
      </c>
    </row>
    <row r="2825" s="12" customFormat="1">
      <c r="B2825" s="248"/>
      <c r="C2825" s="249"/>
      <c r="D2825" s="250" t="s">
        <v>177</v>
      </c>
      <c r="E2825" s="251" t="s">
        <v>21</v>
      </c>
      <c r="F2825" s="252" t="s">
        <v>729</v>
      </c>
      <c r="G2825" s="249"/>
      <c r="H2825" s="253">
        <v>84.114999999999995</v>
      </c>
      <c r="I2825" s="254"/>
      <c r="J2825" s="249"/>
      <c r="K2825" s="249"/>
      <c r="L2825" s="255"/>
      <c r="M2825" s="256"/>
      <c r="N2825" s="257"/>
      <c r="O2825" s="257"/>
      <c r="P2825" s="257"/>
      <c r="Q2825" s="257"/>
      <c r="R2825" s="257"/>
      <c r="S2825" s="257"/>
      <c r="T2825" s="258"/>
      <c r="AT2825" s="259" t="s">
        <v>177</v>
      </c>
      <c r="AU2825" s="259" t="s">
        <v>79</v>
      </c>
      <c r="AV2825" s="12" t="s">
        <v>79</v>
      </c>
      <c r="AW2825" s="12" t="s">
        <v>35</v>
      </c>
      <c r="AX2825" s="12" t="s">
        <v>71</v>
      </c>
      <c r="AY2825" s="259" t="s">
        <v>169</v>
      </c>
    </row>
    <row r="2826" s="13" customFormat="1">
      <c r="B2826" s="260"/>
      <c r="C2826" s="261"/>
      <c r="D2826" s="250" t="s">
        <v>177</v>
      </c>
      <c r="E2826" s="262" t="s">
        <v>21</v>
      </c>
      <c r="F2826" s="263" t="s">
        <v>521</v>
      </c>
      <c r="G2826" s="261"/>
      <c r="H2826" s="262" t="s">
        <v>21</v>
      </c>
      <c r="I2826" s="264"/>
      <c r="J2826" s="261"/>
      <c r="K2826" s="261"/>
      <c r="L2826" s="265"/>
      <c r="M2826" s="266"/>
      <c r="N2826" s="267"/>
      <c r="O2826" s="267"/>
      <c r="P2826" s="267"/>
      <c r="Q2826" s="267"/>
      <c r="R2826" s="267"/>
      <c r="S2826" s="267"/>
      <c r="T2826" s="268"/>
      <c r="AT2826" s="269" t="s">
        <v>177</v>
      </c>
      <c r="AU2826" s="269" t="s">
        <v>79</v>
      </c>
      <c r="AV2826" s="13" t="s">
        <v>75</v>
      </c>
      <c r="AW2826" s="13" t="s">
        <v>35</v>
      </c>
      <c r="AX2826" s="13" t="s">
        <v>71</v>
      </c>
      <c r="AY2826" s="269" t="s">
        <v>169</v>
      </c>
    </row>
    <row r="2827" s="12" customFormat="1">
      <c r="B2827" s="248"/>
      <c r="C2827" s="249"/>
      <c r="D2827" s="250" t="s">
        <v>177</v>
      </c>
      <c r="E2827" s="251" t="s">
        <v>21</v>
      </c>
      <c r="F2827" s="252" t="s">
        <v>730</v>
      </c>
      <c r="G2827" s="249"/>
      <c r="H2827" s="253">
        <v>184.81299999999999</v>
      </c>
      <c r="I2827" s="254"/>
      <c r="J2827" s="249"/>
      <c r="K2827" s="249"/>
      <c r="L2827" s="255"/>
      <c r="M2827" s="256"/>
      <c r="N2827" s="257"/>
      <c r="O2827" s="257"/>
      <c r="P2827" s="257"/>
      <c r="Q2827" s="257"/>
      <c r="R2827" s="257"/>
      <c r="S2827" s="257"/>
      <c r="T2827" s="258"/>
      <c r="AT2827" s="259" t="s">
        <v>177</v>
      </c>
      <c r="AU2827" s="259" t="s">
        <v>79</v>
      </c>
      <c r="AV2827" s="12" t="s">
        <v>79</v>
      </c>
      <c r="AW2827" s="12" t="s">
        <v>35</v>
      </c>
      <c r="AX2827" s="12" t="s">
        <v>71</v>
      </c>
      <c r="AY2827" s="259" t="s">
        <v>169</v>
      </c>
    </row>
    <row r="2828" s="12" customFormat="1">
      <c r="B2828" s="248"/>
      <c r="C2828" s="249"/>
      <c r="D2828" s="250" t="s">
        <v>177</v>
      </c>
      <c r="E2828" s="251" t="s">
        <v>21</v>
      </c>
      <c r="F2828" s="252" t="s">
        <v>731</v>
      </c>
      <c r="G2828" s="249"/>
      <c r="H2828" s="253">
        <v>16.609999999999999</v>
      </c>
      <c r="I2828" s="254"/>
      <c r="J2828" s="249"/>
      <c r="K2828" s="249"/>
      <c r="L2828" s="255"/>
      <c r="M2828" s="256"/>
      <c r="N2828" s="257"/>
      <c r="O2828" s="257"/>
      <c r="P2828" s="257"/>
      <c r="Q2828" s="257"/>
      <c r="R2828" s="257"/>
      <c r="S2828" s="257"/>
      <c r="T2828" s="258"/>
      <c r="AT2828" s="259" t="s">
        <v>177</v>
      </c>
      <c r="AU2828" s="259" t="s">
        <v>79</v>
      </c>
      <c r="AV2828" s="12" t="s">
        <v>79</v>
      </c>
      <c r="AW2828" s="12" t="s">
        <v>35</v>
      </c>
      <c r="AX2828" s="12" t="s">
        <v>71</v>
      </c>
      <c r="AY2828" s="259" t="s">
        <v>169</v>
      </c>
    </row>
    <row r="2829" s="13" customFormat="1">
      <c r="B2829" s="260"/>
      <c r="C2829" s="261"/>
      <c r="D2829" s="250" t="s">
        <v>177</v>
      </c>
      <c r="E2829" s="262" t="s">
        <v>21</v>
      </c>
      <c r="F2829" s="263" t="s">
        <v>732</v>
      </c>
      <c r="G2829" s="261"/>
      <c r="H2829" s="262" t="s">
        <v>21</v>
      </c>
      <c r="I2829" s="264"/>
      <c r="J2829" s="261"/>
      <c r="K2829" s="261"/>
      <c r="L2829" s="265"/>
      <c r="M2829" s="266"/>
      <c r="N2829" s="267"/>
      <c r="O2829" s="267"/>
      <c r="P2829" s="267"/>
      <c r="Q2829" s="267"/>
      <c r="R2829" s="267"/>
      <c r="S2829" s="267"/>
      <c r="T2829" s="268"/>
      <c r="AT2829" s="269" t="s">
        <v>177</v>
      </c>
      <c r="AU2829" s="269" t="s">
        <v>79</v>
      </c>
      <c r="AV2829" s="13" t="s">
        <v>75</v>
      </c>
      <c r="AW2829" s="13" t="s">
        <v>35</v>
      </c>
      <c r="AX2829" s="13" t="s">
        <v>71</v>
      </c>
      <c r="AY2829" s="269" t="s">
        <v>169</v>
      </c>
    </row>
    <row r="2830" s="12" customFormat="1">
      <c r="B2830" s="248"/>
      <c r="C2830" s="249"/>
      <c r="D2830" s="250" t="s">
        <v>177</v>
      </c>
      <c r="E2830" s="251" t="s">
        <v>21</v>
      </c>
      <c r="F2830" s="252" t="s">
        <v>733</v>
      </c>
      <c r="G2830" s="249"/>
      <c r="H2830" s="253">
        <v>63.347999999999999</v>
      </c>
      <c r="I2830" s="254"/>
      <c r="J2830" s="249"/>
      <c r="K2830" s="249"/>
      <c r="L2830" s="255"/>
      <c r="M2830" s="256"/>
      <c r="N2830" s="257"/>
      <c r="O2830" s="257"/>
      <c r="P2830" s="257"/>
      <c r="Q2830" s="257"/>
      <c r="R2830" s="257"/>
      <c r="S2830" s="257"/>
      <c r="T2830" s="258"/>
      <c r="AT2830" s="259" t="s">
        <v>177</v>
      </c>
      <c r="AU2830" s="259" t="s">
        <v>79</v>
      </c>
      <c r="AV2830" s="12" t="s">
        <v>79</v>
      </c>
      <c r="AW2830" s="12" t="s">
        <v>35</v>
      </c>
      <c r="AX2830" s="12" t="s">
        <v>71</v>
      </c>
      <c r="AY2830" s="259" t="s">
        <v>169</v>
      </c>
    </row>
    <row r="2831" s="13" customFormat="1">
      <c r="B2831" s="260"/>
      <c r="C2831" s="261"/>
      <c r="D2831" s="250" t="s">
        <v>177</v>
      </c>
      <c r="E2831" s="262" t="s">
        <v>21</v>
      </c>
      <c r="F2831" s="263" t="s">
        <v>734</v>
      </c>
      <c r="G2831" s="261"/>
      <c r="H2831" s="262" t="s">
        <v>21</v>
      </c>
      <c r="I2831" s="264"/>
      <c r="J2831" s="261"/>
      <c r="K2831" s="261"/>
      <c r="L2831" s="265"/>
      <c r="M2831" s="266"/>
      <c r="N2831" s="267"/>
      <c r="O2831" s="267"/>
      <c r="P2831" s="267"/>
      <c r="Q2831" s="267"/>
      <c r="R2831" s="267"/>
      <c r="S2831" s="267"/>
      <c r="T2831" s="268"/>
      <c r="AT2831" s="269" t="s">
        <v>177</v>
      </c>
      <c r="AU2831" s="269" t="s">
        <v>79</v>
      </c>
      <c r="AV2831" s="13" t="s">
        <v>75</v>
      </c>
      <c r="AW2831" s="13" t="s">
        <v>35</v>
      </c>
      <c r="AX2831" s="13" t="s">
        <v>71</v>
      </c>
      <c r="AY2831" s="269" t="s">
        <v>169</v>
      </c>
    </row>
    <row r="2832" s="12" customFormat="1">
      <c r="B2832" s="248"/>
      <c r="C2832" s="249"/>
      <c r="D2832" s="250" t="s">
        <v>177</v>
      </c>
      <c r="E2832" s="251" t="s">
        <v>21</v>
      </c>
      <c r="F2832" s="252" t="s">
        <v>735</v>
      </c>
      <c r="G2832" s="249"/>
      <c r="H2832" s="253">
        <v>62.607999999999997</v>
      </c>
      <c r="I2832" s="254"/>
      <c r="J2832" s="249"/>
      <c r="K2832" s="249"/>
      <c r="L2832" s="255"/>
      <c r="M2832" s="256"/>
      <c r="N2832" s="257"/>
      <c r="O2832" s="257"/>
      <c r="P2832" s="257"/>
      <c r="Q2832" s="257"/>
      <c r="R2832" s="257"/>
      <c r="S2832" s="257"/>
      <c r="T2832" s="258"/>
      <c r="AT2832" s="259" t="s">
        <v>177</v>
      </c>
      <c r="AU2832" s="259" t="s">
        <v>79</v>
      </c>
      <c r="AV2832" s="12" t="s">
        <v>79</v>
      </c>
      <c r="AW2832" s="12" t="s">
        <v>35</v>
      </c>
      <c r="AX2832" s="12" t="s">
        <v>71</v>
      </c>
      <c r="AY2832" s="259" t="s">
        <v>169</v>
      </c>
    </row>
    <row r="2833" s="13" customFormat="1">
      <c r="B2833" s="260"/>
      <c r="C2833" s="261"/>
      <c r="D2833" s="250" t="s">
        <v>177</v>
      </c>
      <c r="E2833" s="262" t="s">
        <v>21</v>
      </c>
      <c r="F2833" s="263" t="s">
        <v>363</v>
      </c>
      <c r="G2833" s="261"/>
      <c r="H2833" s="262" t="s">
        <v>21</v>
      </c>
      <c r="I2833" s="264"/>
      <c r="J2833" s="261"/>
      <c r="K2833" s="261"/>
      <c r="L2833" s="265"/>
      <c r="M2833" s="266"/>
      <c r="N2833" s="267"/>
      <c r="O2833" s="267"/>
      <c r="P2833" s="267"/>
      <c r="Q2833" s="267"/>
      <c r="R2833" s="267"/>
      <c r="S2833" s="267"/>
      <c r="T2833" s="268"/>
      <c r="AT2833" s="269" t="s">
        <v>177</v>
      </c>
      <c r="AU2833" s="269" t="s">
        <v>79</v>
      </c>
      <c r="AV2833" s="13" t="s">
        <v>75</v>
      </c>
      <c r="AW2833" s="13" t="s">
        <v>35</v>
      </c>
      <c r="AX2833" s="13" t="s">
        <v>71</v>
      </c>
      <c r="AY2833" s="269" t="s">
        <v>169</v>
      </c>
    </row>
    <row r="2834" s="12" customFormat="1">
      <c r="B2834" s="248"/>
      <c r="C2834" s="249"/>
      <c r="D2834" s="250" t="s">
        <v>177</v>
      </c>
      <c r="E2834" s="251" t="s">
        <v>21</v>
      </c>
      <c r="F2834" s="252" t="s">
        <v>736</v>
      </c>
      <c r="G2834" s="249"/>
      <c r="H2834" s="253">
        <v>72.385000000000005</v>
      </c>
      <c r="I2834" s="254"/>
      <c r="J2834" s="249"/>
      <c r="K2834" s="249"/>
      <c r="L2834" s="255"/>
      <c r="M2834" s="256"/>
      <c r="N2834" s="257"/>
      <c r="O2834" s="257"/>
      <c r="P2834" s="257"/>
      <c r="Q2834" s="257"/>
      <c r="R2834" s="257"/>
      <c r="S2834" s="257"/>
      <c r="T2834" s="258"/>
      <c r="AT2834" s="259" t="s">
        <v>177</v>
      </c>
      <c r="AU2834" s="259" t="s">
        <v>79</v>
      </c>
      <c r="AV2834" s="12" t="s">
        <v>79</v>
      </c>
      <c r="AW2834" s="12" t="s">
        <v>35</v>
      </c>
      <c r="AX2834" s="12" t="s">
        <v>71</v>
      </c>
      <c r="AY2834" s="259" t="s">
        <v>169</v>
      </c>
    </row>
    <row r="2835" s="13" customFormat="1">
      <c r="B2835" s="260"/>
      <c r="C2835" s="261"/>
      <c r="D2835" s="250" t="s">
        <v>177</v>
      </c>
      <c r="E2835" s="262" t="s">
        <v>21</v>
      </c>
      <c r="F2835" s="263" t="s">
        <v>441</v>
      </c>
      <c r="G2835" s="261"/>
      <c r="H2835" s="262" t="s">
        <v>21</v>
      </c>
      <c r="I2835" s="264"/>
      <c r="J2835" s="261"/>
      <c r="K2835" s="261"/>
      <c r="L2835" s="265"/>
      <c r="M2835" s="266"/>
      <c r="N2835" s="267"/>
      <c r="O2835" s="267"/>
      <c r="P2835" s="267"/>
      <c r="Q2835" s="267"/>
      <c r="R2835" s="267"/>
      <c r="S2835" s="267"/>
      <c r="T2835" s="268"/>
      <c r="AT2835" s="269" t="s">
        <v>177</v>
      </c>
      <c r="AU2835" s="269" t="s">
        <v>79</v>
      </c>
      <c r="AV2835" s="13" t="s">
        <v>75</v>
      </c>
      <c r="AW2835" s="13" t="s">
        <v>35</v>
      </c>
      <c r="AX2835" s="13" t="s">
        <v>71</v>
      </c>
      <c r="AY2835" s="269" t="s">
        <v>169</v>
      </c>
    </row>
    <row r="2836" s="12" customFormat="1">
      <c r="B2836" s="248"/>
      <c r="C2836" s="249"/>
      <c r="D2836" s="250" t="s">
        <v>177</v>
      </c>
      <c r="E2836" s="251" t="s">
        <v>21</v>
      </c>
      <c r="F2836" s="252" t="s">
        <v>737</v>
      </c>
      <c r="G2836" s="249"/>
      <c r="H2836" s="253">
        <v>149.56700000000001</v>
      </c>
      <c r="I2836" s="254"/>
      <c r="J2836" s="249"/>
      <c r="K2836" s="249"/>
      <c r="L2836" s="255"/>
      <c r="M2836" s="256"/>
      <c r="N2836" s="257"/>
      <c r="O2836" s="257"/>
      <c r="P2836" s="257"/>
      <c r="Q2836" s="257"/>
      <c r="R2836" s="257"/>
      <c r="S2836" s="257"/>
      <c r="T2836" s="258"/>
      <c r="AT2836" s="259" t="s">
        <v>177</v>
      </c>
      <c r="AU2836" s="259" t="s">
        <v>79</v>
      </c>
      <c r="AV2836" s="12" t="s">
        <v>79</v>
      </c>
      <c r="AW2836" s="12" t="s">
        <v>35</v>
      </c>
      <c r="AX2836" s="12" t="s">
        <v>71</v>
      </c>
      <c r="AY2836" s="259" t="s">
        <v>169</v>
      </c>
    </row>
    <row r="2837" s="13" customFormat="1">
      <c r="B2837" s="260"/>
      <c r="C2837" s="261"/>
      <c r="D2837" s="250" t="s">
        <v>177</v>
      </c>
      <c r="E2837" s="262" t="s">
        <v>21</v>
      </c>
      <c r="F2837" s="263" t="s">
        <v>364</v>
      </c>
      <c r="G2837" s="261"/>
      <c r="H2837" s="262" t="s">
        <v>21</v>
      </c>
      <c r="I2837" s="264"/>
      <c r="J2837" s="261"/>
      <c r="K2837" s="261"/>
      <c r="L2837" s="265"/>
      <c r="M2837" s="266"/>
      <c r="N2837" s="267"/>
      <c r="O2837" s="267"/>
      <c r="P2837" s="267"/>
      <c r="Q2837" s="267"/>
      <c r="R2837" s="267"/>
      <c r="S2837" s="267"/>
      <c r="T2837" s="268"/>
      <c r="AT2837" s="269" t="s">
        <v>177</v>
      </c>
      <c r="AU2837" s="269" t="s">
        <v>79</v>
      </c>
      <c r="AV2837" s="13" t="s">
        <v>75</v>
      </c>
      <c r="AW2837" s="13" t="s">
        <v>35</v>
      </c>
      <c r="AX2837" s="13" t="s">
        <v>71</v>
      </c>
      <c r="AY2837" s="269" t="s">
        <v>169</v>
      </c>
    </row>
    <row r="2838" s="12" customFormat="1">
      <c r="B2838" s="248"/>
      <c r="C2838" s="249"/>
      <c r="D2838" s="250" t="s">
        <v>177</v>
      </c>
      <c r="E2838" s="251" t="s">
        <v>21</v>
      </c>
      <c r="F2838" s="252" t="s">
        <v>738</v>
      </c>
      <c r="G2838" s="249"/>
      <c r="H2838" s="253">
        <v>36.433999999999998</v>
      </c>
      <c r="I2838" s="254"/>
      <c r="J2838" s="249"/>
      <c r="K2838" s="249"/>
      <c r="L2838" s="255"/>
      <c r="M2838" s="256"/>
      <c r="N2838" s="257"/>
      <c r="O2838" s="257"/>
      <c r="P2838" s="257"/>
      <c r="Q2838" s="257"/>
      <c r="R2838" s="257"/>
      <c r="S2838" s="257"/>
      <c r="T2838" s="258"/>
      <c r="AT2838" s="259" t="s">
        <v>177</v>
      </c>
      <c r="AU2838" s="259" t="s">
        <v>79</v>
      </c>
      <c r="AV2838" s="12" t="s">
        <v>79</v>
      </c>
      <c r="AW2838" s="12" t="s">
        <v>35</v>
      </c>
      <c r="AX2838" s="12" t="s">
        <v>71</v>
      </c>
      <c r="AY2838" s="259" t="s">
        <v>169</v>
      </c>
    </row>
    <row r="2839" s="13" customFormat="1">
      <c r="B2839" s="260"/>
      <c r="C2839" s="261"/>
      <c r="D2839" s="250" t="s">
        <v>177</v>
      </c>
      <c r="E2839" s="262" t="s">
        <v>21</v>
      </c>
      <c r="F2839" s="263" t="s">
        <v>739</v>
      </c>
      <c r="G2839" s="261"/>
      <c r="H2839" s="262" t="s">
        <v>21</v>
      </c>
      <c r="I2839" s="264"/>
      <c r="J2839" s="261"/>
      <c r="K2839" s="261"/>
      <c r="L2839" s="265"/>
      <c r="M2839" s="266"/>
      <c r="N2839" s="267"/>
      <c r="O2839" s="267"/>
      <c r="P2839" s="267"/>
      <c r="Q2839" s="267"/>
      <c r="R2839" s="267"/>
      <c r="S2839" s="267"/>
      <c r="T2839" s="268"/>
      <c r="AT2839" s="269" t="s">
        <v>177</v>
      </c>
      <c r="AU2839" s="269" t="s">
        <v>79</v>
      </c>
      <c r="AV2839" s="13" t="s">
        <v>75</v>
      </c>
      <c r="AW2839" s="13" t="s">
        <v>35</v>
      </c>
      <c r="AX2839" s="13" t="s">
        <v>71</v>
      </c>
      <c r="AY2839" s="269" t="s">
        <v>169</v>
      </c>
    </row>
    <row r="2840" s="12" customFormat="1">
      <c r="B2840" s="248"/>
      <c r="C2840" s="249"/>
      <c r="D2840" s="250" t="s">
        <v>177</v>
      </c>
      <c r="E2840" s="251" t="s">
        <v>21</v>
      </c>
      <c r="F2840" s="252" t="s">
        <v>740</v>
      </c>
      <c r="G2840" s="249"/>
      <c r="H2840" s="253">
        <v>195.34200000000001</v>
      </c>
      <c r="I2840" s="254"/>
      <c r="J2840" s="249"/>
      <c r="K2840" s="249"/>
      <c r="L2840" s="255"/>
      <c r="M2840" s="256"/>
      <c r="N2840" s="257"/>
      <c r="O2840" s="257"/>
      <c r="P2840" s="257"/>
      <c r="Q2840" s="257"/>
      <c r="R2840" s="257"/>
      <c r="S2840" s="257"/>
      <c r="T2840" s="258"/>
      <c r="AT2840" s="259" t="s">
        <v>177</v>
      </c>
      <c r="AU2840" s="259" t="s">
        <v>79</v>
      </c>
      <c r="AV2840" s="12" t="s">
        <v>79</v>
      </c>
      <c r="AW2840" s="12" t="s">
        <v>35</v>
      </c>
      <c r="AX2840" s="12" t="s">
        <v>71</v>
      </c>
      <c r="AY2840" s="259" t="s">
        <v>169</v>
      </c>
    </row>
    <row r="2841" s="12" customFormat="1">
      <c r="B2841" s="248"/>
      <c r="C2841" s="249"/>
      <c r="D2841" s="250" t="s">
        <v>177</v>
      </c>
      <c r="E2841" s="251" t="s">
        <v>21</v>
      </c>
      <c r="F2841" s="252" t="s">
        <v>741</v>
      </c>
      <c r="G2841" s="249"/>
      <c r="H2841" s="253">
        <v>-22.100000000000001</v>
      </c>
      <c r="I2841" s="254"/>
      <c r="J2841" s="249"/>
      <c r="K2841" s="249"/>
      <c r="L2841" s="255"/>
      <c r="M2841" s="256"/>
      <c r="N2841" s="257"/>
      <c r="O2841" s="257"/>
      <c r="P2841" s="257"/>
      <c r="Q2841" s="257"/>
      <c r="R2841" s="257"/>
      <c r="S2841" s="257"/>
      <c r="T2841" s="258"/>
      <c r="AT2841" s="259" t="s">
        <v>177</v>
      </c>
      <c r="AU2841" s="259" t="s">
        <v>79</v>
      </c>
      <c r="AV2841" s="12" t="s">
        <v>79</v>
      </c>
      <c r="AW2841" s="12" t="s">
        <v>35</v>
      </c>
      <c r="AX2841" s="12" t="s">
        <v>71</v>
      </c>
      <c r="AY2841" s="259" t="s">
        <v>169</v>
      </c>
    </row>
    <row r="2842" s="13" customFormat="1">
      <c r="B2842" s="260"/>
      <c r="C2842" s="261"/>
      <c r="D2842" s="250" t="s">
        <v>177</v>
      </c>
      <c r="E2842" s="262" t="s">
        <v>21</v>
      </c>
      <c r="F2842" s="263" t="s">
        <v>742</v>
      </c>
      <c r="G2842" s="261"/>
      <c r="H2842" s="262" t="s">
        <v>21</v>
      </c>
      <c r="I2842" s="264"/>
      <c r="J2842" s="261"/>
      <c r="K2842" s="261"/>
      <c r="L2842" s="265"/>
      <c r="M2842" s="266"/>
      <c r="N2842" s="267"/>
      <c r="O2842" s="267"/>
      <c r="P2842" s="267"/>
      <c r="Q2842" s="267"/>
      <c r="R2842" s="267"/>
      <c r="S2842" s="267"/>
      <c r="T2842" s="268"/>
      <c r="AT2842" s="269" t="s">
        <v>177</v>
      </c>
      <c r="AU2842" s="269" t="s">
        <v>79</v>
      </c>
      <c r="AV2842" s="13" t="s">
        <v>75</v>
      </c>
      <c r="AW2842" s="13" t="s">
        <v>35</v>
      </c>
      <c r="AX2842" s="13" t="s">
        <v>71</v>
      </c>
      <c r="AY2842" s="269" t="s">
        <v>169</v>
      </c>
    </row>
    <row r="2843" s="12" customFormat="1">
      <c r="B2843" s="248"/>
      <c r="C2843" s="249"/>
      <c r="D2843" s="250" t="s">
        <v>177</v>
      </c>
      <c r="E2843" s="251" t="s">
        <v>21</v>
      </c>
      <c r="F2843" s="252" t="s">
        <v>743</v>
      </c>
      <c r="G2843" s="249"/>
      <c r="H2843" s="253">
        <v>14.545999999999999</v>
      </c>
      <c r="I2843" s="254"/>
      <c r="J2843" s="249"/>
      <c r="K2843" s="249"/>
      <c r="L2843" s="255"/>
      <c r="M2843" s="256"/>
      <c r="N2843" s="257"/>
      <c r="O2843" s="257"/>
      <c r="P2843" s="257"/>
      <c r="Q2843" s="257"/>
      <c r="R2843" s="257"/>
      <c r="S2843" s="257"/>
      <c r="T2843" s="258"/>
      <c r="AT2843" s="259" t="s">
        <v>177</v>
      </c>
      <c r="AU2843" s="259" t="s">
        <v>79</v>
      </c>
      <c r="AV2843" s="12" t="s">
        <v>79</v>
      </c>
      <c r="AW2843" s="12" t="s">
        <v>35</v>
      </c>
      <c r="AX2843" s="12" t="s">
        <v>71</v>
      </c>
      <c r="AY2843" s="259" t="s">
        <v>169</v>
      </c>
    </row>
    <row r="2844" s="13" customFormat="1">
      <c r="B2844" s="260"/>
      <c r="C2844" s="261"/>
      <c r="D2844" s="250" t="s">
        <v>177</v>
      </c>
      <c r="E2844" s="262" t="s">
        <v>21</v>
      </c>
      <c r="F2844" s="263" t="s">
        <v>382</v>
      </c>
      <c r="G2844" s="261"/>
      <c r="H2844" s="262" t="s">
        <v>21</v>
      </c>
      <c r="I2844" s="264"/>
      <c r="J2844" s="261"/>
      <c r="K2844" s="261"/>
      <c r="L2844" s="265"/>
      <c r="M2844" s="266"/>
      <c r="N2844" s="267"/>
      <c r="O2844" s="267"/>
      <c r="P2844" s="267"/>
      <c r="Q2844" s="267"/>
      <c r="R2844" s="267"/>
      <c r="S2844" s="267"/>
      <c r="T2844" s="268"/>
      <c r="AT2844" s="269" t="s">
        <v>177</v>
      </c>
      <c r="AU2844" s="269" t="s">
        <v>79</v>
      </c>
      <c r="AV2844" s="13" t="s">
        <v>75</v>
      </c>
      <c r="AW2844" s="13" t="s">
        <v>35</v>
      </c>
      <c r="AX2844" s="13" t="s">
        <v>71</v>
      </c>
      <c r="AY2844" s="269" t="s">
        <v>169</v>
      </c>
    </row>
    <row r="2845" s="12" customFormat="1">
      <c r="B2845" s="248"/>
      <c r="C2845" s="249"/>
      <c r="D2845" s="250" t="s">
        <v>177</v>
      </c>
      <c r="E2845" s="251" t="s">
        <v>21</v>
      </c>
      <c r="F2845" s="252" t="s">
        <v>744</v>
      </c>
      <c r="G2845" s="249"/>
      <c r="H2845" s="253">
        <v>18.632000000000001</v>
      </c>
      <c r="I2845" s="254"/>
      <c r="J2845" s="249"/>
      <c r="K2845" s="249"/>
      <c r="L2845" s="255"/>
      <c r="M2845" s="256"/>
      <c r="N2845" s="257"/>
      <c r="O2845" s="257"/>
      <c r="P2845" s="257"/>
      <c r="Q2845" s="257"/>
      <c r="R2845" s="257"/>
      <c r="S2845" s="257"/>
      <c r="T2845" s="258"/>
      <c r="AT2845" s="259" t="s">
        <v>177</v>
      </c>
      <c r="AU2845" s="259" t="s">
        <v>79</v>
      </c>
      <c r="AV2845" s="12" t="s">
        <v>79</v>
      </c>
      <c r="AW2845" s="12" t="s">
        <v>35</v>
      </c>
      <c r="AX2845" s="12" t="s">
        <v>71</v>
      </c>
      <c r="AY2845" s="259" t="s">
        <v>169</v>
      </c>
    </row>
    <row r="2846" s="13" customFormat="1">
      <c r="B2846" s="260"/>
      <c r="C2846" s="261"/>
      <c r="D2846" s="250" t="s">
        <v>177</v>
      </c>
      <c r="E2846" s="262" t="s">
        <v>21</v>
      </c>
      <c r="F2846" s="263" t="s">
        <v>369</v>
      </c>
      <c r="G2846" s="261"/>
      <c r="H2846" s="262" t="s">
        <v>21</v>
      </c>
      <c r="I2846" s="264"/>
      <c r="J2846" s="261"/>
      <c r="K2846" s="261"/>
      <c r="L2846" s="265"/>
      <c r="M2846" s="266"/>
      <c r="N2846" s="267"/>
      <c r="O2846" s="267"/>
      <c r="P2846" s="267"/>
      <c r="Q2846" s="267"/>
      <c r="R2846" s="267"/>
      <c r="S2846" s="267"/>
      <c r="T2846" s="268"/>
      <c r="AT2846" s="269" t="s">
        <v>177</v>
      </c>
      <c r="AU2846" s="269" t="s">
        <v>79</v>
      </c>
      <c r="AV2846" s="13" t="s">
        <v>75</v>
      </c>
      <c r="AW2846" s="13" t="s">
        <v>35</v>
      </c>
      <c r="AX2846" s="13" t="s">
        <v>71</v>
      </c>
      <c r="AY2846" s="269" t="s">
        <v>169</v>
      </c>
    </row>
    <row r="2847" s="13" customFormat="1">
      <c r="B2847" s="260"/>
      <c r="C2847" s="261"/>
      <c r="D2847" s="250" t="s">
        <v>177</v>
      </c>
      <c r="E2847" s="262" t="s">
        <v>21</v>
      </c>
      <c r="F2847" s="263" t="s">
        <v>2261</v>
      </c>
      <c r="G2847" s="261"/>
      <c r="H2847" s="262" t="s">
        <v>21</v>
      </c>
      <c r="I2847" s="264"/>
      <c r="J2847" s="261"/>
      <c r="K2847" s="261"/>
      <c r="L2847" s="265"/>
      <c r="M2847" s="266"/>
      <c r="N2847" s="267"/>
      <c r="O2847" s="267"/>
      <c r="P2847" s="267"/>
      <c r="Q2847" s="267"/>
      <c r="R2847" s="267"/>
      <c r="S2847" s="267"/>
      <c r="T2847" s="268"/>
      <c r="AT2847" s="269" t="s">
        <v>177</v>
      </c>
      <c r="AU2847" s="269" t="s">
        <v>79</v>
      </c>
      <c r="AV2847" s="13" t="s">
        <v>75</v>
      </c>
      <c r="AW2847" s="13" t="s">
        <v>35</v>
      </c>
      <c r="AX2847" s="13" t="s">
        <v>71</v>
      </c>
      <c r="AY2847" s="269" t="s">
        <v>169</v>
      </c>
    </row>
    <row r="2848" s="12" customFormat="1">
      <c r="B2848" s="248"/>
      <c r="C2848" s="249"/>
      <c r="D2848" s="250" t="s">
        <v>177</v>
      </c>
      <c r="E2848" s="251" t="s">
        <v>21</v>
      </c>
      <c r="F2848" s="252" t="s">
        <v>1667</v>
      </c>
      <c r="G2848" s="249"/>
      <c r="H2848" s="253">
        <v>1.643</v>
      </c>
      <c r="I2848" s="254"/>
      <c r="J2848" s="249"/>
      <c r="K2848" s="249"/>
      <c r="L2848" s="255"/>
      <c r="M2848" s="256"/>
      <c r="N2848" s="257"/>
      <c r="O2848" s="257"/>
      <c r="P2848" s="257"/>
      <c r="Q2848" s="257"/>
      <c r="R2848" s="257"/>
      <c r="S2848" s="257"/>
      <c r="T2848" s="258"/>
      <c r="AT2848" s="259" t="s">
        <v>177</v>
      </c>
      <c r="AU2848" s="259" t="s">
        <v>79</v>
      </c>
      <c r="AV2848" s="12" t="s">
        <v>79</v>
      </c>
      <c r="AW2848" s="12" t="s">
        <v>35</v>
      </c>
      <c r="AX2848" s="12" t="s">
        <v>71</v>
      </c>
      <c r="AY2848" s="259" t="s">
        <v>169</v>
      </c>
    </row>
    <row r="2849" s="13" customFormat="1">
      <c r="B2849" s="260"/>
      <c r="C2849" s="261"/>
      <c r="D2849" s="250" t="s">
        <v>177</v>
      </c>
      <c r="E2849" s="262" t="s">
        <v>21</v>
      </c>
      <c r="F2849" s="263" t="s">
        <v>350</v>
      </c>
      <c r="G2849" s="261"/>
      <c r="H2849" s="262" t="s">
        <v>21</v>
      </c>
      <c r="I2849" s="264"/>
      <c r="J2849" s="261"/>
      <c r="K2849" s="261"/>
      <c r="L2849" s="265"/>
      <c r="M2849" s="266"/>
      <c r="N2849" s="267"/>
      <c r="O2849" s="267"/>
      <c r="P2849" s="267"/>
      <c r="Q2849" s="267"/>
      <c r="R2849" s="267"/>
      <c r="S2849" s="267"/>
      <c r="T2849" s="268"/>
      <c r="AT2849" s="269" t="s">
        <v>177</v>
      </c>
      <c r="AU2849" s="269" t="s">
        <v>79</v>
      </c>
      <c r="AV2849" s="13" t="s">
        <v>75</v>
      </c>
      <c r="AW2849" s="13" t="s">
        <v>35</v>
      </c>
      <c r="AX2849" s="13" t="s">
        <v>71</v>
      </c>
      <c r="AY2849" s="269" t="s">
        <v>169</v>
      </c>
    </row>
    <row r="2850" s="12" customFormat="1">
      <c r="B2850" s="248"/>
      <c r="C2850" s="249"/>
      <c r="D2850" s="250" t="s">
        <v>177</v>
      </c>
      <c r="E2850" s="251" t="s">
        <v>21</v>
      </c>
      <c r="F2850" s="252" t="s">
        <v>1668</v>
      </c>
      <c r="G2850" s="249"/>
      <c r="H2850" s="253">
        <v>8.2989999999999995</v>
      </c>
      <c r="I2850" s="254"/>
      <c r="J2850" s="249"/>
      <c r="K2850" s="249"/>
      <c r="L2850" s="255"/>
      <c r="M2850" s="256"/>
      <c r="N2850" s="257"/>
      <c r="O2850" s="257"/>
      <c r="P2850" s="257"/>
      <c r="Q2850" s="257"/>
      <c r="R2850" s="257"/>
      <c r="S2850" s="257"/>
      <c r="T2850" s="258"/>
      <c r="AT2850" s="259" t="s">
        <v>177</v>
      </c>
      <c r="AU2850" s="259" t="s">
        <v>79</v>
      </c>
      <c r="AV2850" s="12" t="s">
        <v>79</v>
      </c>
      <c r="AW2850" s="12" t="s">
        <v>35</v>
      </c>
      <c r="AX2850" s="12" t="s">
        <v>71</v>
      </c>
      <c r="AY2850" s="259" t="s">
        <v>169</v>
      </c>
    </row>
    <row r="2851" s="13" customFormat="1">
      <c r="B2851" s="260"/>
      <c r="C2851" s="261"/>
      <c r="D2851" s="250" t="s">
        <v>177</v>
      </c>
      <c r="E2851" s="262" t="s">
        <v>21</v>
      </c>
      <c r="F2851" s="263" t="s">
        <v>496</v>
      </c>
      <c r="G2851" s="261"/>
      <c r="H2851" s="262" t="s">
        <v>21</v>
      </c>
      <c r="I2851" s="264"/>
      <c r="J2851" s="261"/>
      <c r="K2851" s="261"/>
      <c r="L2851" s="265"/>
      <c r="M2851" s="266"/>
      <c r="N2851" s="267"/>
      <c r="O2851" s="267"/>
      <c r="P2851" s="267"/>
      <c r="Q2851" s="267"/>
      <c r="R2851" s="267"/>
      <c r="S2851" s="267"/>
      <c r="T2851" s="268"/>
      <c r="AT2851" s="269" t="s">
        <v>177</v>
      </c>
      <c r="AU2851" s="269" t="s">
        <v>79</v>
      </c>
      <c r="AV2851" s="13" t="s">
        <v>75</v>
      </c>
      <c r="AW2851" s="13" t="s">
        <v>35</v>
      </c>
      <c r="AX2851" s="13" t="s">
        <v>71</v>
      </c>
      <c r="AY2851" s="269" t="s">
        <v>169</v>
      </c>
    </row>
    <row r="2852" s="12" customFormat="1">
      <c r="B2852" s="248"/>
      <c r="C2852" s="249"/>
      <c r="D2852" s="250" t="s">
        <v>177</v>
      </c>
      <c r="E2852" s="251" t="s">
        <v>21</v>
      </c>
      <c r="F2852" s="252" t="s">
        <v>1669</v>
      </c>
      <c r="G2852" s="249"/>
      <c r="H2852" s="253">
        <v>5.0640000000000001</v>
      </c>
      <c r="I2852" s="254"/>
      <c r="J2852" s="249"/>
      <c r="K2852" s="249"/>
      <c r="L2852" s="255"/>
      <c r="M2852" s="256"/>
      <c r="N2852" s="257"/>
      <c r="O2852" s="257"/>
      <c r="P2852" s="257"/>
      <c r="Q2852" s="257"/>
      <c r="R2852" s="257"/>
      <c r="S2852" s="257"/>
      <c r="T2852" s="258"/>
      <c r="AT2852" s="259" t="s">
        <v>177</v>
      </c>
      <c r="AU2852" s="259" t="s">
        <v>79</v>
      </c>
      <c r="AV2852" s="12" t="s">
        <v>79</v>
      </c>
      <c r="AW2852" s="12" t="s">
        <v>35</v>
      </c>
      <c r="AX2852" s="12" t="s">
        <v>71</v>
      </c>
      <c r="AY2852" s="259" t="s">
        <v>169</v>
      </c>
    </row>
    <row r="2853" s="13" customFormat="1">
      <c r="B2853" s="260"/>
      <c r="C2853" s="261"/>
      <c r="D2853" s="250" t="s">
        <v>177</v>
      </c>
      <c r="E2853" s="262" t="s">
        <v>21</v>
      </c>
      <c r="F2853" s="263" t="s">
        <v>362</v>
      </c>
      <c r="G2853" s="261"/>
      <c r="H2853" s="262" t="s">
        <v>21</v>
      </c>
      <c r="I2853" s="264"/>
      <c r="J2853" s="261"/>
      <c r="K2853" s="261"/>
      <c r="L2853" s="265"/>
      <c r="M2853" s="266"/>
      <c r="N2853" s="267"/>
      <c r="O2853" s="267"/>
      <c r="P2853" s="267"/>
      <c r="Q2853" s="267"/>
      <c r="R2853" s="267"/>
      <c r="S2853" s="267"/>
      <c r="T2853" s="268"/>
      <c r="AT2853" s="269" t="s">
        <v>177</v>
      </c>
      <c r="AU2853" s="269" t="s">
        <v>79</v>
      </c>
      <c r="AV2853" s="13" t="s">
        <v>75</v>
      </c>
      <c r="AW2853" s="13" t="s">
        <v>35</v>
      </c>
      <c r="AX2853" s="13" t="s">
        <v>71</v>
      </c>
      <c r="AY2853" s="269" t="s">
        <v>169</v>
      </c>
    </row>
    <row r="2854" s="12" customFormat="1">
      <c r="B2854" s="248"/>
      <c r="C2854" s="249"/>
      <c r="D2854" s="250" t="s">
        <v>177</v>
      </c>
      <c r="E2854" s="251" t="s">
        <v>21</v>
      </c>
      <c r="F2854" s="252" t="s">
        <v>1670</v>
      </c>
      <c r="G2854" s="249"/>
      <c r="H2854" s="253">
        <v>6.8019999999999996</v>
      </c>
      <c r="I2854" s="254"/>
      <c r="J2854" s="249"/>
      <c r="K2854" s="249"/>
      <c r="L2854" s="255"/>
      <c r="M2854" s="256"/>
      <c r="N2854" s="257"/>
      <c r="O2854" s="257"/>
      <c r="P2854" s="257"/>
      <c r="Q2854" s="257"/>
      <c r="R2854" s="257"/>
      <c r="S2854" s="257"/>
      <c r="T2854" s="258"/>
      <c r="AT2854" s="259" t="s">
        <v>177</v>
      </c>
      <c r="AU2854" s="259" t="s">
        <v>79</v>
      </c>
      <c r="AV2854" s="12" t="s">
        <v>79</v>
      </c>
      <c r="AW2854" s="12" t="s">
        <v>35</v>
      </c>
      <c r="AX2854" s="12" t="s">
        <v>71</v>
      </c>
      <c r="AY2854" s="259" t="s">
        <v>169</v>
      </c>
    </row>
    <row r="2855" s="13" customFormat="1">
      <c r="B2855" s="260"/>
      <c r="C2855" s="261"/>
      <c r="D2855" s="250" t="s">
        <v>177</v>
      </c>
      <c r="E2855" s="262" t="s">
        <v>21</v>
      </c>
      <c r="F2855" s="263" t="s">
        <v>436</v>
      </c>
      <c r="G2855" s="261"/>
      <c r="H2855" s="262" t="s">
        <v>21</v>
      </c>
      <c r="I2855" s="264"/>
      <c r="J2855" s="261"/>
      <c r="K2855" s="261"/>
      <c r="L2855" s="265"/>
      <c r="M2855" s="266"/>
      <c r="N2855" s="267"/>
      <c r="O2855" s="267"/>
      <c r="P2855" s="267"/>
      <c r="Q2855" s="267"/>
      <c r="R2855" s="267"/>
      <c r="S2855" s="267"/>
      <c r="T2855" s="268"/>
      <c r="AT2855" s="269" t="s">
        <v>177</v>
      </c>
      <c r="AU2855" s="269" t="s">
        <v>79</v>
      </c>
      <c r="AV2855" s="13" t="s">
        <v>75</v>
      </c>
      <c r="AW2855" s="13" t="s">
        <v>35</v>
      </c>
      <c r="AX2855" s="13" t="s">
        <v>71</v>
      </c>
      <c r="AY2855" s="269" t="s">
        <v>169</v>
      </c>
    </row>
    <row r="2856" s="12" customFormat="1">
      <c r="B2856" s="248"/>
      <c r="C2856" s="249"/>
      <c r="D2856" s="250" t="s">
        <v>177</v>
      </c>
      <c r="E2856" s="251" t="s">
        <v>21</v>
      </c>
      <c r="F2856" s="252" t="s">
        <v>1671</v>
      </c>
      <c r="G2856" s="249"/>
      <c r="H2856" s="253">
        <v>6.3339999999999996</v>
      </c>
      <c r="I2856" s="254"/>
      <c r="J2856" s="249"/>
      <c r="K2856" s="249"/>
      <c r="L2856" s="255"/>
      <c r="M2856" s="256"/>
      <c r="N2856" s="257"/>
      <c r="O2856" s="257"/>
      <c r="P2856" s="257"/>
      <c r="Q2856" s="257"/>
      <c r="R2856" s="257"/>
      <c r="S2856" s="257"/>
      <c r="T2856" s="258"/>
      <c r="AT2856" s="259" t="s">
        <v>177</v>
      </c>
      <c r="AU2856" s="259" t="s">
        <v>79</v>
      </c>
      <c r="AV2856" s="12" t="s">
        <v>79</v>
      </c>
      <c r="AW2856" s="12" t="s">
        <v>35</v>
      </c>
      <c r="AX2856" s="12" t="s">
        <v>71</v>
      </c>
      <c r="AY2856" s="259" t="s">
        <v>169</v>
      </c>
    </row>
    <row r="2857" s="13" customFormat="1">
      <c r="B2857" s="260"/>
      <c r="C2857" s="261"/>
      <c r="D2857" s="250" t="s">
        <v>177</v>
      </c>
      <c r="E2857" s="262" t="s">
        <v>21</v>
      </c>
      <c r="F2857" s="263" t="s">
        <v>361</v>
      </c>
      <c r="G2857" s="261"/>
      <c r="H2857" s="262" t="s">
        <v>21</v>
      </c>
      <c r="I2857" s="264"/>
      <c r="J2857" s="261"/>
      <c r="K2857" s="261"/>
      <c r="L2857" s="265"/>
      <c r="M2857" s="266"/>
      <c r="N2857" s="267"/>
      <c r="O2857" s="267"/>
      <c r="P2857" s="267"/>
      <c r="Q2857" s="267"/>
      <c r="R2857" s="267"/>
      <c r="S2857" s="267"/>
      <c r="T2857" s="268"/>
      <c r="AT2857" s="269" t="s">
        <v>177</v>
      </c>
      <c r="AU2857" s="269" t="s">
        <v>79</v>
      </c>
      <c r="AV2857" s="13" t="s">
        <v>75</v>
      </c>
      <c r="AW2857" s="13" t="s">
        <v>35</v>
      </c>
      <c r="AX2857" s="13" t="s">
        <v>71</v>
      </c>
      <c r="AY2857" s="269" t="s">
        <v>169</v>
      </c>
    </row>
    <row r="2858" s="12" customFormat="1">
      <c r="B2858" s="248"/>
      <c r="C2858" s="249"/>
      <c r="D2858" s="250" t="s">
        <v>177</v>
      </c>
      <c r="E2858" s="251" t="s">
        <v>21</v>
      </c>
      <c r="F2858" s="252" t="s">
        <v>1672</v>
      </c>
      <c r="G2858" s="249"/>
      <c r="H2858" s="253">
        <v>4.4630000000000001</v>
      </c>
      <c r="I2858" s="254"/>
      <c r="J2858" s="249"/>
      <c r="K2858" s="249"/>
      <c r="L2858" s="255"/>
      <c r="M2858" s="256"/>
      <c r="N2858" s="257"/>
      <c r="O2858" s="257"/>
      <c r="P2858" s="257"/>
      <c r="Q2858" s="257"/>
      <c r="R2858" s="257"/>
      <c r="S2858" s="257"/>
      <c r="T2858" s="258"/>
      <c r="AT2858" s="259" t="s">
        <v>177</v>
      </c>
      <c r="AU2858" s="259" t="s">
        <v>79</v>
      </c>
      <c r="AV2858" s="12" t="s">
        <v>79</v>
      </c>
      <c r="AW2858" s="12" t="s">
        <v>35</v>
      </c>
      <c r="AX2858" s="12" t="s">
        <v>71</v>
      </c>
      <c r="AY2858" s="259" t="s">
        <v>169</v>
      </c>
    </row>
    <row r="2859" s="13" customFormat="1">
      <c r="B2859" s="260"/>
      <c r="C2859" s="261"/>
      <c r="D2859" s="250" t="s">
        <v>177</v>
      </c>
      <c r="E2859" s="262" t="s">
        <v>21</v>
      </c>
      <c r="F2859" s="263" t="s">
        <v>364</v>
      </c>
      <c r="G2859" s="261"/>
      <c r="H2859" s="262" t="s">
        <v>21</v>
      </c>
      <c r="I2859" s="264"/>
      <c r="J2859" s="261"/>
      <c r="K2859" s="261"/>
      <c r="L2859" s="265"/>
      <c r="M2859" s="266"/>
      <c r="N2859" s="267"/>
      <c r="O2859" s="267"/>
      <c r="P2859" s="267"/>
      <c r="Q2859" s="267"/>
      <c r="R2859" s="267"/>
      <c r="S2859" s="267"/>
      <c r="T2859" s="268"/>
      <c r="AT2859" s="269" t="s">
        <v>177</v>
      </c>
      <c r="AU2859" s="269" t="s">
        <v>79</v>
      </c>
      <c r="AV2859" s="13" t="s">
        <v>75</v>
      </c>
      <c r="AW2859" s="13" t="s">
        <v>35</v>
      </c>
      <c r="AX2859" s="13" t="s">
        <v>71</v>
      </c>
      <c r="AY2859" s="269" t="s">
        <v>169</v>
      </c>
    </row>
    <row r="2860" s="12" customFormat="1">
      <c r="B2860" s="248"/>
      <c r="C2860" s="249"/>
      <c r="D2860" s="250" t="s">
        <v>177</v>
      </c>
      <c r="E2860" s="251" t="s">
        <v>21</v>
      </c>
      <c r="F2860" s="252" t="s">
        <v>1677</v>
      </c>
      <c r="G2860" s="249"/>
      <c r="H2860" s="253">
        <v>23.646000000000001</v>
      </c>
      <c r="I2860" s="254"/>
      <c r="J2860" s="249"/>
      <c r="K2860" s="249"/>
      <c r="L2860" s="255"/>
      <c r="M2860" s="256"/>
      <c r="N2860" s="257"/>
      <c r="O2860" s="257"/>
      <c r="P2860" s="257"/>
      <c r="Q2860" s="257"/>
      <c r="R2860" s="257"/>
      <c r="S2860" s="257"/>
      <c r="T2860" s="258"/>
      <c r="AT2860" s="259" t="s">
        <v>177</v>
      </c>
      <c r="AU2860" s="259" t="s">
        <v>79</v>
      </c>
      <c r="AV2860" s="12" t="s">
        <v>79</v>
      </c>
      <c r="AW2860" s="12" t="s">
        <v>35</v>
      </c>
      <c r="AX2860" s="12" t="s">
        <v>71</v>
      </c>
      <c r="AY2860" s="259" t="s">
        <v>169</v>
      </c>
    </row>
    <row r="2861" s="13" customFormat="1">
      <c r="B2861" s="260"/>
      <c r="C2861" s="261"/>
      <c r="D2861" s="250" t="s">
        <v>177</v>
      </c>
      <c r="E2861" s="262" t="s">
        <v>21</v>
      </c>
      <c r="F2861" s="263" t="s">
        <v>364</v>
      </c>
      <c r="G2861" s="261"/>
      <c r="H2861" s="262" t="s">
        <v>21</v>
      </c>
      <c r="I2861" s="264"/>
      <c r="J2861" s="261"/>
      <c r="K2861" s="261"/>
      <c r="L2861" s="265"/>
      <c r="M2861" s="266"/>
      <c r="N2861" s="267"/>
      <c r="O2861" s="267"/>
      <c r="P2861" s="267"/>
      <c r="Q2861" s="267"/>
      <c r="R2861" s="267"/>
      <c r="S2861" s="267"/>
      <c r="T2861" s="268"/>
      <c r="AT2861" s="269" t="s">
        <v>177</v>
      </c>
      <c r="AU2861" s="269" t="s">
        <v>79</v>
      </c>
      <c r="AV2861" s="13" t="s">
        <v>75</v>
      </c>
      <c r="AW2861" s="13" t="s">
        <v>35</v>
      </c>
      <c r="AX2861" s="13" t="s">
        <v>71</v>
      </c>
      <c r="AY2861" s="269" t="s">
        <v>169</v>
      </c>
    </row>
    <row r="2862" s="12" customFormat="1">
      <c r="B2862" s="248"/>
      <c r="C2862" s="249"/>
      <c r="D2862" s="250" t="s">
        <v>177</v>
      </c>
      <c r="E2862" s="251" t="s">
        <v>21</v>
      </c>
      <c r="F2862" s="252" t="s">
        <v>1688</v>
      </c>
      <c r="G2862" s="249"/>
      <c r="H2862" s="253">
        <v>68.076999999999998</v>
      </c>
      <c r="I2862" s="254"/>
      <c r="J2862" s="249"/>
      <c r="K2862" s="249"/>
      <c r="L2862" s="255"/>
      <c r="M2862" s="256"/>
      <c r="N2862" s="257"/>
      <c r="O2862" s="257"/>
      <c r="P2862" s="257"/>
      <c r="Q2862" s="257"/>
      <c r="R2862" s="257"/>
      <c r="S2862" s="257"/>
      <c r="T2862" s="258"/>
      <c r="AT2862" s="259" t="s">
        <v>177</v>
      </c>
      <c r="AU2862" s="259" t="s">
        <v>79</v>
      </c>
      <c r="AV2862" s="12" t="s">
        <v>79</v>
      </c>
      <c r="AW2862" s="12" t="s">
        <v>35</v>
      </c>
      <c r="AX2862" s="12" t="s">
        <v>71</v>
      </c>
      <c r="AY2862" s="259" t="s">
        <v>169</v>
      </c>
    </row>
    <row r="2863" s="13" customFormat="1">
      <c r="B2863" s="260"/>
      <c r="C2863" s="261"/>
      <c r="D2863" s="250" t="s">
        <v>177</v>
      </c>
      <c r="E2863" s="262" t="s">
        <v>21</v>
      </c>
      <c r="F2863" s="263" t="s">
        <v>521</v>
      </c>
      <c r="G2863" s="261"/>
      <c r="H2863" s="262" t="s">
        <v>21</v>
      </c>
      <c r="I2863" s="264"/>
      <c r="J2863" s="261"/>
      <c r="K2863" s="261"/>
      <c r="L2863" s="265"/>
      <c r="M2863" s="266"/>
      <c r="N2863" s="267"/>
      <c r="O2863" s="267"/>
      <c r="P2863" s="267"/>
      <c r="Q2863" s="267"/>
      <c r="R2863" s="267"/>
      <c r="S2863" s="267"/>
      <c r="T2863" s="268"/>
      <c r="AT2863" s="269" t="s">
        <v>177</v>
      </c>
      <c r="AU2863" s="269" t="s">
        <v>79</v>
      </c>
      <c r="AV2863" s="13" t="s">
        <v>75</v>
      </c>
      <c r="AW2863" s="13" t="s">
        <v>35</v>
      </c>
      <c r="AX2863" s="13" t="s">
        <v>71</v>
      </c>
      <c r="AY2863" s="269" t="s">
        <v>169</v>
      </c>
    </row>
    <row r="2864" s="12" customFormat="1">
      <c r="B2864" s="248"/>
      <c r="C2864" s="249"/>
      <c r="D2864" s="250" t="s">
        <v>177</v>
      </c>
      <c r="E2864" s="251" t="s">
        <v>21</v>
      </c>
      <c r="F2864" s="252" t="s">
        <v>1707</v>
      </c>
      <c r="G2864" s="249"/>
      <c r="H2864" s="253">
        <v>20.492000000000001</v>
      </c>
      <c r="I2864" s="254"/>
      <c r="J2864" s="249"/>
      <c r="K2864" s="249"/>
      <c r="L2864" s="255"/>
      <c r="M2864" s="256"/>
      <c r="N2864" s="257"/>
      <c r="O2864" s="257"/>
      <c r="P2864" s="257"/>
      <c r="Q2864" s="257"/>
      <c r="R2864" s="257"/>
      <c r="S2864" s="257"/>
      <c r="T2864" s="258"/>
      <c r="AT2864" s="259" t="s">
        <v>177</v>
      </c>
      <c r="AU2864" s="259" t="s">
        <v>79</v>
      </c>
      <c r="AV2864" s="12" t="s">
        <v>79</v>
      </c>
      <c r="AW2864" s="12" t="s">
        <v>35</v>
      </c>
      <c r="AX2864" s="12" t="s">
        <v>71</v>
      </c>
      <c r="AY2864" s="259" t="s">
        <v>169</v>
      </c>
    </row>
    <row r="2865" s="13" customFormat="1">
      <c r="B2865" s="260"/>
      <c r="C2865" s="261"/>
      <c r="D2865" s="250" t="s">
        <v>177</v>
      </c>
      <c r="E2865" s="262" t="s">
        <v>21</v>
      </c>
      <c r="F2865" s="263" t="s">
        <v>436</v>
      </c>
      <c r="G2865" s="261"/>
      <c r="H2865" s="262" t="s">
        <v>21</v>
      </c>
      <c r="I2865" s="264"/>
      <c r="J2865" s="261"/>
      <c r="K2865" s="261"/>
      <c r="L2865" s="265"/>
      <c r="M2865" s="266"/>
      <c r="N2865" s="267"/>
      <c r="O2865" s="267"/>
      <c r="P2865" s="267"/>
      <c r="Q2865" s="267"/>
      <c r="R2865" s="267"/>
      <c r="S2865" s="267"/>
      <c r="T2865" s="268"/>
      <c r="AT2865" s="269" t="s">
        <v>177</v>
      </c>
      <c r="AU2865" s="269" t="s">
        <v>79</v>
      </c>
      <c r="AV2865" s="13" t="s">
        <v>75</v>
      </c>
      <c r="AW2865" s="13" t="s">
        <v>35</v>
      </c>
      <c r="AX2865" s="13" t="s">
        <v>71</v>
      </c>
      <c r="AY2865" s="269" t="s">
        <v>169</v>
      </c>
    </row>
    <row r="2866" s="12" customFormat="1">
      <c r="B2866" s="248"/>
      <c r="C2866" s="249"/>
      <c r="D2866" s="250" t="s">
        <v>177</v>
      </c>
      <c r="E2866" s="251" t="s">
        <v>21</v>
      </c>
      <c r="F2866" s="252" t="s">
        <v>1690</v>
      </c>
      <c r="G2866" s="249"/>
      <c r="H2866" s="253">
        <v>4.3099999999999996</v>
      </c>
      <c r="I2866" s="254"/>
      <c r="J2866" s="249"/>
      <c r="K2866" s="249"/>
      <c r="L2866" s="255"/>
      <c r="M2866" s="256"/>
      <c r="N2866" s="257"/>
      <c r="O2866" s="257"/>
      <c r="P2866" s="257"/>
      <c r="Q2866" s="257"/>
      <c r="R2866" s="257"/>
      <c r="S2866" s="257"/>
      <c r="T2866" s="258"/>
      <c r="AT2866" s="259" t="s">
        <v>177</v>
      </c>
      <c r="AU2866" s="259" t="s">
        <v>79</v>
      </c>
      <c r="AV2866" s="12" t="s">
        <v>79</v>
      </c>
      <c r="AW2866" s="12" t="s">
        <v>35</v>
      </c>
      <c r="AX2866" s="12" t="s">
        <v>71</v>
      </c>
      <c r="AY2866" s="259" t="s">
        <v>169</v>
      </c>
    </row>
    <row r="2867" s="13" customFormat="1">
      <c r="B2867" s="260"/>
      <c r="C2867" s="261"/>
      <c r="D2867" s="250" t="s">
        <v>177</v>
      </c>
      <c r="E2867" s="262" t="s">
        <v>21</v>
      </c>
      <c r="F2867" s="263" t="s">
        <v>883</v>
      </c>
      <c r="G2867" s="261"/>
      <c r="H2867" s="262" t="s">
        <v>21</v>
      </c>
      <c r="I2867" s="264"/>
      <c r="J2867" s="261"/>
      <c r="K2867" s="261"/>
      <c r="L2867" s="265"/>
      <c r="M2867" s="266"/>
      <c r="N2867" s="267"/>
      <c r="O2867" s="267"/>
      <c r="P2867" s="267"/>
      <c r="Q2867" s="267"/>
      <c r="R2867" s="267"/>
      <c r="S2867" s="267"/>
      <c r="T2867" s="268"/>
      <c r="AT2867" s="269" t="s">
        <v>177</v>
      </c>
      <c r="AU2867" s="269" t="s">
        <v>79</v>
      </c>
      <c r="AV2867" s="13" t="s">
        <v>75</v>
      </c>
      <c r="AW2867" s="13" t="s">
        <v>35</v>
      </c>
      <c r="AX2867" s="13" t="s">
        <v>71</v>
      </c>
      <c r="AY2867" s="269" t="s">
        <v>169</v>
      </c>
    </row>
    <row r="2868" s="12" customFormat="1">
      <c r="B2868" s="248"/>
      <c r="C2868" s="249"/>
      <c r="D2868" s="250" t="s">
        <v>177</v>
      </c>
      <c r="E2868" s="251" t="s">
        <v>21</v>
      </c>
      <c r="F2868" s="252" t="s">
        <v>1690</v>
      </c>
      <c r="G2868" s="249"/>
      <c r="H2868" s="253">
        <v>4.3099999999999996</v>
      </c>
      <c r="I2868" s="254"/>
      <c r="J2868" s="249"/>
      <c r="K2868" s="249"/>
      <c r="L2868" s="255"/>
      <c r="M2868" s="256"/>
      <c r="N2868" s="257"/>
      <c r="O2868" s="257"/>
      <c r="P2868" s="257"/>
      <c r="Q2868" s="257"/>
      <c r="R2868" s="257"/>
      <c r="S2868" s="257"/>
      <c r="T2868" s="258"/>
      <c r="AT2868" s="259" t="s">
        <v>177</v>
      </c>
      <c r="AU2868" s="259" t="s">
        <v>79</v>
      </c>
      <c r="AV2868" s="12" t="s">
        <v>79</v>
      </c>
      <c r="AW2868" s="12" t="s">
        <v>35</v>
      </c>
      <c r="AX2868" s="12" t="s">
        <v>71</v>
      </c>
      <c r="AY2868" s="259" t="s">
        <v>169</v>
      </c>
    </row>
    <row r="2869" s="13" customFormat="1">
      <c r="B2869" s="260"/>
      <c r="C2869" s="261"/>
      <c r="D2869" s="250" t="s">
        <v>177</v>
      </c>
      <c r="E2869" s="262" t="s">
        <v>21</v>
      </c>
      <c r="F2869" s="263" t="s">
        <v>882</v>
      </c>
      <c r="G2869" s="261"/>
      <c r="H2869" s="262" t="s">
        <v>21</v>
      </c>
      <c r="I2869" s="264"/>
      <c r="J2869" s="261"/>
      <c r="K2869" s="261"/>
      <c r="L2869" s="265"/>
      <c r="M2869" s="266"/>
      <c r="N2869" s="267"/>
      <c r="O2869" s="267"/>
      <c r="P2869" s="267"/>
      <c r="Q2869" s="267"/>
      <c r="R2869" s="267"/>
      <c r="S2869" s="267"/>
      <c r="T2869" s="268"/>
      <c r="AT2869" s="269" t="s">
        <v>177</v>
      </c>
      <c r="AU2869" s="269" t="s">
        <v>79</v>
      </c>
      <c r="AV2869" s="13" t="s">
        <v>75</v>
      </c>
      <c r="AW2869" s="13" t="s">
        <v>35</v>
      </c>
      <c r="AX2869" s="13" t="s">
        <v>71</v>
      </c>
      <c r="AY2869" s="269" t="s">
        <v>169</v>
      </c>
    </row>
    <row r="2870" s="12" customFormat="1">
      <c r="B2870" s="248"/>
      <c r="C2870" s="249"/>
      <c r="D2870" s="250" t="s">
        <v>177</v>
      </c>
      <c r="E2870" s="251" t="s">
        <v>21</v>
      </c>
      <c r="F2870" s="252" t="s">
        <v>1691</v>
      </c>
      <c r="G2870" s="249"/>
      <c r="H2870" s="253">
        <v>5.819</v>
      </c>
      <c r="I2870" s="254"/>
      <c r="J2870" s="249"/>
      <c r="K2870" s="249"/>
      <c r="L2870" s="255"/>
      <c r="M2870" s="256"/>
      <c r="N2870" s="257"/>
      <c r="O2870" s="257"/>
      <c r="P2870" s="257"/>
      <c r="Q2870" s="257"/>
      <c r="R2870" s="257"/>
      <c r="S2870" s="257"/>
      <c r="T2870" s="258"/>
      <c r="AT2870" s="259" t="s">
        <v>177</v>
      </c>
      <c r="AU2870" s="259" t="s">
        <v>79</v>
      </c>
      <c r="AV2870" s="12" t="s">
        <v>79</v>
      </c>
      <c r="AW2870" s="12" t="s">
        <v>35</v>
      </c>
      <c r="AX2870" s="12" t="s">
        <v>71</v>
      </c>
      <c r="AY2870" s="259" t="s">
        <v>169</v>
      </c>
    </row>
    <row r="2871" s="13" customFormat="1">
      <c r="B2871" s="260"/>
      <c r="C2871" s="261"/>
      <c r="D2871" s="250" t="s">
        <v>177</v>
      </c>
      <c r="E2871" s="262" t="s">
        <v>21</v>
      </c>
      <c r="F2871" s="263" t="s">
        <v>881</v>
      </c>
      <c r="G2871" s="261"/>
      <c r="H2871" s="262" t="s">
        <v>21</v>
      </c>
      <c r="I2871" s="264"/>
      <c r="J2871" s="261"/>
      <c r="K2871" s="261"/>
      <c r="L2871" s="265"/>
      <c r="M2871" s="266"/>
      <c r="N2871" s="267"/>
      <c r="O2871" s="267"/>
      <c r="P2871" s="267"/>
      <c r="Q2871" s="267"/>
      <c r="R2871" s="267"/>
      <c r="S2871" s="267"/>
      <c r="T2871" s="268"/>
      <c r="AT2871" s="269" t="s">
        <v>177</v>
      </c>
      <c r="AU2871" s="269" t="s">
        <v>79</v>
      </c>
      <c r="AV2871" s="13" t="s">
        <v>75</v>
      </c>
      <c r="AW2871" s="13" t="s">
        <v>35</v>
      </c>
      <c r="AX2871" s="13" t="s">
        <v>71</v>
      </c>
      <c r="AY2871" s="269" t="s">
        <v>169</v>
      </c>
    </row>
    <row r="2872" s="12" customFormat="1">
      <c r="B2872" s="248"/>
      <c r="C2872" s="249"/>
      <c r="D2872" s="250" t="s">
        <v>177</v>
      </c>
      <c r="E2872" s="251" t="s">
        <v>21</v>
      </c>
      <c r="F2872" s="252" t="s">
        <v>1692</v>
      </c>
      <c r="G2872" s="249"/>
      <c r="H2872" s="253">
        <v>4.2999999999999998</v>
      </c>
      <c r="I2872" s="254"/>
      <c r="J2872" s="249"/>
      <c r="K2872" s="249"/>
      <c r="L2872" s="255"/>
      <c r="M2872" s="256"/>
      <c r="N2872" s="257"/>
      <c r="O2872" s="257"/>
      <c r="P2872" s="257"/>
      <c r="Q2872" s="257"/>
      <c r="R2872" s="257"/>
      <c r="S2872" s="257"/>
      <c r="T2872" s="258"/>
      <c r="AT2872" s="259" t="s">
        <v>177</v>
      </c>
      <c r="AU2872" s="259" t="s">
        <v>79</v>
      </c>
      <c r="AV2872" s="12" t="s">
        <v>79</v>
      </c>
      <c r="AW2872" s="12" t="s">
        <v>35</v>
      </c>
      <c r="AX2872" s="12" t="s">
        <v>71</v>
      </c>
      <c r="AY2872" s="259" t="s">
        <v>169</v>
      </c>
    </row>
    <row r="2873" s="13" customFormat="1">
      <c r="B2873" s="260"/>
      <c r="C2873" s="261"/>
      <c r="D2873" s="250" t="s">
        <v>177</v>
      </c>
      <c r="E2873" s="262" t="s">
        <v>21</v>
      </c>
      <c r="F2873" s="263" t="s">
        <v>879</v>
      </c>
      <c r="G2873" s="261"/>
      <c r="H2873" s="262" t="s">
        <v>21</v>
      </c>
      <c r="I2873" s="264"/>
      <c r="J2873" s="261"/>
      <c r="K2873" s="261"/>
      <c r="L2873" s="265"/>
      <c r="M2873" s="266"/>
      <c r="N2873" s="267"/>
      <c r="O2873" s="267"/>
      <c r="P2873" s="267"/>
      <c r="Q2873" s="267"/>
      <c r="R2873" s="267"/>
      <c r="S2873" s="267"/>
      <c r="T2873" s="268"/>
      <c r="AT2873" s="269" t="s">
        <v>177</v>
      </c>
      <c r="AU2873" s="269" t="s">
        <v>79</v>
      </c>
      <c r="AV2873" s="13" t="s">
        <v>75</v>
      </c>
      <c r="AW2873" s="13" t="s">
        <v>35</v>
      </c>
      <c r="AX2873" s="13" t="s">
        <v>71</v>
      </c>
      <c r="AY2873" s="269" t="s">
        <v>169</v>
      </c>
    </row>
    <row r="2874" s="12" customFormat="1">
      <c r="B2874" s="248"/>
      <c r="C2874" s="249"/>
      <c r="D2874" s="250" t="s">
        <v>177</v>
      </c>
      <c r="E2874" s="251" t="s">
        <v>21</v>
      </c>
      <c r="F2874" s="252" t="s">
        <v>1693</v>
      </c>
      <c r="G2874" s="249"/>
      <c r="H2874" s="253">
        <v>4.3099999999999996</v>
      </c>
      <c r="I2874" s="254"/>
      <c r="J2874" s="249"/>
      <c r="K2874" s="249"/>
      <c r="L2874" s="255"/>
      <c r="M2874" s="256"/>
      <c r="N2874" s="257"/>
      <c r="O2874" s="257"/>
      <c r="P2874" s="257"/>
      <c r="Q2874" s="257"/>
      <c r="R2874" s="257"/>
      <c r="S2874" s="257"/>
      <c r="T2874" s="258"/>
      <c r="AT2874" s="259" t="s">
        <v>177</v>
      </c>
      <c r="AU2874" s="259" t="s">
        <v>79</v>
      </c>
      <c r="AV2874" s="12" t="s">
        <v>79</v>
      </c>
      <c r="AW2874" s="12" t="s">
        <v>35</v>
      </c>
      <c r="AX2874" s="12" t="s">
        <v>71</v>
      </c>
      <c r="AY2874" s="259" t="s">
        <v>169</v>
      </c>
    </row>
    <row r="2875" s="13" customFormat="1">
      <c r="B2875" s="260"/>
      <c r="C2875" s="261"/>
      <c r="D2875" s="250" t="s">
        <v>177</v>
      </c>
      <c r="E2875" s="262" t="s">
        <v>21</v>
      </c>
      <c r="F2875" s="263" t="s">
        <v>878</v>
      </c>
      <c r="G2875" s="261"/>
      <c r="H2875" s="262" t="s">
        <v>21</v>
      </c>
      <c r="I2875" s="264"/>
      <c r="J2875" s="261"/>
      <c r="K2875" s="261"/>
      <c r="L2875" s="265"/>
      <c r="M2875" s="266"/>
      <c r="N2875" s="267"/>
      <c r="O2875" s="267"/>
      <c r="P2875" s="267"/>
      <c r="Q2875" s="267"/>
      <c r="R2875" s="267"/>
      <c r="S2875" s="267"/>
      <c r="T2875" s="268"/>
      <c r="AT2875" s="269" t="s">
        <v>177</v>
      </c>
      <c r="AU2875" s="269" t="s">
        <v>79</v>
      </c>
      <c r="AV2875" s="13" t="s">
        <v>75</v>
      </c>
      <c r="AW2875" s="13" t="s">
        <v>35</v>
      </c>
      <c r="AX2875" s="13" t="s">
        <v>71</v>
      </c>
      <c r="AY2875" s="269" t="s">
        <v>169</v>
      </c>
    </row>
    <row r="2876" s="12" customFormat="1">
      <c r="B2876" s="248"/>
      <c r="C2876" s="249"/>
      <c r="D2876" s="250" t="s">
        <v>177</v>
      </c>
      <c r="E2876" s="251" t="s">
        <v>21</v>
      </c>
      <c r="F2876" s="252" t="s">
        <v>1694</v>
      </c>
      <c r="G2876" s="249"/>
      <c r="H2876" s="253">
        <v>15.66</v>
      </c>
      <c r="I2876" s="254"/>
      <c r="J2876" s="249"/>
      <c r="K2876" s="249"/>
      <c r="L2876" s="255"/>
      <c r="M2876" s="256"/>
      <c r="N2876" s="257"/>
      <c r="O2876" s="257"/>
      <c r="P2876" s="257"/>
      <c r="Q2876" s="257"/>
      <c r="R2876" s="257"/>
      <c r="S2876" s="257"/>
      <c r="T2876" s="258"/>
      <c r="AT2876" s="259" t="s">
        <v>177</v>
      </c>
      <c r="AU2876" s="259" t="s">
        <v>79</v>
      </c>
      <c r="AV2876" s="12" t="s">
        <v>79</v>
      </c>
      <c r="AW2876" s="12" t="s">
        <v>35</v>
      </c>
      <c r="AX2876" s="12" t="s">
        <v>71</v>
      </c>
      <c r="AY2876" s="259" t="s">
        <v>169</v>
      </c>
    </row>
    <row r="2877" s="13" customFormat="1">
      <c r="B2877" s="260"/>
      <c r="C2877" s="261"/>
      <c r="D2877" s="250" t="s">
        <v>177</v>
      </c>
      <c r="E2877" s="262" t="s">
        <v>21</v>
      </c>
      <c r="F2877" s="263" t="s">
        <v>439</v>
      </c>
      <c r="G2877" s="261"/>
      <c r="H2877" s="262" t="s">
        <v>21</v>
      </c>
      <c r="I2877" s="264"/>
      <c r="J2877" s="261"/>
      <c r="K2877" s="261"/>
      <c r="L2877" s="265"/>
      <c r="M2877" s="266"/>
      <c r="N2877" s="267"/>
      <c r="O2877" s="267"/>
      <c r="P2877" s="267"/>
      <c r="Q2877" s="267"/>
      <c r="R2877" s="267"/>
      <c r="S2877" s="267"/>
      <c r="T2877" s="268"/>
      <c r="AT2877" s="269" t="s">
        <v>177</v>
      </c>
      <c r="AU2877" s="269" t="s">
        <v>79</v>
      </c>
      <c r="AV2877" s="13" t="s">
        <v>75</v>
      </c>
      <c r="AW2877" s="13" t="s">
        <v>35</v>
      </c>
      <c r="AX2877" s="13" t="s">
        <v>71</v>
      </c>
      <c r="AY2877" s="269" t="s">
        <v>169</v>
      </c>
    </row>
    <row r="2878" s="12" customFormat="1">
      <c r="B2878" s="248"/>
      <c r="C2878" s="249"/>
      <c r="D2878" s="250" t="s">
        <v>177</v>
      </c>
      <c r="E2878" s="251" t="s">
        <v>21</v>
      </c>
      <c r="F2878" s="252" t="s">
        <v>1695</v>
      </c>
      <c r="G2878" s="249"/>
      <c r="H2878" s="253">
        <v>9.8330000000000002</v>
      </c>
      <c r="I2878" s="254"/>
      <c r="J2878" s="249"/>
      <c r="K2878" s="249"/>
      <c r="L2878" s="255"/>
      <c r="M2878" s="256"/>
      <c r="N2878" s="257"/>
      <c r="O2878" s="257"/>
      <c r="P2878" s="257"/>
      <c r="Q2878" s="257"/>
      <c r="R2878" s="257"/>
      <c r="S2878" s="257"/>
      <c r="T2878" s="258"/>
      <c r="AT2878" s="259" t="s">
        <v>177</v>
      </c>
      <c r="AU2878" s="259" t="s">
        <v>79</v>
      </c>
      <c r="AV2878" s="12" t="s">
        <v>79</v>
      </c>
      <c r="AW2878" s="12" t="s">
        <v>35</v>
      </c>
      <c r="AX2878" s="12" t="s">
        <v>71</v>
      </c>
      <c r="AY2878" s="259" t="s">
        <v>169</v>
      </c>
    </row>
    <row r="2879" s="13" customFormat="1">
      <c r="B2879" s="260"/>
      <c r="C2879" s="261"/>
      <c r="D2879" s="250" t="s">
        <v>177</v>
      </c>
      <c r="E2879" s="262" t="s">
        <v>21</v>
      </c>
      <c r="F2879" s="263" t="s">
        <v>874</v>
      </c>
      <c r="G2879" s="261"/>
      <c r="H2879" s="262" t="s">
        <v>21</v>
      </c>
      <c r="I2879" s="264"/>
      <c r="J2879" s="261"/>
      <c r="K2879" s="261"/>
      <c r="L2879" s="265"/>
      <c r="M2879" s="266"/>
      <c r="N2879" s="267"/>
      <c r="O2879" s="267"/>
      <c r="P2879" s="267"/>
      <c r="Q2879" s="267"/>
      <c r="R2879" s="267"/>
      <c r="S2879" s="267"/>
      <c r="T2879" s="268"/>
      <c r="AT2879" s="269" t="s">
        <v>177</v>
      </c>
      <c r="AU2879" s="269" t="s">
        <v>79</v>
      </c>
      <c r="AV2879" s="13" t="s">
        <v>75</v>
      </c>
      <c r="AW2879" s="13" t="s">
        <v>35</v>
      </c>
      <c r="AX2879" s="13" t="s">
        <v>71</v>
      </c>
      <c r="AY2879" s="269" t="s">
        <v>169</v>
      </c>
    </row>
    <row r="2880" s="12" customFormat="1">
      <c r="B2880" s="248"/>
      <c r="C2880" s="249"/>
      <c r="D2880" s="250" t="s">
        <v>177</v>
      </c>
      <c r="E2880" s="251" t="s">
        <v>21</v>
      </c>
      <c r="F2880" s="252" t="s">
        <v>1696</v>
      </c>
      <c r="G2880" s="249"/>
      <c r="H2880" s="253">
        <v>8.9700000000000006</v>
      </c>
      <c r="I2880" s="254"/>
      <c r="J2880" s="249"/>
      <c r="K2880" s="249"/>
      <c r="L2880" s="255"/>
      <c r="M2880" s="256"/>
      <c r="N2880" s="257"/>
      <c r="O2880" s="257"/>
      <c r="P2880" s="257"/>
      <c r="Q2880" s="257"/>
      <c r="R2880" s="257"/>
      <c r="S2880" s="257"/>
      <c r="T2880" s="258"/>
      <c r="AT2880" s="259" t="s">
        <v>177</v>
      </c>
      <c r="AU2880" s="259" t="s">
        <v>79</v>
      </c>
      <c r="AV2880" s="12" t="s">
        <v>79</v>
      </c>
      <c r="AW2880" s="12" t="s">
        <v>35</v>
      </c>
      <c r="AX2880" s="12" t="s">
        <v>71</v>
      </c>
      <c r="AY2880" s="259" t="s">
        <v>169</v>
      </c>
    </row>
    <row r="2881" s="13" customFormat="1">
      <c r="B2881" s="260"/>
      <c r="C2881" s="261"/>
      <c r="D2881" s="250" t="s">
        <v>177</v>
      </c>
      <c r="E2881" s="262" t="s">
        <v>21</v>
      </c>
      <c r="F2881" s="263" t="s">
        <v>497</v>
      </c>
      <c r="G2881" s="261"/>
      <c r="H2881" s="262" t="s">
        <v>21</v>
      </c>
      <c r="I2881" s="264"/>
      <c r="J2881" s="261"/>
      <c r="K2881" s="261"/>
      <c r="L2881" s="265"/>
      <c r="M2881" s="266"/>
      <c r="N2881" s="267"/>
      <c r="O2881" s="267"/>
      <c r="P2881" s="267"/>
      <c r="Q2881" s="267"/>
      <c r="R2881" s="267"/>
      <c r="S2881" s="267"/>
      <c r="T2881" s="268"/>
      <c r="AT2881" s="269" t="s">
        <v>177</v>
      </c>
      <c r="AU2881" s="269" t="s">
        <v>79</v>
      </c>
      <c r="AV2881" s="13" t="s">
        <v>75</v>
      </c>
      <c r="AW2881" s="13" t="s">
        <v>35</v>
      </c>
      <c r="AX2881" s="13" t="s">
        <v>71</v>
      </c>
      <c r="AY2881" s="269" t="s">
        <v>169</v>
      </c>
    </row>
    <row r="2882" s="12" customFormat="1">
      <c r="B2882" s="248"/>
      <c r="C2882" s="249"/>
      <c r="D2882" s="250" t="s">
        <v>177</v>
      </c>
      <c r="E2882" s="251" t="s">
        <v>21</v>
      </c>
      <c r="F2882" s="252" t="s">
        <v>1697</v>
      </c>
      <c r="G2882" s="249"/>
      <c r="H2882" s="253">
        <v>25.192</v>
      </c>
      <c r="I2882" s="254"/>
      <c r="J2882" s="249"/>
      <c r="K2882" s="249"/>
      <c r="L2882" s="255"/>
      <c r="M2882" s="256"/>
      <c r="N2882" s="257"/>
      <c r="O2882" s="257"/>
      <c r="P2882" s="257"/>
      <c r="Q2882" s="257"/>
      <c r="R2882" s="257"/>
      <c r="S2882" s="257"/>
      <c r="T2882" s="258"/>
      <c r="AT2882" s="259" t="s">
        <v>177</v>
      </c>
      <c r="AU2882" s="259" t="s">
        <v>79</v>
      </c>
      <c r="AV2882" s="12" t="s">
        <v>79</v>
      </c>
      <c r="AW2882" s="12" t="s">
        <v>35</v>
      </c>
      <c r="AX2882" s="12" t="s">
        <v>71</v>
      </c>
      <c r="AY2882" s="259" t="s">
        <v>169</v>
      </c>
    </row>
    <row r="2883" s="13" customFormat="1">
      <c r="B2883" s="260"/>
      <c r="C2883" s="261"/>
      <c r="D2883" s="250" t="s">
        <v>177</v>
      </c>
      <c r="E2883" s="262" t="s">
        <v>21</v>
      </c>
      <c r="F2883" s="263" t="s">
        <v>739</v>
      </c>
      <c r="G2883" s="261"/>
      <c r="H2883" s="262" t="s">
        <v>21</v>
      </c>
      <c r="I2883" s="264"/>
      <c r="J2883" s="261"/>
      <c r="K2883" s="261"/>
      <c r="L2883" s="265"/>
      <c r="M2883" s="266"/>
      <c r="N2883" s="267"/>
      <c r="O2883" s="267"/>
      <c r="P2883" s="267"/>
      <c r="Q2883" s="267"/>
      <c r="R2883" s="267"/>
      <c r="S2883" s="267"/>
      <c r="T2883" s="268"/>
      <c r="AT2883" s="269" t="s">
        <v>177</v>
      </c>
      <c r="AU2883" s="269" t="s">
        <v>79</v>
      </c>
      <c r="AV2883" s="13" t="s">
        <v>75</v>
      </c>
      <c r="AW2883" s="13" t="s">
        <v>35</v>
      </c>
      <c r="AX2883" s="13" t="s">
        <v>71</v>
      </c>
      <c r="AY2883" s="269" t="s">
        <v>169</v>
      </c>
    </row>
    <row r="2884" s="12" customFormat="1">
      <c r="B2884" s="248"/>
      <c r="C2884" s="249"/>
      <c r="D2884" s="250" t="s">
        <v>177</v>
      </c>
      <c r="E2884" s="251" t="s">
        <v>21</v>
      </c>
      <c r="F2884" s="252" t="s">
        <v>1698</v>
      </c>
      <c r="G2884" s="249"/>
      <c r="H2884" s="253">
        <v>3.6200000000000001</v>
      </c>
      <c r="I2884" s="254"/>
      <c r="J2884" s="249"/>
      <c r="K2884" s="249"/>
      <c r="L2884" s="255"/>
      <c r="M2884" s="256"/>
      <c r="N2884" s="257"/>
      <c r="O2884" s="257"/>
      <c r="P2884" s="257"/>
      <c r="Q2884" s="257"/>
      <c r="R2884" s="257"/>
      <c r="S2884" s="257"/>
      <c r="T2884" s="258"/>
      <c r="AT2884" s="259" t="s">
        <v>177</v>
      </c>
      <c r="AU2884" s="259" t="s">
        <v>79</v>
      </c>
      <c r="AV2884" s="12" t="s">
        <v>79</v>
      </c>
      <c r="AW2884" s="12" t="s">
        <v>35</v>
      </c>
      <c r="AX2884" s="12" t="s">
        <v>71</v>
      </c>
      <c r="AY2884" s="259" t="s">
        <v>169</v>
      </c>
    </row>
    <row r="2885" s="13" customFormat="1">
      <c r="B2885" s="260"/>
      <c r="C2885" s="261"/>
      <c r="D2885" s="250" t="s">
        <v>177</v>
      </c>
      <c r="E2885" s="262" t="s">
        <v>21</v>
      </c>
      <c r="F2885" s="263" t="s">
        <v>900</v>
      </c>
      <c r="G2885" s="261"/>
      <c r="H2885" s="262" t="s">
        <v>21</v>
      </c>
      <c r="I2885" s="264"/>
      <c r="J2885" s="261"/>
      <c r="K2885" s="261"/>
      <c r="L2885" s="265"/>
      <c r="M2885" s="266"/>
      <c r="N2885" s="267"/>
      <c r="O2885" s="267"/>
      <c r="P2885" s="267"/>
      <c r="Q2885" s="267"/>
      <c r="R2885" s="267"/>
      <c r="S2885" s="267"/>
      <c r="T2885" s="268"/>
      <c r="AT2885" s="269" t="s">
        <v>177</v>
      </c>
      <c r="AU2885" s="269" t="s">
        <v>79</v>
      </c>
      <c r="AV2885" s="13" t="s">
        <v>75</v>
      </c>
      <c r="AW2885" s="13" t="s">
        <v>35</v>
      </c>
      <c r="AX2885" s="13" t="s">
        <v>71</v>
      </c>
      <c r="AY2885" s="269" t="s">
        <v>169</v>
      </c>
    </row>
    <row r="2886" s="12" customFormat="1">
      <c r="B2886" s="248"/>
      <c r="C2886" s="249"/>
      <c r="D2886" s="250" t="s">
        <v>177</v>
      </c>
      <c r="E2886" s="251" t="s">
        <v>21</v>
      </c>
      <c r="F2886" s="252" t="s">
        <v>1699</v>
      </c>
      <c r="G2886" s="249"/>
      <c r="H2886" s="253">
        <v>4</v>
      </c>
      <c r="I2886" s="254"/>
      <c r="J2886" s="249"/>
      <c r="K2886" s="249"/>
      <c r="L2886" s="255"/>
      <c r="M2886" s="256"/>
      <c r="N2886" s="257"/>
      <c r="O2886" s="257"/>
      <c r="P2886" s="257"/>
      <c r="Q2886" s="257"/>
      <c r="R2886" s="257"/>
      <c r="S2886" s="257"/>
      <c r="T2886" s="258"/>
      <c r="AT2886" s="259" t="s">
        <v>177</v>
      </c>
      <c r="AU2886" s="259" t="s">
        <v>79</v>
      </c>
      <c r="AV2886" s="12" t="s">
        <v>79</v>
      </c>
      <c r="AW2886" s="12" t="s">
        <v>35</v>
      </c>
      <c r="AX2886" s="12" t="s">
        <v>71</v>
      </c>
      <c r="AY2886" s="259" t="s">
        <v>169</v>
      </c>
    </row>
    <row r="2887" s="13" customFormat="1">
      <c r="B2887" s="260"/>
      <c r="C2887" s="261"/>
      <c r="D2887" s="250" t="s">
        <v>177</v>
      </c>
      <c r="E2887" s="262" t="s">
        <v>21</v>
      </c>
      <c r="F2887" s="263" t="s">
        <v>894</v>
      </c>
      <c r="G2887" s="261"/>
      <c r="H2887" s="262" t="s">
        <v>21</v>
      </c>
      <c r="I2887" s="264"/>
      <c r="J2887" s="261"/>
      <c r="K2887" s="261"/>
      <c r="L2887" s="265"/>
      <c r="M2887" s="266"/>
      <c r="N2887" s="267"/>
      <c r="O2887" s="267"/>
      <c r="P2887" s="267"/>
      <c r="Q2887" s="267"/>
      <c r="R2887" s="267"/>
      <c r="S2887" s="267"/>
      <c r="T2887" s="268"/>
      <c r="AT2887" s="269" t="s">
        <v>177</v>
      </c>
      <c r="AU2887" s="269" t="s">
        <v>79</v>
      </c>
      <c r="AV2887" s="13" t="s">
        <v>75</v>
      </c>
      <c r="AW2887" s="13" t="s">
        <v>35</v>
      </c>
      <c r="AX2887" s="13" t="s">
        <v>71</v>
      </c>
      <c r="AY2887" s="269" t="s">
        <v>169</v>
      </c>
    </row>
    <row r="2888" s="12" customFormat="1">
      <c r="B2888" s="248"/>
      <c r="C2888" s="249"/>
      <c r="D2888" s="250" t="s">
        <v>177</v>
      </c>
      <c r="E2888" s="251" t="s">
        <v>21</v>
      </c>
      <c r="F2888" s="252" t="s">
        <v>1699</v>
      </c>
      <c r="G2888" s="249"/>
      <c r="H2888" s="253">
        <v>4</v>
      </c>
      <c r="I2888" s="254"/>
      <c r="J2888" s="249"/>
      <c r="K2888" s="249"/>
      <c r="L2888" s="255"/>
      <c r="M2888" s="256"/>
      <c r="N2888" s="257"/>
      <c r="O2888" s="257"/>
      <c r="P2888" s="257"/>
      <c r="Q2888" s="257"/>
      <c r="R2888" s="257"/>
      <c r="S2888" s="257"/>
      <c r="T2888" s="258"/>
      <c r="AT2888" s="259" t="s">
        <v>177</v>
      </c>
      <c r="AU2888" s="259" t="s">
        <v>79</v>
      </c>
      <c r="AV2888" s="12" t="s">
        <v>79</v>
      </c>
      <c r="AW2888" s="12" t="s">
        <v>35</v>
      </c>
      <c r="AX2888" s="12" t="s">
        <v>71</v>
      </c>
      <c r="AY2888" s="259" t="s">
        <v>169</v>
      </c>
    </row>
    <row r="2889" s="13" customFormat="1">
      <c r="B2889" s="260"/>
      <c r="C2889" s="261"/>
      <c r="D2889" s="250" t="s">
        <v>177</v>
      </c>
      <c r="E2889" s="262" t="s">
        <v>21</v>
      </c>
      <c r="F2889" s="263" t="s">
        <v>893</v>
      </c>
      <c r="G2889" s="261"/>
      <c r="H2889" s="262" t="s">
        <v>21</v>
      </c>
      <c r="I2889" s="264"/>
      <c r="J2889" s="261"/>
      <c r="K2889" s="261"/>
      <c r="L2889" s="265"/>
      <c r="M2889" s="266"/>
      <c r="N2889" s="267"/>
      <c r="O2889" s="267"/>
      <c r="P2889" s="267"/>
      <c r="Q2889" s="267"/>
      <c r="R2889" s="267"/>
      <c r="S2889" s="267"/>
      <c r="T2889" s="268"/>
      <c r="AT2889" s="269" t="s">
        <v>177</v>
      </c>
      <c r="AU2889" s="269" t="s">
        <v>79</v>
      </c>
      <c r="AV2889" s="13" t="s">
        <v>75</v>
      </c>
      <c r="AW2889" s="13" t="s">
        <v>35</v>
      </c>
      <c r="AX2889" s="13" t="s">
        <v>71</v>
      </c>
      <c r="AY2889" s="269" t="s">
        <v>169</v>
      </c>
    </row>
    <row r="2890" s="12" customFormat="1">
      <c r="B2890" s="248"/>
      <c r="C2890" s="249"/>
      <c r="D2890" s="250" t="s">
        <v>177</v>
      </c>
      <c r="E2890" s="251" t="s">
        <v>21</v>
      </c>
      <c r="F2890" s="252" t="s">
        <v>1699</v>
      </c>
      <c r="G2890" s="249"/>
      <c r="H2890" s="253">
        <v>4</v>
      </c>
      <c r="I2890" s="254"/>
      <c r="J2890" s="249"/>
      <c r="K2890" s="249"/>
      <c r="L2890" s="255"/>
      <c r="M2890" s="256"/>
      <c r="N2890" s="257"/>
      <c r="O2890" s="257"/>
      <c r="P2890" s="257"/>
      <c r="Q2890" s="257"/>
      <c r="R2890" s="257"/>
      <c r="S2890" s="257"/>
      <c r="T2890" s="258"/>
      <c r="AT2890" s="259" t="s">
        <v>177</v>
      </c>
      <c r="AU2890" s="259" t="s">
        <v>79</v>
      </c>
      <c r="AV2890" s="12" t="s">
        <v>79</v>
      </c>
      <c r="AW2890" s="12" t="s">
        <v>35</v>
      </c>
      <c r="AX2890" s="12" t="s">
        <v>71</v>
      </c>
      <c r="AY2890" s="259" t="s">
        <v>169</v>
      </c>
    </row>
    <row r="2891" s="13" customFormat="1">
      <c r="B2891" s="260"/>
      <c r="C2891" s="261"/>
      <c r="D2891" s="250" t="s">
        <v>177</v>
      </c>
      <c r="E2891" s="262" t="s">
        <v>21</v>
      </c>
      <c r="F2891" s="263" t="s">
        <v>892</v>
      </c>
      <c r="G2891" s="261"/>
      <c r="H2891" s="262" t="s">
        <v>21</v>
      </c>
      <c r="I2891" s="264"/>
      <c r="J2891" s="261"/>
      <c r="K2891" s="261"/>
      <c r="L2891" s="265"/>
      <c r="M2891" s="266"/>
      <c r="N2891" s="267"/>
      <c r="O2891" s="267"/>
      <c r="P2891" s="267"/>
      <c r="Q2891" s="267"/>
      <c r="R2891" s="267"/>
      <c r="S2891" s="267"/>
      <c r="T2891" s="268"/>
      <c r="AT2891" s="269" t="s">
        <v>177</v>
      </c>
      <c r="AU2891" s="269" t="s">
        <v>79</v>
      </c>
      <c r="AV2891" s="13" t="s">
        <v>75</v>
      </c>
      <c r="AW2891" s="13" t="s">
        <v>35</v>
      </c>
      <c r="AX2891" s="13" t="s">
        <v>71</v>
      </c>
      <c r="AY2891" s="269" t="s">
        <v>169</v>
      </c>
    </row>
    <row r="2892" s="12" customFormat="1">
      <c r="B2892" s="248"/>
      <c r="C2892" s="249"/>
      <c r="D2892" s="250" t="s">
        <v>177</v>
      </c>
      <c r="E2892" s="251" t="s">
        <v>21</v>
      </c>
      <c r="F2892" s="252" t="s">
        <v>1699</v>
      </c>
      <c r="G2892" s="249"/>
      <c r="H2892" s="253">
        <v>4</v>
      </c>
      <c r="I2892" s="254"/>
      <c r="J2892" s="249"/>
      <c r="K2892" s="249"/>
      <c r="L2892" s="255"/>
      <c r="M2892" s="256"/>
      <c r="N2892" s="257"/>
      <c r="O2892" s="257"/>
      <c r="P2892" s="257"/>
      <c r="Q2892" s="257"/>
      <c r="R2892" s="257"/>
      <c r="S2892" s="257"/>
      <c r="T2892" s="258"/>
      <c r="AT2892" s="259" t="s">
        <v>177</v>
      </c>
      <c r="AU2892" s="259" t="s">
        <v>79</v>
      </c>
      <c r="AV2892" s="12" t="s">
        <v>79</v>
      </c>
      <c r="AW2892" s="12" t="s">
        <v>35</v>
      </c>
      <c r="AX2892" s="12" t="s">
        <v>71</v>
      </c>
      <c r="AY2892" s="259" t="s">
        <v>169</v>
      </c>
    </row>
    <row r="2893" s="13" customFormat="1">
      <c r="B2893" s="260"/>
      <c r="C2893" s="261"/>
      <c r="D2893" s="250" t="s">
        <v>177</v>
      </c>
      <c r="E2893" s="262" t="s">
        <v>21</v>
      </c>
      <c r="F2893" s="263" t="s">
        <v>890</v>
      </c>
      <c r="G2893" s="261"/>
      <c r="H2893" s="262" t="s">
        <v>21</v>
      </c>
      <c r="I2893" s="264"/>
      <c r="J2893" s="261"/>
      <c r="K2893" s="261"/>
      <c r="L2893" s="265"/>
      <c r="M2893" s="266"/>
      <c r="N2893" s="267"/>
      <c r="O2893" s="267"/>
      <c r="P2893" s="267"/>
      <c r="Q2893" s="267"/>
      <c r="R2893" s="267"/>
      <c r="S2893" s="267"/>
      <c r="T2893" s="268"/>
      <c r="AT2893" s="269" t="s">
        <v>177</v>
      </c>
      <c r="AU2893" s="269" t="s">
        <v>79</v>
      </c>
      <c r="AV2893" s="13" t="s">
        <v>75</v>
      </c>
      <c r="AW2893" s="13" t="s">
        <v>35</v>
      </c>
      <c r="AX2893" s="13" t="s">
        <v>71</v>
      </c>
      <c r="AY2893" s="269" t="s">
        <v>169</v>
      </c>
    </row>
    <row r="2894" s="12" customFormat="1">
      <c r="B2894" s="248"/>
      <c r="C2894" s="249"/>
      <c r="D2894" s="250" t="s">
        <v>177</v>
      </c>
      <c r="E2894" s="251" t="s">
        <v>21</v>
      </c>
      <c r="F2894" s="252" t="s">
        <v>1700</v>
      </c>
      <c r="G2894" s="249"/>
      <c r="H2894" s="253">
        <v>6.6429999999999998</v>
      </c>
      <c r="I2894" s="254"/>
      <c r="J2894" s="249"/>
      <c r="K2894" s="249"/>
      <c r="L2894" s="255"/>
      <c r="M2894" s="256"/>
      <c r="N2894" s="257"/>
      <c r="O2894" s="257"/>
      <c r="P2894" s="257"/>
      <c r="Q2894" s="257"/>
      <c r="R2894" s="257"/>
      <c r="S2894" s="257"/>
      <c r="T2894" s="258"/>
      <c r="AT2894" s="259" t="s">
        <v>177</v>
      </c>
      <c r="AU2894" s="259" t="s">
        <v>79</v>
      </c>
      <c r="AV2894" s="12" t="s">
        <v>79</v>
      </c>
      <c r="AW2894" s="12" t="s">
        <v>35</v>
      </c>
      <c r="AX2894" s="12" t="s">
        <v>71</v>
      </c>
      <c r="AY2894" s="259" t="s">
        <v>169</v>
      </c>
    </row>
    <row r="2895" s="13" customFormat="1">
      <c r="B2895" s="260"/>
      <c r="C2895" s="261"/>
      <c r="D2895" s="250" t="s">
        <v>177</v>
      </c>
      <c r="E2895" s="262" t="s">
        <v>21</v>
      </c>
      <c r="F2895" s="263" t="s">
        <v>896</v>
      </c>
      <c r="G2895" s="261"/>
      <c r="H2895" s="262" t="s">
        <v>21</v>
      </c>
      <c r="I2895" s="264"/>
      <c r="J2895" s="261"/>
      <c r="K2895" s="261"/>
      <c r="L2895" s="265"/>
      <c r="M2895" s="266"/>
      <c r="N2895" s="267"/>
      <c r="O2895" s="267"/>
      <c r="P2895" s="267"/>
      <c r="Q2895" s="267"/>
      <c r="R2895" s="267"/>
      <c r="S2895" s="267"/>
      <c r="T2895" s="268"/>
      <c r="AT2895" s="269" t="s">
        <v>177</v>
      </c>
      <c r="AU2895" s="269" t="s">
        <v>79</v>
      </c>
      <c r="AV2895" s="13" t="s">
        <v>75</v>
      </c>
      <c r="AW2895" s="13" t="s">
        <v>35</v>
      </c>
      <c r="AX2895" s="13" t="s">
        <v>71</v>
      </c>
      <c r="AY2895" s="269" t="s">
        <v>169</v>
      </c>
    </row>
    <row r="2896" s="12" customFormat="1">
      <c r="B2896" s="248"/>
      <c r="C2896" s="249"/>
      <c r="D2896" s="250" t="s">
        <v>177</v>
      </c>
      <c r="E2896" s="251" t="s">
        <v>21</v>
      </c>
      <c r="F2896" s="252" t="s">
        <v>1701</v>
      </c>
      <c r="G2896" s="249"/>
      <c r="H2896" s="253">
        <v>398.51999999999998</v>
      </c>
      <c r="I2896" s="254"/>
      <c r="J2896" s="249"/>
      <c r="K2896" s="249"/>
      <c r="L2896" s="255"/>
      <c r="M2896" s="256"/>
      <c r="N2896" s="257"/>
      <c r="O2896" s="257"/>
      <c r="P2896" s="257"/>
      <c r="Q2896" s="257"/>
      <c r="R2896" s="257"/>
      <c r="S2896" s="257"/>
      <c r="T2896" s="258"/>
      <c r="AT2896" s="259" t="s">
        <v>177</v>
      </c>
      <c r="AU2896" s="259" t="s">
        <v>79</v>
      </c>
      <c r="AV2896" s="12" t="s">
        <v>79</v>
      </c>
      <c r="AW2896" s="12" t="s">
        <v>35</v>
      </c>
      <c r="AX2896" s="12" t="s">
        <v>71</v>
      </c>
      <c r="AY2896" s="259" t="s">
        <v>169</v>
      </c>
    </row>
    <row r="2897" s="13" customFormat="1">
      <c r="B2897" s="260"/>
      <c r="C2897" s="261"/>
      <c r="D2897" s="250" t="s">
        <v>177</v>
      </c>
      <c r="E2897" s="262" t="s">
        <v>21</v>
      </c>
      <c r="F2897" s="263" t="s">
        <v>888</v>
      </c>
      <c r="G2897" s="261"/>
      <c r="H2897" s="262" t="s">
        <v>21</v>
      </c>
      <c r="I2897" s="264"/>
      <c r="J2897" s="261"/>
      <c r="K2897" s="261"/>
      <c r="L2897" s="265"/>
      <c r="M2897" s="266"/>
      <c r="N2897" s="267"/>
      <c r="O2897" s="267"/>
      <c r="P2897" s="267"/>
      <c r="Q2897" s="267"/>
      <c r="R2897" s="267"/>
      <c r="S2897" s="267"/>
      <c r="T2897" s="268"/>
      <c r="AT2897" s="269" t="s">
        <v>177</v>
      </c>
      <c r="AU2897" s="269" t="s">
        <v>79</v>
      </c>
      <c r="AV2897" s="13" t="s">
        <v>75</v>
      </c>
      <c r="AW2897" s="13" t="s">
        <v>35</v>
      </c>
      <c r="AX2897" s="13" t="s">
        <v>71</v>
      </c>
      <c r="AY2897" s="269" t="s">
        <v>169</v>
      </c>
    </row>
    <row r="2898" s="12" customFormat="1">
      <c r="B2898" s="248"/>
      <c r="C2898" s="249"/>
      <c r="D2898" s="250" t="s">
        <v>177</v>
      </c>
      <c r="E2898" s="251" t="s">
        <v>21</v>
      </c>
      <c r="F2898" s="252" t="s">
        <v>1702</v>
      </c>
      <c r="G2898" s="249"/>
      <c r="H2898" s="253">
        <v>14.882999999999999</v>
      </c>
      <c r="I2898" s="254"/>
      <c r="J2898" s="249"/>
      <c r="K2898" s="249"/>
      <c r="L2898" s="255"/>
      <c r="M2898" s="256"/>
      <c r="N2898" s="257"/>
      <c r="O2898" s="257"/>
      <c r="P2898" s="257"/>
      <c r="Q2898" s="257"/>
      <c r="R2898" s="257"/>
      <c r="S2898" s="257"/>
      <c r="T2898" s="258"/>
      <c r="AT2898" s="259" t="s">
        <v>177</v>
      </c>
      <c r="AU2898" s="259" t="s">
        <v>79</v>
      </c>
      <c r="AV2898" s="12" t="s">
        <v>79</v>
      </c>
      <c r="AW2898" s="12" t="s">
        <v>35</v>
      </c>
      <c r="AX2898" s="12" t="s">
        <v>71</v>
      </c>
      <c r="AY2898" s="259" t="s">
        <v>169</v>
      </c>
    </row>
    <row r="2899" s="13" customFormat="1">
      <c r="B2899" s="260"/>
      <c r="C2899" s="261"/>
      <c r="D2899" s="250" t="s">
        <v>177</v>
      </c>
      <c r="E2899" s="262" t="s">
        <v>21</v>
      </c>
      <c r="F2899" s="263" t="s">
        <v>886</v>
      </c>
      <c r="G2899" s="261"/>
      <c r="H2899" s="262" t="s">
        <v>21</v>
      </c>
      <c r="I2899" s="264"/>
      <c r="J2899" s="261"/>
      <c r="K2899" s="261"/>
      <c r="L2899" s="265"/>
      <c r="M2899" s="266"/>
      <c r="N2899" s="267"/>
      <c r="O2899" s="267"/>
      <c r="P2899" s="267"/>
      <c r="Q2899" s="267"/>
      <c r="R2899" s="267"/>
      <c r="S2899" s="267"/>
      <c r="T2899" s="268"/>
      <c r="AT2899" s="269" t="s">
        <v>177</v>
      </c>
      <c r="AU2899" s="269" t="s">
        <v>79</v>
      </c>
      <c r="AV2899" s="13" t="s">
        <v>75</v>
      </c>
      <c r="AW2899" s="13" t="s">
        <v>35</v>
      </c>
      <c r="AX2899" s="13" t="s">
        <v>71</v>
      </c>
      <c r="AY2899" s="269" t="s">
        <v>169</v>
      </c>
    </row>
    <row r="2900" s="14" customFormat="1">
      <c r="B2900" s="270"/>
      <c r="C2900" s="271"/>
      <c r="D2900" s="250" t="s">
        <v>177</v>
      </c>
      <c r="E2900" s="272" t="s">
        <v>21</v>
      </c>
      <c r="F2900" s="273" t="s">
        <v>182</v>
      </c>
      <c r="G2900" s="271"/>
      <c r="H2900" s="274">
        <v>1766.8499999999999</v>
      </c>
      <c r="I2900" s="275"/>
      <c r="J2900" s="271"/>
      <c r="K2900" s="271"/>
      <c r="L2900" s="276"/>
      <c r="M2900" s="277"/>
      <c r="N2900" s="278"/>
      <c r="O2900" s="278"/>
      <c r="P2900" s="278"/>
      <c r="Q2900" s="278"/>
      <c r="R2900" s="278"/>
      <c r="S2900" s="278"/>
      <c r="T2900" s="279"/>
      <c r="AT2900" s="280" t="s">
        <v>177</v>
      </c>
      <c r="AU2900" s="280" t="s">
        <v>79</v>
      </c>
      <c r="AV2900" s="14" t="s">
        <v>89</v>
      </c>
      <c r="AW2900" s="14" t="s">
        <v>35</v>
      </c>
      <c r="AX2900" s="14" t="s">
        <v>75</v>
      </c>
      <c r="AY2900" s="280" t="s">
        <v>169</v>
      </c>
    </row>
    <row r="2901" s="1" customFormat="1" ht="25.5" customHeight="1">
      <c r="B2901" s="47"/>
      <c r="C2901" s="236" t="s">
        <v>2262</v>
      </c>
      <c r="D2901" s="236" t="s">
        <v>172</v>
      </c>
      <c r="E2901" s="237" t="s">
        <v>2263</v>
      </c>
      <c r="F2901" s="238" t="s">
        <v>2264</v>
      </c>
      <c r="G2901" s="239" t="s">
        <v>175</v>
      </c>
      <c r="H2901" s="240">
        <v>68.076999999999998</v>
      </c>
      <c r="I2901" s="241"/>
      <c r="J2901" s="242">
        <f>ROUND(I2901*H2901,2)</f>
        <v>0</v>
      </c>
      <c r="K2901" s="238" t="s">
        <v>21</v>
      </c>
      <c r="L2901" s="73"/>
      <c r="M2901" s="243" t="s">
        <v>21</v>
      </c>
      <c r="N2901" s="244" t="s">
        <v>42</v>
      </c>
      <c r="O2901" s="48"/>
      <c r="P2901" s="245">
        <f>O2901*H2901</f>
        <v>0</v>
      </c>
      <c r="Q2901" s="245">
        <v>1.43E-05</v>
      </c>
      <c r="R2901" s="245">
        <f>Q2901*H2901</f>
        <v>0.00097350110000000002</v>
      </c>
      <c r="S2901" s="245">
        <v>0</v>
      </c>
      <c r="T2901" s="246">
        <f>S2901*H2901</f>
        <v>0</v>
      </c>
      <c r="AR2901" s="25" t="s">
        <v>89</v>
      </c>
      <c r="AT2901" s="25" t="s">
        <v>172</v>
      </c>
      <c r="AU2901" s="25" t="s">
        <v>79</v>
      </c>
      <c r="AY2901" s="25" t="s">
        <v>169</v>
      </c>
      <c r="BE2901" s="247">
        <f>IF(N2901="základní",J2901,0)</f>
        <v>0</v>
      </c>
      <c r="BF2901" s="247">
        <f>IF(N2901="snížená",J2901,0)</f>
        <v>0</v>
      </c>
      <c r="BG2901" s="247">
        <f>IF(N2901="zákl. přenesená",J2901,0)</f>
        <v>0</v>
      </c>
      <c r="BH2901" s="247">
        <f>IF(N2901="sníž. přenesená",J2901,0)</f>
        <v>0</v>
      </c>
      <c r="BI2901" s="247">
        <f>IF(N2901="nulová",J2901,0)</f>
        <v>0</v>
      </c>
      <c r="BJ2901" s="25" t="s">
        <v>75</v>
      </c>
      <c r="BK2901" s="247">
        <f>ROUND(I2901*H2901,2)</f>
        <v>0</v>
      </c>
      <c r="BL2901" s="25" t="s">
        <v>89</v>
      </c>
      <c r="BM2901" s="25" t="s">
        <v>2265</v>
      </c>
    </row>
    <row r="2902" s="13" customFormat="1">
      <c r="B2902" s="260"/>
      <c r="C2902" s="261"/>
      <c r="D2902" s="250" t="s">
        <v>177</v>
      </c>
      <c r="E2902" s="262" t="s">
        <v>21</v>
      </c>
      <c r="F2902" s="263" t="s">
        <v>2261</v>
      </c>
      <c r="G2902" s="261"/>
      <c r="H2902" s="262" t="s">
        <v>21</v>
      </c>
      <c r="I2902" s="264"/>
      <c r="J2902" s="261"/>
      <c r="K2902" s="261"/>
      <c r="L2902" s="265"/>
      <c r="M2902" s="266"/>
      <c r="N2902" s="267"/>
      <c r="O2902" s="267"/>
      <c r="P2902" s="267"/>
      <c r="Q2902" s="267"/>
      <c r="R2902" s="267"/>
      <c r="S2902" s="267"/>
      <c r="T2902" s="268"/>
      <c r="AT2902" s="269" t="s">
        <v>177</v>
      </c>
      <c r="AU2902" s="269" t="s">
        <v>79</v>
      </c>
      <c r="AV2902" s="13" t="s">
        <v>75</v>
      </c>
      <c r="AW2902" s="13" t="s">
        <v>35</v>
      </c>
      <c r="AX2902" s="13" t="s">
        <v>71</v>
      </c>
      <c r="AY2902" s="269" t="s">
        <v>169</v>
      </c>
    </row>
    <row r="2903" s="12" customFormat="1">
      <c r="B2903" s="248"/>
      <c r="C2903" s="249"/>
      <c r="D2903" s="250" t="s">
        <v>177</v>
      </c>
      <c r="E2903" s="251" t="s">
        <v>21</v>
      </c>
      <c r="F2903" s="252" t="s">
        <v>1688</v>
      </c>
      <c r="G2903" s="249"/>
      <c r="H2903" s="253">
        <v>68.076999999999998</v>
      </c>
      <c r="I2903" s="254"/>
      <c r="J2903" s="249"/>
      <c r="K2903" s="249"/>
      <c r="L2903" s="255"/>
      <c r="M2903" s="256"/>
      <c r="N2903" s="257"/>
      <c r="O2903" s="257"/>
      <c r="P2903" s="257"/>
      <c r="Q2903" s="257"/>
      <c r="R2903" s="257"/>
      <c r="S2903" s="257"/>
      <c r="T2903" s="258"/>
      <c r="AT2903" s="259" t="s">
        <v>177</v>
      </c>
      <c r="AU2903" s="259" t="s">
        <v>79</v>
      </c>
      <c r="AV2903" s="12" t="s">
        <v>79</v>
      </c>
      <c r="AW2903" s="12" t="s">
        <v>35</v>
      </c>
      <c r="AX2903" s="12" t="s">
        <v>71</v>
      </c>
      <c r="AY2903" s="259" t="s">
        <v>169</v>
      </c>
    </row>
    <row r="2904" s="13" customFormat="1">
      <c r="B2904" s="260"/>
      <c r="C2904" s="261"/>
      <c r="D2904" s="250" t="s">
        <v>177</v>
      </c>
      <c r="E2904" s="262" t="s">
        <v>21</v>
      </c>
      <c r="F2904" s="263" t="s">
        <v>521</v>
      </c>
      <c r="G2904" s="261"/>
      <c r="H2904" s="262" t="s">
        <v>21</v>
      </c>
      <c r="I2904" s="264"/>
      <c r="J2904" s="261"/>
      <c r="K2904" s="261"/>
      <c r="L2904" s="265"/>
      <c r="M2904" s="266"/>
      <c r="N2904" s="267"/>
      <c r="O2904" s="267"/>
      <c r="P2904" s="267"/>
      <c r="Q2904" s="267"/>
      <c r="R2904" s="267"/>
      <c r="S2904" s="267"/>
      <c r="T2904" s="268"/>
      <c r="AT2904" s="269" t="s">
        <v>177</v>
      </c>
      <c r="AU2904" s="269" t="s">
        <v>79</v>
      </c>
      <c r="AV2904" s="13" t="s">
        <v>75</v>
      </c>
      <c r="AW2904" s="13" t="s">
        <v>35</v>
      </c>
      <c r="AX2904" s="13" t="s">
        <v>71</v>
      </c>
      <c r="AY2904" s="269" t="s">
        <v>169</v>
      </c>
    </row>
    <row r="2905" s="14" customFormat="1">
      <c r="B2905" s="270"/>
      <c r="C2905" s="271"/>
      <c r="D2905" s="250" t="s">
        <v>177</v>
      </c>
      <c r="E2905" s="272" t="s">
        <v>21</v>
      </c>
      <c r="F2905" s="273" t="s">
        <v>182</v>
      </c>
      <c r="G2905" s="271"/>
      <c r="H2905" s="274">
        <v>68.076999999999998</v>
      </c>
      <c r="I2905" s="275"/>
      <c r="J2905" s="271"/>
      <c r="K2905" s="271"/>
      <c r="L2905" s="276"/>
      <c r="M2905" s="305"/>
      <c r="N2905" s="306"/>
      <c r="O2905" s="306"/>
      <c r="P2905" s="306"/>
      <c r="Q2905" s="306"/>
      <c r="R2905" s="306"/>
      <c r="S2905" s="306"/>
      <c r="T2905" s="307"/>
      <c r="AT2905" s="280" t="s">
        <v>177</v>
      </c>
      <c r="AU2905" s="280" t="s">
        <v>79</v>
      </c>
      <c r="AV2905" s="14" t="s">
        <v>89</v>
      </c>
      <c r="AW2905" s="14" t="s">
        <v>35</v>
      </c>
      <c r="AX2905" s="14" t="s">
        <v>75</v>
      </c>
      <c r="AY2905" s="280" t="s">
        <v>169</v>
      </c>
    </row>
    <row r="2906" s="1" customFormat="1" ht="6.96" customHeight="1">
      <c r="B2906" s="68"/>
      <c r="C2906" s="69"/>
      <c r="D2906" s="69"/>
      <c r="E2906" s="69"/>
      <c r="F2906" s="69"/>
      <c r="G2906" s="69"/>
      <c r="H2906" s="69"/>
      <c r="I2906" s="179"/>
      <c r="J2906" s="69"/>
      <c r="K2906" s="69"/>
      <c r="L2906" s="73"/>
    </row>
  </sheetData>
  <sheetProtection sheet="1" autoFilter="0" formatColumns="0" formatRows="0" objects="1" scenarios="1" spinCount="100000" saltValue="uNmd/sNcx9bp1e7L8p+udMSDixkFZJ0Waj6P7MPhjoej/DIxKeeusY/sj6lS4GnxiCOW6ihp9zHd/VDeIpchrA==" hashValue="EXv5Z0VJiQxsRimY/yX4FUXGtBSYPqM2mOGHiMWi/4woR1lXtFIrTUqF94GHLMRJmcUdtU0PMACF3Hx/Ma4seg==" algorithmName="SHA-512" password="CC35"/>
  <autoFilter ref="C103:K29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2:H92"/>
    <mergeCell ref="E94:H94"/>
    <mergeCell ref="E96:H96"/>
    <mergeCell ref="G1:H1"/>
    <mergeCell ref="L2:V2"/>
  </mergeCells>
  <hyperlinks>
    <hyperlink ref="F1:G1" location="C2" display="1) Krycí list soupisu"/>
    <hyperlink ref="G1:H1" location="C58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85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2266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ROUND(SUM(BE84:BE91), 2)</f>
        <v>0</v>
      </c>
      <c r="G32" s="48"/>
      <c r="H32" s="48"/>
      <c r="I32" s="171">
        <v>0.20999999999999999</v>
      </c>
      <c r="J32" s="170">
        <f>ROUND(ROUND((SUM(BE84:BE91)),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ROUND(SUM(BF84:BF91), 2)</f>
        <v>0</v>
      </c>
      <c r="G33" s="48"/>
      <c r="H33" s="48"/>
      <c r="I33" s="171">
        <v>0.14999999999999999</v>
      </c>
      <c r="J33" s="170">
        <f>ROUND(ROUND((SUM(BF84:BF91)),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ROUND(SUM(BG84:BG91),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ROUND(SUM(BH84:BH91),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ROUND(SUM(BI84:BI91),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2 - Zdravotechnika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2267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2268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2 - Zdravotechnika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2269</v>
      </c>
      <c r="F85" s="223" t="s">
        <v>2270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79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2271</v>
      </c>
      <c r="F86" s="234" t="s">
        <v>84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SUM(P87:P91)</f>
        <v>0</v>
      </c>
      <c r="Q86" s="228"/>
      <c r="R86" s="229">
        <f>SUM(R87:R91)</f>
        <v>0</v>
      </c>
      <c r="S86" s="228"/>
      <c r="T86" s="230">
        <f>SUM(T87:T91)</f>
        <v>0</v>
      </c>
      <c r="AR86" s="231" t="s">
        <v>79</v>
      </c>
      <c r="AT86" s="232" t="s">
        <v>70</v>
      </c>
      <c r="AU86" s="232" t="s">
        <v>75</v>
      </c>
      <c r="AY86" s="231" t="s">
        <v>169</v>
      </c>
      <c r="BK86" s="233">
        <f>SUM(BK87:BK91)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2272</v>
      </c>
      <c r="F87" s="238" t="s">
        <v>2273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267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267</v>
      </c>
      <c r="BM87" s="25" t="s">
        <v>2274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2275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2" customFormat="1">
      <c r="B89" s="248"/>
      <c r="C89" s="249"/>
      <c r="D89" s="250" t="s">
        <v>177</v>
      </c>
      <c r="E89" s="251" t="s">
        <v>21</v>
      </c>
      <c r="F89" s="252" t="s">
        <v>75</v>
      </c>
      <c r="G89" s="249"/>
      <c r="H89" s="253">
        <v>1</v>
      </c>
      <c r="I89" s="254"/>
      <c r="J89" s="249"/>
      <c r="K89" s="249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177</v>
      </c>
      <c r="AU89" s="259" t="s">
        <v>79</v>
      </c>
      <c r="AV89" s="12" t="s">
        <v>79</v>
      </c>
      <c r="AW89" s="12" t="s">
        <v>35</v>
      </c>
      <c r="AX89" s="12" t="s">
        <v>71</v>
      </c>
      <c r="AY89" s="259" t="s">
        <v>169</v>
      </c>
    </row>
    <row r="90" s="14" customFormat="1">
      <c r="B90" s="270"/>
      <c r="C90" s="271"/>
      <c r="D90" s="250" t="s">
        <v>177</v>
      </c>
      <c r="E90" s="272" t="s">
        <v>21</v>
      </c>
      <c r="F90" s="273" t="s">
        <v>182</v>
      </c>
      <c r="G90" s="271"/>
      <c r="H90" s="274">
        <v>1</v>
      </c>
      <c r="I90" s="275"/>
      <c r="J90" s="271"/>
      <c r="K90" s="271"/>
      <c r="L90" s="276"/>
      <c r="M90" s="277"/>
      <c r="N90" s="278"/>
      <c r="O90" s="278"/>
      <c r="P90" s="278"/>
      <c r="Q90" s="278"/>
      <c r="R90" s="278"/>
      <c r="S90" s="278"/>
      <c r="T90" s="279"/>
      <c r="AT90" s="280" t="s">
        <v>177</v>
      </c>
      <c r="AU90" s="280" t="s">
        <v>79</v>
      </c>
      <c r="AV90" s="14" t="s">
        <v>89</v>
      </c>
      <c r="AW90" s="14" t="s">
        <v>35</v>
      </c>
      <c r="AX90" s="14" t="s">
        <v>75</v>
      </c>
      <c r="AY90" s="280" t="s">
        <v>169</v>
      </c>
    </row>
    <row r="91" s="1" customFormat="1" ht="16.5" customHeight="1">
      <c r="B91" s="47"/>
      <c r="C91" s="236" t="s">
        <v>79</v>
      </c>
      <c r="D91" s="236" t="s">
        <v>172</v>
      </c>
      <c r="E91" s="237" t="s">
        <v>2276</v>
      </c>
      <c r="F91" s="238" t="s">
        <v>2277</v>
      </c>
      <c r="G91" s="239" t="s">
        <v>1474</v>
      </c>
      <c r="H91" s="293"/>
      <c r="I91" s="241"/>
      <c r="J91" s="242">
        <f>ROUND(I91*H91,2)</f>
        <v>0</v>
      </c>
      <c r="K91" s="238" t="s">
        <v>21</v>
      </c>
      <c r="L91" s="73"/>
      <c r="M91" s="243" t="s">
        <v>21</v>
      </c>
      <c r="N91" s="308" t="s">
        <v>42</v>
      </c>
      <c r="O91" s="309"/>
      <c r="P91" s="310">
        <f>O91*H91</f>
        <v>0</v>
      </c>
      <c r="Q91" s="310">
        <v>0</v>
      </c>
      <c r="R91" s="310">
        <f>Q91*H91</f>
        <v>0</v>
      </c>
      <c r="S91" s="310">
        <v>0</v>
      </c>
      <c r="T91" s="311">
        <f>S91*H91</f>
        <v>0</v>
      </c>
      <c r="AR91" s="25" t="s">
        <v>267</v>
      </c>
      <c r="AT91" s="25" t="s">
        <v>172</v>
      </c>
      <c r="AU91" s="25" t="s">
        <v>79</v>
      </c>
      <c r="AY91" s="25" t="s">
        <v>169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75</v>
      </c>
      <c r="BK91" s="247">
        <f>ROUND(I91*H91,2)</f>
        <v>0</v>
      </c>
      <c r="BL91" s="25" t="s">
        <v>267</v>
      </c>
      <c r="BM91" s="25" t="s">
        <v>2278</v>
      </c>
    </row>
    <row r="92" s="1" customFormat="1" ht="6.96" customHeight="1">
      <c r="B92" s="68"/>
      <c r="C92" s="69"/>
      <c r="D92" s="69"/>
      <c r="E92" s="69"/>
      <c r="F92" s="69"/>
      <c r="G92" s="69"/>
      <c r="H92" s="69"/>
      <c r="I92" s="179"/>
      <c r="J92" s="69"/>
      <c r="K92" s="69"/>
      <c r="L92" s="73"/>
    </row>
  </sheetData>
  <sheetProtection sheet="1" autoFilter="0" formatColumns="0" formatRows="0" objects="1" scenarios="1" spinCount="100000" saltValue="S/HnpC8hVOSJXGEklhltWW1PJR6xwtWivuGPBxg/cz/Z9xIOfsJ2dpd4W9qassruF9sfev/Y6q3iSd1/HMPlNg==" hashValue="rC9x/cWEejI0QZws1wTwQroJ0FmDr8iOx5C9maf4Asxi/P5Xxib44yFdoalkwLJXgGgf+MYImeO/bRDKHm4STQ==" algorithmName="SHA-512" password="CC35"/>
  <autoFilter ref="C83:K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2279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ROUND(SUM(BE84:BE87), 2)</f>
        <v>0</v>
      </c>
      <c r="G32" s="48"/>
      <c r="H32" s="48"/>
      <c r="I32" s="171">
        <v>0.20999999999999999</v>
      </c>
      <c r="J32" s="170">
        <f>ROUND(ROUND((SUM(BE84:BE87)),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ROUND(SUM(BF84:BF87), 2)</f>
        <v>0</v>
      </c>
      <c r="G33" s="48"/>
      <c r="H33" s="48"/>
      <c r="I33" s="171">
        <v>0.14999999999999999</v>
      </c>
      <c r="J33" s="170">
        <f>ROUND(ROUND((SUM(BF84:BF87)),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ROUND(SUM(BG84:BG87),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ROUND(SUM(BH84:BH87),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ROUND(SUM(BI84:BI87),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3 - Vodní díla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2280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3 - Vodní díla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75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2281</v>
      </c>
      <c r="F86" s="234" t="s">
        <v>87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P87</f>
        <v>0</v>
      </c>
      <c r="Q86" s="228"/>
      <c r="R86" s="229">
        <f>R87</f>
        <v>0</v>
      </c>
      <c r="S86" s="228"/>
      <c r="T86" s="230">
        <f>T87</f>
        <v>0</v>
      </c>
      <c r="AR86" s="231" t="s">
        <v>75</v>
      </c>
      <c r="AT86" s="232" t="s">
        <v>70</v>
      </c>
      <c r="AU86" s="232" t="s">
        <v>75</v>
      </c>
      <c r="AY86" s="231" t="s">
        <v>169</v>
      </c>
      <c r="BK86" s="233">
        <f>BK87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2282</v>
      </c>
      <c r="F87" s="238" t="s">
        <v>2283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308" t="s">
        <v>42</v>
      </c>
      <c r="O87" s="309"/>
      <c r="P87" s="310">
        <f>O87*H87</f>
        <v>0</v>
      </c>
      <c r="Q87" s="310">
        <v>0</v>
      </c>
      <c r="R87" s="310">
        <f>Q87*H87</f>
        <v>0</v>
      </c>
      <c r="S87" s="310">
        <v>0</v>
      </c>
      <c r="T87" s="311">
        <f>S87*H87</f>
        <v>0</v>
      </c>
      <c r="AR87" s="25" t="s">
        <v>89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89</v>
      </c>
      <c r="BM87" s="25" t="s">
        <v>2284</v>
      </c>
    </row>
    <row r="88" s="1" customFormat="1" ht="6.96" customHeight="1">
      <c r="B88" s="68"/>
      <c r="C88" s="69"/>
      <c r="D88" s="69"/>
      <c r="E88" s="69"/>
      <c r="F88" s="69"/>
      <c r="G88" s="69"/>
      <c r="H88" s="69"/>
      <c r="I88" s="179"/>
      <c r="J88" s="69"/>
      <c r="K88" s="69"/>
      <c r="L88" s="73"/>
    </row>
  </sheetData>
  <sheetProtection sheet="1" autoFilter="0" formatColumns="0" formatRows="0" objects="1" scenarios="1" spinCount="100000" saltValue="8aDXquksIaAMcvsFsj7Y9jrDUngfWBcsp4f3T2cJ9uyr0SIoD6w1nN6VPTDsqEtJzL0caCkmsIaM5VPi5diigg==" hashValue="dK2YnjqzzWdKdYLciSj7QVIZsNoSAyXe65jmqU2ysYrcPGpt77Oi1otq29okbywjNMnJ72/P6r7XpSZRrLmpPQ==" algorithmName="SHA-512" password="CC35"/>
  <autoFilter ref="C83:K8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2285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4 - Vytápění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2286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4 - Vytápění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79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2287</v>
      </c>
      <c r="F86" s="234" t="s">
        <v>2288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79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2289</v>
      </c>
      <c r="F87" s="238" t="s">
        <v>2290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267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267</v>
      </c>
      <c r="BM87" s="25" t="s">
        <v>2291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2292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267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267</v>
      </c>
      <c r="BM88" s="25" t="s">
        <v>2293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azXewUxGaN/X5EctK1An6HqX3J3Bs8Vmig876KpKST1LKvM3Ud7QRV8SzvKZuYgmH9iukcHoWx+3w78mexEQ1Q==" hashValue="1FG5j6zGmlm15oO9UOV+ua85NTQqo1xClaWq6bfKKfYYSwLxyMAp484aWkAblzlectEulLtqU5fQqugK5X0bvg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2294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ROUND(SUM(BE84:BE95), 2)</f>
        <v>0</v>
      </c>
      <c r="G32" s="48"/>
      <c r="H32" s="48"/>
      <c r="I32" s="171">
        <v>0.20999999999999999</v>
      </c>
      <c r="J32" s="170">
        <f>ROUND(ROUND((SUM(BE84:BE95)),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ROUND(SUM(BF84:BF95), 2)</f>
        <v>0</v>
      </c>
      <c r="G33" s="48"/>
      <c r="H33" s="48"/>
      <c r="I33" s="171">
        <v>0.14999999999999999</v>
      </c>
      <c r="J33" s="170">
        <f>ROUND(ROUND((SUM(BF84:BF95)),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5 - Silnoproud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2295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5 - Silnoproud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2296</v>
      </c>
      <c r="F86" s="234" t="s">
        <v>2297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SUM(P87:P95)</f>
        <v>0</v>
      </c>
      <c r="Q86" s="228"/>
      <c r="R86" s="229">
        <f>SUM(R87:R95)</f>
        <v>0</v>
      </c>
      <c r="S86" s="228"/>
      <c r="T86" s="230">
        <f>SUM(T87:T95)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SUM(BK87:BK95)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2298</v>
      </c>
      <c r="F87" s="238" t="s">
        <v>2299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2300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2301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3" customFormat="1">
      <c r="B89" s="260"/>
      <c r="C89" s="261"/>
      <c r="D89" s="250" t="s">
        <v>177</v>
      </c>
      <c r="E89" s="262" t="s">
        <v>21</v>
      </c>
      <c r="F89" s="263" t="s">
        <v>2302</v>
      </c>
      <c r="G89" s="261"/>
      <c r="H89" s="262" t="s">
        <v>21</v>
      </c>
      <c r="I89" s="264"/>
      <c r="J89" s="261"/>
      <c r="K89" s="261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177</v>
      </c>
      <c r="AU89" s="269" t="s">
        <v>79</v>
      </c>
      <c r="AV89" s="13" t="s">
        <v>75</v>
      </c>
      <c r="AW89" s="13" t="s">
        <v>35</v>
      </c>
      <c r="AX89" s="13" t="s">
        <v>71</v>
      </c>
      <c r="AY89" s="269" t="s">
        <v>169</v>
      </c>
    </row>
    <row r="90" s="13" customFormat="1">
      <c r="B90" s="260"/>
      <c r="C90" s="261"/>
      <c r="D90" s="250" t="s">
        <v>177</v>
      </c>
      <c r="E90" s="262" t="s">
        <v>21</v>
      </c>
      <c r="F90" s="263" t="s">
        <v>2303</v>
      </c>
      <c r="G90" s="261"/>
      <c r="H90" s="262" t="s">
        <v>21</v>
      </c>
      <c r="I90" s="264"/>
      <c r="J90" s="261"/>
      <c r="K90" s="261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177</v>
      </c>
      <c r="AU90" s="269" t="s">
        <v>79</v>
      </c>
      <c r="AV90" s="13" t="s">
        <v>75</v>
      </c>
      <c r="AW90" s="13" t="s">
        <v>35</v>
      </c>
      <c r="AX90" s="13" t="s">
        <v>71</v>
      </c>
      <c r="AY90" s="269" t="s">
        <v>169</v>
      </c>
    </row>
    <row r="91" s="13" customFormat="1">
      <c r="B91" s="260"/>
      <c r="C91" s="261"/>
      <c r="D91" s="250" t="s">
        <v>177</v>
      </c>
      <c r="E91" s="262" t="s">
        <v>21</v>
      </c>
      <c r="F91" s="263" t="s">
        <v>2304</v>
      </c>
      <c r="G91" s="261"/>
      <c r="H91" s="262" t="s">
        <v>21</v>
      </c>
      <c r="I91" s="264"/>
      <c r="J91" s="261"/>
      <c r="K91" s="261"/>
      <c r="L91" s="265"/>
      <c r="M91" s="266"/>
      <c r="N91" s="267"/>
      <c r="O91" s="267"/>
      <c r="P91" s="267"/>
      <c r="Q91" s="267"/>
      <c r="R91" s="267"/>
      <c r="S91" s="267"/>
      <c r="T91" s="268"/>
      <c r="AT91" s="269" t="s">
        <v>177</v>
      </c>
      <c r="AU91" s="269" t="s">
        <v>79</v>
      </c>
      <c r="AV91" s="13" t="s">
        <v>75</v>
      </c>
      <c r="AW91" s="13" t="s">
        <v>35</v>
      </c>
      <c r="AX91" s="13" t="s">
        <v>71</v>
      </c>
      <c r="AY91" s="269" t="s">
        <v>169</v>
      </c>
    </row>
    <row r="92" s="13" customFormat="1">
      <c r="B92" s="260"/>
      <c r="C92" s="261"/>
      <c r="D92" s="250" t="s">
        <v>177</v>
      </c>
      <c r="E92" s="262" t="s">
        <v>21</v>
      </c>
      <c r="F92" s="263" t="s">
        <v>2305</v>
      </c>
      <c r="G92" s="261"/>
      <c r="H92" s="262" t="s">
        <v>21</v>
      </c>
      <c r="I92" s="264"/>
      <c r="J92" s="261"/>
      <c r="K92" s="261"/>
      <c r="L92" s="265"/>
      <c r="M92" s="266"/>
      <c r="N92" s="267"/>
      <c r="O92" s="267"/>
      <c r="P92" s="267"/>
      <c r="Q92" s="267"/>
      <c r="R92" s="267"/>
      <c r="S92" s="267"/>
      <c r="T92" s="268"/>
      <c r="AT92" s="269" t="s">
        <v>177</v>
      </c>
      <c r="AU92" s="269" t="s">
        <v>79</v>
      </c>
      <c r="AV92" s="13" t="s">
        <v>75</v>
      </c>
      <c r="AW92" s="13" t="s">
        <v>35</v>
      </c>
      <c r="AX92" s="13" t="s">
        <v>71</v>
      </c>
      <c r="AY92" s="269" t="s">
        <v>169</v>
      </c>
    </row>
    <row r="93" s="12" customFormat="1">
      <c r="B93" s="248"/>
      <c r="C93" s="249"/>
      <c r="D93" s="250" t="s">
        <v>177</v>
      </c>
      <c r="E93" s="251" t="s">
        <v>21</v>
      </c>
      <c r="F93" s="252" t="s">
        <v>75</v>
      </c>
      <c r="G93" s="249"/>
      <c r="H93" s="253">
        <v>1</v>
      </c>
      <c r="I93" s="254"/>
      <c r="J93" s="249"/>
      <c r="K93" s="249"/>
      <c r="L93" s="255"/>
      <c r="M93" s="256"/>
      <c r="N93" s="257"/>
      <c r="O93" s="257"/>
      <c r="P93" s="257"/>
      <c r="Q93" s="257"/>
      <c r="R93" s="257"/>
      <c r="S93" s="257"/>
      <c r="T93" s="258"/>
      <c r="AT93" s="259" t="s">
        <v>177</v>
      </c>
      <c r="AU93" s="259" t="s">
        <v>79</v>
      </c>
      <c r="AV93" s="12" t="s">
        <v>79</v>
      </c>
      <c r="AW93" s="12" t="s">
        <v>35</v>
      </c>
      <c r="AX93" s="12" t="s">
        <v>71</v>
      </c>
      <c r="AY93" s="259" t="s">
        <v>169</v>
      </c>
    </row>
    <row r="94" s="14" customFormat="1">
      <c r="B94" s="270"/>
      <c r="C94" s="271"/>
      <c r="D94" s="250" t="s">
        <v>177</v>
      </c>
      <c r="E94" s="272" t="s">
        <v>21</v>
      </c>
      <c r="F94" s="273" t="s">
        <v>182</v>
      </c>
      <c r="G94" s="271"/>
      <c r="H94" s="274">
        <v>1</v>
      </c>
      <c r="I94" s="275"/>
      <c r="J94" s="271"/>
      <c r="K94" s="271"/>
      <c r="L94" s="276"/>
      <c r="M94" s="277"/>
      <c r="N94" s="278"/>
      <c r="O94" s="278"/>
      <c r="P94" s="278"/>
      <c r="Q94" s="278"/>
      <c r="R94" s="278"/>
      <c r="S94" s="278"/>
      <c r="T94" s="279"/>
      <c r="AT94" s="280" t="s">
        <v>177</v>
      </c>
      <c r="AU94" s="280" t="s">
        <v>79</v>
      </c>
      <c r="AV94" s="14" t="s">
        <v>89</v>
      </c>
      <c r="AW94" s="14" t="s">
        <v>35</v>
      </c>
      <c r="AX94" s="14" t="s">
        <v>75</v>
      </c>
      <c r="AY94" s="280" t="s">
        <v>169</v>
      </c>
    </row>
    <row r="95" s="1" customFormat="1" ht="16.5" customHeight="1">
      <c r="B95" s="47"/>
      <c r="C95" s="236" t="s">
        <v>79</v>
      </c>
      <c r="D95" s="236" t="s">
        <v>172</v>
      </c>
      <c r="E95" s="237" t="s">
        <v>2306</v>
      </c>
      <c r="F95" s="238" t="s">
        <v>2277</v>
      </c>
      <c r="G95" s="239" t="s">
        <v>1474</v>
      </c>
      <c r="H95" s="293"/>
      <c r="I95" s="241"/>
      <c r="J95" s="242">
        <f>ROUND(I95*H95,2)</f>
        <v>0</v>
      </c>
      <c r="K95" s="238" t="s">
        <v>21</v>
      </c>
      <c r="L95" s="73"/>
      <c r="M95" s="243" t="s">
        <v>21</v>
      </c>
      <c r="N95" s="308" t="s">
        <v>42</v>
      </c>
      <c r="O95" s="309"/>
      <c r="P95" s="310">
        <f>O95*H95</f>
        <v>0</v>
      </c>
      <c r="Q95" s="310">
        <v>0</v>
      </c>
      <c r="R95" s="310">
        <f>Q95*H95</f>
        <v>0</v>
      </c>
      <c r="S95" s="310">
        <v>0</v>
      </c>
      <c r="T95" s="311">
        <f>S95*H95</f>
        <v>0</v>
      </c>
      <c r="AR95" s="25" t="s">
        <v>679</v>
      </c>
      <c r="AT95" s="25" t="s">
        <v>172</v>
      </c>
      <c r="AU95" s="25" t="s">
        <v>79</v>
      </c>
      <c r="AY95" s="25" t="s">
        <v>169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75</v>
      </c>
      <c r="BK95" s="247">
        <f>ROUND(I95*H95,2)</f>
        <v>0</v>
      </c>
      <c r="BL95" s="25" t="s">
        <v>679</v>
      </c>
      <c r="BM95" s="25" t="s">
        <v>2307</v>
      </c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79"/>
      <c r="J96" s="69"/>
      <c r="K96" s="69"/>
      <c r="L96" s="73"/>
    </row>
  </sheetData>
  <sheetProtection sheet="1" autoFilter="0" formatColumns="0" formatRows="0" objects="1" scenarios="1" spinCount="100000" saltValue="7SAXieH4YEamxrUcykqiUyqdSleqxcnOQAN6pIdzbIonNV8SkhOG8iZjEpEyD26uIsa6pVDRmRJT3Tu+SUD+5w==" hashValue="FUlkDlBGTAo4SlT0Gh7/KZVpH9aQDtmFHSRnJ0kp3Ac7a60TrHwmCWyv16MDYWWXmqn2nzYeEwoQ++Vc5kysrA==" algorithmName="SHA-512" password="CC35"/>
  <autoFilter ref="C83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2308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6 - Slaboproud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2295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6 - Slaboproud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2296</v>
      </c>
      <c r="F86" s="234" t="s">
        <v>2297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2298</v>
      </c>
      <c r="F87" s="238" t="s">
        <v>2309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2310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2306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679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679</v>
      </c>
      <c r="BM88" s="25" t="s">
        <v>2311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A2jAYVdF0agOdwKDV/23Man6kvJfusSvYlLVXn91Jn6Re1vJJ+4/bGvHevFYpR2nYkpGy0xjxrrjAtDCF3vjeQ==" hashValue="JLWpWQgGbzhGTDObKCHfR6ZFqug1r2EqJKdM/5pIihJesCeufSbyLi02HsE/6vvFJibu9rCNB8FPA56e5/YzsA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2312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ROUND(SUM(BE84:BE92), 2)</f>
        <v>0</v>
      </c>
      <c r="G32" s="48"/>
      <c r="H32" s="48"/>
      <c r="I32" s="171">
        <v>0.20999999999999999</v>
      </c>
      <c r="J32" s="170">
        <f>ROUND(ROUND((SUM(BE84:BE92)),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ROUND(SUM(BF84:BF92), 2)</f>
        <v>0</v>
      </c>
      <c r="G33" s="48"/>
      <c r="H33" s="48"/>
      <c r="I33" s="171">
        <v>0.14999999999999999</v>
      </c>
      <c r="J33" s="170">
        <f>ROUND(ROUND((SUM(BF84:BF92)),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ROUND(SUM(BG84:BG92),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ROUND(SUM(BH84:BH92),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ROUND(SUM(BI84:BI92),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7 - Vzduchotechnika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2313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7 - Vzduchotechnika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2314</v>
      </c>
      <c r="F86" s="234" t="s">
        <v>2315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SUM(P87:P92)</f>
        <v>0</v>
      </c>
      <c r="Q86" s="228"/>
      <c r="R86" s="229">
        <f>SUM(R87:R92)</f>
        <v>0</v>
      </c>
      <c r="S86" s="228"/>
      <c r="T86" s="230">
        <f>SUM(T87:T92)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SUM(BK87:BK92)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2316</v>
      </c>
      <c r="F87" s="238" t="s">
        <v>2317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2318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2319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3" customFormat="1">
      <c r="B89" s="260"/>
      <c r="C89" s="261"/>
      <c r="D89" s="250" t="s">
        <v>177</v>
      </c>
      <c r="E89" s="262" t="s">
        <v>21</v>
      </c>
      <c r="F89" s="263" t="s">
        <v>2320</v>
      </c>
      <c r="G89" s="261"/>
      <c r="H89" s="262" t="s">
        <v>21</v>
      </c>
      <c r="I89" s="264"/>
      <c r="J89" s="261"/>
      <c r="K89" s="261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177</v>
      </c>
      <c r="AU89" s="269" t="s">
        <v>79</v>
      </c>
      <c r="AV89" s="13" t="s">
        <v>75</v>
      </c>
      <c r="AW89" s="13" t="s">
        <v>35</v>
      </c>
      <c r="AX89" s="13" t="s">
        <v>71</v>
      </c>
      <c r="AY89" s="269" t="s">
        <v>169</v>
      </c>
    </row>
    <row r="90" s="12" customFormat="1">
      <c r="B90" s="248"/>
      <c r="C90" s="249"/>
      <c r="D90" s="250" t="s">
        <v>177</v>
      </c>
      <c r="E90" s="251" t="s">
        <v>21</v>
      </c>
      <c r="F90" s="252" t="s">
        <v>75</v>
      </c>
      <c r="G90" s="249"/>
      <c r="H90" s="253">
        <v>1</v>
      </c>
      <c r="I90" s="254"/>
      <c r="J90" s="249"/>
      <c r="K90" s="249"/>
      <c r="L90" s="255"/>
      <c r="M90" s="256"/>
      <c r="N90" s="257"/>
      <c r="O90" s="257"/>
      <c r="P90" s="257"/>
      <c r="Q90" s="257"/>
      <c r="R90" s="257"/>
      <c r="S90" s="257"/>
      <c r="T90" s="258"/>
      <c r="AT90" s="259" t="s">
        <v>177</v>
      </c>
      <c r="AU90" s="259" t="s">
        <v>79</v>
      </c>
      <c r="AV90" s="12" t="s">
        <v>79</v>
      </c>
      <c r="AW90" s="12" t="s">
        <v>35</v>
      </c>
      <c r="AX90" s="12" t="s">
        <v>71</v>
      </c>
      <c r="AY90" s="259" t="s">
        <v>169</v>
      </c>
    </row>
    <row r="91" s="14" customFormat="1">
      <c r="B91" s="270"/>
      <c r="C91" s="271"/>
      <c r="D91" s="250" t="s">
        <v>177</v>
      </c>
      <c r="E91" s="272" t="s">
        <v>21</v>
      </c>
      <c r="F91" s="273" t="s">
        <v>182</v>
      </c>
      <c r="G91" s="271"/>
      <c r="H91" s="274">
        <v>1</v>
      </c>
      <c r="I91" s="275"/>
      <c r="J91" s="271"/>
      <c r="K91" s="271"/>
      <c r="L91" s="276"/>
      <c r="M91" s="277"/>
      <c r="N91" s="278"/>
      <c r="O91" s="278"/>
      <c r="P91" s="278"/>
      <c r="Q91" s="278"/>
      <c r="R91" s="278"/>
      <c r="S91" s="278"/>
      <c r="T91" s="279"/>
      <c r="AT91" s="280" t="s">
        <v>177</v>
      </c>
      <c r="AU91" s="280" t="s">
        <v>79</v>
      </c>
      <c r="AV91" s="14" t="s">
        <v>89</v>
      </c>
      <c r="AW91" s="14" t="s">
        <v>35</v>
      </c>
      <c r="AX91" s="14" t="s">
        <v>75</v>
      </c>
      <c r="AY91" s="280" t="s">
        <v>169</v>
      </c>
    </row>
    <row r="92" s="1" customFormat="1" ht="16.5" customHeight="1">
      <c r="B92" s="47"/>
      <c r="C92" s="236" t="s">
        <v>79</v>
      </c>
      <c r="D92" s="236" t="s">
        <v>172</v>
      </c>
      <c r="E92" s="237" t="s">
        <v>2321</v>
      </c>
      <c r="F92" s="238" t="s">
        <v>2277</v>
      </c>
      <c r="G92" s="239" t="s">
        <v>1474</v>
      </c>
      <c r="H92" s="293"/>
      <c r="I92" s="241"/>
      <c r="J92" s="242">
        <f>ROUND(I92*H92,2)</f>
        <v>0</v>
      </c>
      <c r="K92" s="238" t="s">
        <v>21</v>
      </c>
      <c r="L92" s="73"/>
      <c r="M92" s="243" t="s">
        <v>21</v>
      </c>
      <c r="N92" s="308" t="s">
        <v>42</v>
      </c>
      <c r="O92" s="309"/>
      <c r="P92" s="310">
        <f>O92*H92</f>
        <v>0</v>
      </c>
      <c r="Q92" s="310">
        <v>0</v>
      </c>
      <c r="R92" s="310">
        <f>Q92*H92</f>
        <v>0</v>
      </c>
      <c r="S92" s="310">
        <v>0</v>
      </c>
      <c r="T92" s="311">
        <f>S92*H92</f>
        <v>0</v>
      </c>
      <c r="AR92" s="25" t="s">
        <v>679</v>
      </c>
      <c r="AT92" s="25" t="s">
        <v>172</v>
      </c>
      <c r="AU92" s="25" t="s">
        <v>79</v>
      </c>
      <c r="AY92" s="25" t="s">
        <v>169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75</v>
      </c>
      <c r="BK92" s="247">
        <f>ROUND(I92*H92,2)</f>
        <v>0</v>
      </c>
      <c r="BL92" s="25" t="s">
        <v>679</v>
      </c>
      <c r="BM92" s="25" t="s">
        <v>2322</v>
      </c>
    </row>
    <row r="93" s="1" customFormat="1" ht="6.96" customHeight="1">
      <c r="B93" s="68"/>
      <c r="C93" s="69"/>
      <c r="D93" s="69"/>
      <c r="E93" s="69"/>
      <c r="F93" s="69"/>
      <c r="G93" s="69"/>
      <c r="H93" s="69"/>
      <c r="I93" s="179"/>
      <c r="J93" s="69"/>
      <c r="K93" s="69"/>
      <c r="L93" s="73"/>
    </row>
  </sheetData>
  <sheetProtection sheet="1" autoFilter="0" formatColumns="0" formatRows="0" objects="1" scenarios="1" spinCount="100000" saltValue="Vko+wYILQyZWLGxDr3/oujiw/Dgs0t+9HXgBRXIOzoUMJ3xnr5fMVd68jLRw9tr2HN9NHguqi56UMaeUi3ybjg==" hashValue="IgyMxwZeNqOTyym5up3MO/v8/jI4LrIX/zSyRIIjBnwmnuIp+BFcWdTMf37I4h6zei78O8MhRuQ/9nW/kHiZQA==" algorithmName="SHA-512" password="CC35"/>
  <autoFilter ref="C83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2323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122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8 - Chlazení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131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2313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122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8 - Chlazení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167</v>
      </c>
      <c r="F85" s="223" t="s">
        <v>168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2314</v>
      </c>
      <c r="F86" s="234" t="s">
        <v>2315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2316</v>
      </c>
      <c r="F87" s="238" t="s">
        <v>2324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2325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2321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679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679</v>
      </c>
      <c r="BM88" s="25" t="s">
        <v>2326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hkJh67INccXrZUfYQpIqKE1uu0utqZcrWsTR2JSsJr+gdBz5Ye3dSEDweRoqB5kBsRSBlpZ5su99Pbl7RxJEjA==" hashValue="KJF1H8dUYLQ/m3BrrgN4yxKVj/rfxafNLYePWzx2jOcQRBBZXXLy9iUr+d0M2BPOgl+EBU4TZGvpYTv8bsZGZA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106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124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ROUND(J97,2)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ROUND(SUM(BE97:BE1316), 2)</f>
        <v>0</v>
      </c>
      <c r="G32" s="48"/>
      <c r="H32" s="48"/>
      <c r="I32" s="171">
        <v>0.20999999999999999</v>
      </c>
      <c r="J32" s="170">
        <f>ROUND(ROUND((SUM(BE97:BE1316)),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ROUND(SUM(BF97:BF1316), 2)</f>
        <v>0</v>
      </c>
      <c r="G33" s="48"/>
      <c r="H33" s="48"/>
      <c r="I33" s="171">
        <v>0.14999999999999999</v>
      </c>
      <c r="J33" s="170">
        <f>ROUND(ROUND((SUM(BF97:BF1316)),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ROUND(SUM(BG97:BG1316),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ROUND(SUM(BH97:BH1316),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ROUND(SUM(BI97:BI1316),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1 - Architektonicko stavební řešení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J97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J98</f>
        <v>0</v>
      </c>
      <c r="K61" s="196"/>
    </row>
    <row r="62" s="9" customFormat="1" ht="19.92" customHeight="1">
      <c r="B62" s="197"/>
      <c r="C62" s="198"/>
      <c r="D62" s="199" t="s">
        <v>134</v>
      </c>
      <c r="E62" s="200"/>
      <c r="F62" s="200"/>
      <c r="G62" s="200"/>
      <c r="H62" s="200"/>
      <c r="I62" s="201"/>
      <c r="J62" s="202">
        <f>J99</f>
        <v>0</v>
      </c>
      <c r="K62" s="203"/>
    </row>
    <row r="63" s="9" customFormat="1" ht="19.92" customHeight="1">
      <c r="B63" s="197"/>
      <c r="C63" s="198"/>
      <c r="D63" s="199" t="s">
        <v>135</v>
      </c>
      <c r="E63" s="200"/>
      <c r="F63" s="200"/>
      <c r="G63" s="200"/>
      <c r="H63" s="200"/>
      <c r="I63" s="201"/>
      <c r="J63" s="202">
        <f>J244</f>
        <v>0</v>
      </c>
      <c r="K63" s="203"/>
    </row>
    <row r="64" s="9" customFormat="1" ht="19.92" customHeight="1">
      <c r="B64" s="197"/>
      <c r="C64" s="198"/>
      <c r="D64" s="199" t="s">
        <v>136</v>
      </c>
      <c r="E64" s="200"/>
      <c r="F64" s="200"/>
      <c r="G64" s="200"/>
      <c r="H64" s="200"/>
      <c r="I64" s="201"/>
      <c r="J64" s="202">
        <f>J267</f>
        <v>0</v>
      </c>
      <c r="K64" s="203"/>
    </row>
    <row r="65" s="9" customFormat="1" ht="19.92" customHeight="1">
      <c r="B65" s="197"/>
      <c r="C65" s="198"/>
      <c r="D65" s="199" t="s">
        <v>137</v>
      </c>
      <c r="E65" s="200"/>
      <c r="F65" s="200"/>
      <c r="G65" s="200"/>
      <c r="H65" s="200"/>
      <c r="I65" s="201"/>
      <c r="J65" s="202">
        <f>J621</f>
        <v>0</v>
      </c>
      <c r="K65" s="203"/>
    </row>
    <row r="66" s="9" customFormat="1" ht="19.92" customHeight="1">
      <c r="B66" s="197"/>
      <c r="C66" s="198"/>
      <c r="D66" s="199" t="s">
        <v>138</v>
      </c>
      <c r="E66" s="200"/>
      <c r="F66" s="200"/>
      <c r="G66" s="200"/>
      <c r="H66" s="200"/>
      <c r="I66" s="201"/>
      <c r="J66" s="202">
        <f>J815</f>
        <v>0</v>
      </c>
      <c r="K66" s="203"/>
    </row>
    <row r="67" s="9" customFormat="1" ht="19.92" customHeight="1">
      <c r="B67" s="197"/>
      <c r="C67" s="198"/>
      <c r="D67" s="199" t="s">
        <v>143</v>
      </c>
      <c r="E67" s="200"/>
      <c r="F67" s="200"/>
      <c r="G67" s="200"/>
      <c r="H67" s="200"/>
      <c r="I67" s="201"/>
      <c r="J67" s="202">
        <f>J824</f>
        <v>0</v>
      </c>
      <c r="K67" s="203"/>
    </row>
    <row r="68" s="9" customFormat="1" ht="19.92" customHeight="1">
      <c r="B68" s="197"/>
      <c r="C68" s="198"/>
      <c r="D68" s="199" t="s">
        <v>145</v>
      </c>
      <c r="E68" s="200"/>
      <c r="F68" s="200"/>
      <c r="G68" s="200"/>
      <c r="H68" s="200"/>
      <c r="I68" s="201"/>
      <c r="J68" s="202">
        <f>J898</f>
        <v>0</v>
      </c>
      <c r="K68" s="203"/>
    </row>
    <row r="69" s="9" customFormat="1" ht="19.92" customHeight="1">
      <c r="B69" s="197"/>
      <c r="C69" s="198"/>
      <c r="D69" s="199" t="s">
        <v>146</v>
      </c>
      <c r="E69" s="200"/>
      <c r="F69" s="200"/>
      <c r="G69" s="200"/>
      <c r="H69" s="200"/>
      <c r="I69" s="201"/>
      <c r="J69" s="202">
        <f>J971</f>
        <v>0</v>
      </c>
      <c r="K69" s="203"/>
    </row>
    <row r="70" s="9" customFormat="1" ht="19.92" customHeight="1">
      <c r="B70" s="197"/>
      <c r="C70" s="198"/>
      <c r="D70" s="199" t="s">
        <v>147</v>
      </c>
      <c r="E70" s="200"/>
      <c r="F70" s="200"/>
      <c r="G70" s="200"/>
      <c r="H70" s="200"/>
      <c r="I70" s="201"/>
      <c r="J70" s="202">
        <f>J976</f>
        <v>0</v>
      </c>
      <c r="K70" s="203"/>
    </row>
    <row r="71" s="9" customFormat="1" ht="19.92" customHeight="1">
      <c r="B71" s="197"/>
      <c r="C71" s="198"/>
      <c r="D71" s="199" t="s">
        <v>148</v>
      </c>
      <c r="E71" s="200"/>
      <c r="F71" s="200"/>
      <c r="G71" s="200"/>
      <c r="H71" s="200"/>
      <c r="I71" s="201"/>
      <c r="J71" s="202">
        <f>J992</f>
        <v>0</v>
      </c>
      <c r="K71" s="203"/>
    </row>
    <row r="72" s="9" customFormat="1" ht="19.92" customHeight="1">
      <c r="B72" s="197"/>
      <c r="C72" s="198"/>
      <c r="D72" s="199" t="s">
        <v>149</v>
      </c>
      <c r="E72" s="200"/>
      <c r="F72" s="200"/>
      <c r="G72" s="200"/>
      <c r="H72" s="200"/>
      <c r="I72" s="201"/>
      <c r="J72" s="202">
        <f>J1032</f>
        <v>0</v>
      </c>
      <c r="K72" s="203"/>
    </row>
    <row r="73" s="9" customFormat="1" ht="19.92" customHeight="1">
      <c r="B73" s="197"/>
      <c r="C73" s="198"/>
      <c r="D73" s="199" t="s">
        <v>150</v>
      </c>
      <c r="E73" s="200"/>
      <c r="F73" s="200"/>
      <c r="G73" s="200"/>
      <c r="H73" s="200"/>
      <c r="I73" s="201"/>
      <c r="J73" s="202">
        <f>J1201</f>
        <v>0</v>
      </c>
      <c r="K73" s="203"/>
    </row>
    <row r="74" s="9" customFormat="1" ht="19.92" customHeight="1">
      <c r="B74" s="197"/>
      <c r="C74" s="198"/>
      <c r="D74" s="199" t="s">
        <v>2329</v>
      </c>
      <c r="E74" s="200"/>
      <c r="F74" s="200"/>
      <c r="G74" s="200"/>
      <c r="H74" s="200"/>
      <c r="I74" s="201"/>
      <c r="J74" s="202">
        <f>J1212</f>
        <v>0</v>
      </c>
      <c r="K74" s="203"/>
    </row>
    <row r="75" s="9" customFormat="1" ht="19.92" customHeight="1">
      <c r="B75" s="197"/>
      <c r="C75" s="198"/>
      <c r="D75" s="199" t="s">
        <v>152</v>
      </c>
      <c r="E75" s="200"/>
      <c r="F75" s="200"/>
      <c r="G75" s="200"/>
      <c r="H75" s="200"/>
      <c r="I75" s="201"/>
      <c r="J75" s="202">
        <f>J1218</f>
        <v>0</v>
      </c>
      <c r="K75" s="203"/>
    </row>
    <row r="76" s="1" customFormat="1" ht="21.84" customHeight="1">
      <c r="B76" s="47"/>
      <c r="C76" s="48"/>
      <c r="D76" s="48"/>
      <c r="E76" s="48"/>
      <c r="F76" s="48"/>
      <c r="G76" s="48"/>
      <c r="H76" s="48"/>
      <c r="I76" s="157"/>
      <c r="J76" s="48"/>
      <c r="K76" s="52"/>
    </row>
    <row r="77" s="1" customFormat="1" ht="6.96" customHeight="1">
      <c r="B77" s="68"/>
      <c r="C77" s="69"/>
      <c r="D77" s="69"/>
      <c r="E77" s="69"/>
      <c r="F77" s="69"/>
      <c r="G77" s="69"/>
      <c r="H77" s="69"/>
      <c r="I77" s="179"/>
      <c r="J77" s="69"/>
      <c r="K77" s="70"/>
    </row>
    <row r="81" s="1" customFormat="1" ht="6.96" customHeight="1">
      <c r="B81" s="71"/>
      <c r="C81" s="72"/>
      <c r="D81" s="72"/>
      <c r="E81" s="72"/>
      <c r="F81" s="72"/>
      <c r="G81" s="72"/>
      <c r="H81" s="72"/>
      <c r="I81" s="182"/>
      <c r="J81" s="72"/>
      <c r="K81" s="72"/>
      <c r="L81" s="73"/>
    </row>
    <row r="82" s="1" customFormat="1" ht="36.96" customHeight="1">
      <c r="B82" s="47"/>
      <c r="C82" s="74" t="s">
        <v>153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" customFormat="1" ht="14.4" customHeight="1">
      <c r="B84" s="47"/>
      <c r="C84" s="77" t="s">
        <v>18</v>
      </c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6.5" customHeight="1">
      <c r="B85" s="47"/>
      <c r="C85" s="75"/>
      <c r="D85" s="75"/>
      <c r="E85" s="205" t="str">
        <f>E7</f>
        <v>Rozvoj infrastruktury Právnické fakulty Univerzity Palackého v Olomouci</v>
      </c>
      <c r="F85" s="77"/>
      <c r="G85" s="77"/>
      <c r="H85" s="77"/>
      <c r="I85" s="204"/>
      <c r="J85" s="75"/>
      <c r="K85" s="75"/>
      <c r="L85" s="73"/>
    </row>
    <row r="86">
      <c r="B86" s="29"/>
      <c r="C86" s="77" t="s">
        <v>121</v>
      </c>
      <c r="D86" s="206"/>
      <c r="E86" s="206"/>
      <c r="F86" s="206"/>
      <c r="G86" s="206"/>
      <c r="H86" s="206"/>
      <c r="I86" s="149"/>
      <c r="J86" s="206"/>
      <c r="K86" s="206"/>
      <c r="L86" s="207"/>
    </row>
    <row r="87" s="1" customFormat="1" ht="16.5" customHeight="1">
      <c r="B87" s="47"/>
      <c r="C87" s="75"/>
      <c r="D87" s="75"/>
      <c r="E87" s="205" t="s">
        <v>2327</v>
      </c>
      <c r="F87" s="75"/>
      <c r="G87" s="75"/>
      <c r="H87" s="75"/>
      <c r="I87" s="204"/>
      <c r="J87" s="75"/>
      <c r="K87" s="75"/>
      <c r="L87" s="73"/>
    </row>
    <row r="88" s="1" customFormat="1" ht="14.4" customHeight="1">
      <c r="B88" s="47"/>
      <c r="C88" s="77" t="s">
        <v>123</v>
      </c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17.25" customHeight="1">
      <c r="B89" s="47"/>
      <c r="C89" s="75"/>
      <c r="D89" s="75"/>
      <c r="E89" s="83" t="str">
        <f>E11</f>
        <v>1 - Architektonicko stavební řešení</v>
      </c>
      <c r="F89" s="75"/>
      <c r="G89" s="75"/>
      <c r="H89" s="75"/>
      <c r="I89" s="204"/>
      <c r="J89" s="75"/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8" customHeight="1">
      <c r="B91" s="47"/>
      <c r="C91" s="77" t="s">
        <v>23</v>
      </c>
      <c r="D91" s="75"/>
      <c r="E91" s="75"/>
      <c r="F91" s="208" t="str">
        <f>F14</f>
        <v xml:space="preserve"> </v>
      </c>
      <c r="G91" s="75"/>
      <c r="H91" s="75"/>
      <c r="I91" s="209" t="s">
        <v>25</v>
      </c>
      <c r="J91" s="86" t="str">
        <f>IF(J14="","",J14)</f>
        <v>7.8.2018</v>
      </c>
      <c r="K91" s="75"/>
      <c r="L91" s="73"/>
    </row>
    <row r="92" s="1" customFormat="1" ht="6.96" customHeight="1">
      <c r="B92" s="47"/>
      <c r="C92" s="75"/>
      <c r="D92" s="75"/>
      <c r="E92" s="75"/>
      <c r="F92" s="75"/>
      <c r="G92" s="75"/>
      <c r="H92" s="75"/>
      <c r="I92" s="204"/>
      <c r="J92" s="75"/>
      <c r="K92" s="75"/>
      <c r="L92" s="73"/>
    </row>
    <row r="93" s="1" customFormat="1">
      <c r="B93" s="47"/>
      <c r="C93" s="77" t="s">
        <v>27</v>
      </c>
      <c r="D93" s="75"/>
      <c r="E93" s="75"/>
      <c r="F93" s="208" t="str">
        <f>E17</f>
        <v>Univerzita Palackého v Olomouci</v>
      </c>
      <c r="G93" s="75"/>
      <c r="H93" s="75"/>
      <c r="I93" s="209" t="s">
        <v>33</v>
      </c>
      <c r="J93" s="208" t="str">
        <f>E23</f>
        <v>Atelier 99 s.r.o.</v>
      </c>
      <c r="K93" s="75"/>
      <c r="L93" s="73"/>
    </row>
    <row r="94" s="1" customFormat="1" ht="14.4" customHeight="1">
      <c r="B94" s="47"/>
      <c r="C94" s="77" t="s">
        <v>31</v>
      </c>
      <c r="D94" s="75"/>
      <c r="E94" s="75"/>
      <c r="F94" s="208" t="str">
        <f>IF(E20="","",E20)</f>
        <v/>
      </c>
      <c r="G94" s="75"/>
      <c r="H94" s="75"/>
      <c r="I94" s="204"/>
      <c r="J94" s="75"/>
      <c r="K94" s="75"/>
      <c r="L94" s="73"/>
    </row>
    <row r="95" s="1" customFormat="1" ht="10.32" customHeight="1">
      <c r="B95" s="47"/>
      <c r="C95" s="75"/>
      <c r="D95" s="75"/>
      <c r="E95" s="75"/>
      <c r="F95" s="75"/>
      <c r="G95" s="75"/>
      <c r="H95" s="75"/>
      <c r="I95" s="204"/>
      <c r="J95" s="75"/>
      <c r="K95" s="75"/>
      <c r="L95" s="73"/>
    </row>
    <row r="96" s="10" customFormat="1" ht="29.28" customHeight="1">
      <c r="B96" s="210"/>
      <c r="C96" s="211" t="s">
        <v>154</v>
      </c>
      <c r="D96" s="212" t="s">
        <v>56</v>
      </c>
      <c r="E96" s="212" t="s">
        <v>52</v>
      </c>
      <c r="F96" s="212" t="s">
        <v>155</v>
      </c>
      <c r="G96" s="212" t="s">
        <v>156</v>
      </c>
      <c r="H96" s="212" t="s">
        <v>157</v>
      </c>
      <c r="I96" s="213" t="s">
        <v>158</v>
      </c>
      <c r="J96" s="212" t="s">
        <v>128</v>
      </c>
      <c r="K96" s="214" t="s">
        <v>159</v>
      </c>
      <c r="L96" s="215"/>
      <c r="M96" s="103" t="s">
        <v>160</v>
      </c>
      <c r="N96" s="104" t="s">
        <v>41</v>
      </c>
      <c r="O96" s="104" t="s">
        <v>161</v>
      </c>
      <c r="P96" s="104" t="s">
        <v>162</v>
      </c>
      <c r="Q96" s="104" t="s">
        <v>163</v>
      </c>
      <c r="R96" s="104" t="s">
        <v>164</v>
      </c>
      <c r="S96" s="104" t="s">
        <v>165</v>
      </c>
      <c r="T96" s="105" t="s">
        <v>166</v>
      </c>
    </row>
    <row r="97" s="1" customFormat="1" ht="29.28" customHeight="1">
      <c r="B97" s="47"/>
      <c r="C97" s="109" t="s">
        <v>129</v>
      </c>
      <c r="D97" s="75"/>
      <c r="E97" s="75"/>
      <c r="F97" s="75"/>
      <c r="G97" s="75"/>
      <c r="H97" s="75"/>
      <c r="I97" s="204"/>
      <c r="J97" s="216">
        <f>BK97</f>
        <v>0</v>
      </c>
      <c r="K97" s="75"/>
      <c r="L97" s="73"/>
      <c r="M97" s="106"/>
      <c r="N97" s="107"/>
      <c r="O97" s="107"/>
      <c r="P97" s="217">
        <f>P98</f>
        <v>0</v>
      </c>
      <c r="Q97" s="107"/>
      <c r="R97" s="217">
        <f>R98</f>
        <v>50.608108495415991</v>
      </c>
      <c r="S97" s="107"/>
      <c r="T97" s="218">
        <f>T98</f>
        <v>48.871424800000007</v>
      </c>
      <c r="AT97" s="25" t="s">
        <v>70</v>
      </c>
      <c r="AU97" s="25" t="s">
        <v>130</v>
      </c>
      <c r="BK97" s="219">
        <f>BK98</f>
        <v>0</v>
      </c>
    </row>
    <row r="98" s="11" customFormat="1" ht="37.44" customHeight="1">
      <c r="B98" s="220"/>
      <c r="C98" s="221"/>
      <c r="D98" s="222" t="s">
        <v>70</v>
      </c>
      <c r="E98" s="223" t="s">
        <v>2330</v>
      </c>
      <c r="F98" s="223" t="s">
        <v>2331</v>
      </c>
      <c r="G98" s="221"/>
      <c r="H98" s="221"/>
      <c r="I98" s="224"/>
      <c r="J98" s="225">
        <f>BK98</f>
        <v>0</v>
      </c>
      <c r="K98" s="221"/>
      <c r="L98" s="226"/>
      <c r="M98" s="227"/>
      <c r="N98" s="228"/>
      <c r="O98" s="228"/>
      <c r="P98" s="229">
        <f>P99+P244+P267+P621+P815+P824+P898+P971+P976+P992+P1032+P1201+P1212+P1218</f>
        <v>0</v>
      </c>
      <c r="Q98" s="228"/>
      <c r="R98" s="229">
        <f>R99+R244+R267+R621+R815+R824+R898+R971+R976+R992+R1032+R1201+R1212+R1218</f>
        <v>50.608108495415991</v>
      </c>
      <c r="S98" s="228"/>
      <c r="T98" s="230">
        <f>T99+T244+T267+T621+T815+T824+T898+T971+T976+T992+T1032+T1201+T1212+T1218</f>
        <v>48.871424800000007</v>
      </c>
      <c r="AR98" s="231" t="s">
        <v>75</v>
      </c>
      <c r="AT98" s="232" t="s">
        <v>70</v>
      </c>
      <c r="AU98" s="232" t="s">
        <v>71</v>
      </c>
      <c r="AY98" s="231" t="s">
        <v>169</v>
      </c>
      <c r="BK98" s="233">
        <f>BK99+BK244+BK267+BK621+BK815+BK824+BK898+BK971+BK976+BK992+BK1032+BK1201+BK1212+BK1218</f>
        <v>0</v>
      </c>
    </row>
    <row r="99" s="11" customFormat="1" ht="19.92" customHeight="1">
      <c r="B99" s="220"/>
      <c r="C99" s="221"/>
      <c r="D99" s="222" t="s">
        <v>70</v>
      </c>
      <c r="E99" s="234" t="s">
        <v>335</v>
      </c>
      <c r="F99" s="234" t="s">
        <v>336</v>
      </c>
      <c r="G99" s="221"/>
      <c r="H99" s="221"/>
      <c r="I99" s="224"/>
      <c r="J99" s="235">
        <f>BK99</f>
        <v>0</v>
      </c>
      <c r="K99" s="221"/>
      <c r="L99" s="226"/>
      <c r="M99" s="227"/>
      <c r="N99" s="228"/>
      <c r="O99" s="228"/>
      <c r="P99" s="229">
        <f>SUM(P100:P243)</f>
        <v>0</v>
      </c>
      <c r="Q99" s="228"/>
      <c r="R99" s="229">
        <f>SUM(R100:R243)</f>
        <v>16.262415601599997</v>
      </c>
      <c r="S99" s="228"/>
      <c r="T99" s="230">
        <f>SUM(T100:T243)</f>
        <v>0</v>
      </c>
      <c r="AR99" s="231" t="s">
        <v>75</v>
      </c>
      <c r="AT99" s="232" t="s">
        <v>70</v>
      </c>
      <c r="AU99" s="232" t="s">
        <v>75</v>
      </c>
      <c r="AY99" s="231" t="s">
        <v>169</v>
      </c>
      <c r="BK99" s="233">
        <f>SUM(BK100:BK243)</f>
        <v>0</v>
      </c>
    </row>
    <row r="100" s="1" customFormat="1" ht="25.5" customHeight="1">
      <c r="B100" s="47"/>
      <c r="C100" s="236" t="s">
        <v>75</v>
      </c>
      <c r="D100" s="236" t="s">
        <v>172</v>
      </c>
      <c r="E100" s="237" t="s">
        <v>2332</v>
      </c>
      <c r="F100" s="238" t="s">
        <v>2333</v>
      </c>
      <c r="G100" s="239" t="s">
        <v>190</v>
      </c>
      <c r="H100" s="240">
        <v>0.16200000000000001</v>
      </c>
      <c r="I100" s="241"/>
      <c r="J100" s="242">
        <f>ROUND(I100*H100,2)</f>
        <v>0</v>
      </c>
      <c r="K100" s="238" t="s">
        <v>21</v>
      </c>
      <c r="L100" s="73"/>
      <c r="M100" s="243" t="s">
        <v>21</v>
      </c>
      <c r="N100" s="244" t="s">
        <v>42</v>
      </c>
      <c r="O100" s="48"/>
      <c r="P100" s="245">
        <f>O100*H100</f>
        <v>0</v>
      </c>
      <c r="Q100" s="245">
        <v>1.07965</v>
      </c>
      <c r="R100" s="245">
        <f>Q100*H100</f>
        <v>0.17490330000000001</v>
      </c>
      <c r="S100" s="245">
        <v>0</v>
      </c>
      <c r="T100" s="246">
        <f>S100*H100</f>
        <v>0</v>
      </c>
      <c r="AR100" s="25" t="s">
        <v>89</v>
      </c>
      <c r="AT100" s="25" t="s">
        <v>172</v>
      </c>
      <c r="AU100" s="25" t="s">
        <v>79</v>
      </c>
      <c r="AY100" s="25" t="s">
        <v>169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75</v>
      </c>
      <c r="BK100" s="247">
        <f>ROUND(I100*H100,2)</f>
        <v>0</v>
      </c>
      <c r="BL100" s="25" t="s">
        <v>89</v>
      </c>
      <c r="BM100" s="25" t="s">
        <v>2334</v>
      </c>
    </row>
    <row r="101" s="12" customFormat="1">
      <c r="B101" s="248"/>
      <c r="C101" s="249"/>
      <c r="D101" s="250" t="s">
        <v>177</v>
      </c>
      <c r="E101" s="251" t="s">
        <v>21</v>
      </c>
      <c r="F101" s="252" t="s">
        <v>2335</v>
      </c>
      <c r="G101" s="249"/>
      <c r="H101" s="253">
        <v>0.16200000000000001</v>
      </c>
      <c r="I101" s="254"/>
      <c r="J101" s="249"/>
      <c r="K101" s="249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177</v>
      </c>
      <c r="AU101" s="259" t="s">
        <v>79</v>
      </c>
      <c r="AV101" s="12" t="s">
        <v>79</v>
      </c>
      <c r="AW101" s="12" t="s">
        <v>35</v>
      </c>
      <c r="AX101" s="12" t="s">
        <v>71</v>
      </c>
      <c r="AY101" s="259" t="s">
        <v>169</v>
      </c>
    </row>
    <row r="102" s="13" customFormat="1">
      <c r="B102" s="260"/>
      <c r="C102" s="261"/>
      <c r="D102" s="250" t="s">
        <v>177</v>
      </c>
      <c r="E102" s="262" t="s">
        <v>21</v>
      </c>
      <c r="F102" s="263" t="s">
        <v>2336</v>
      </c>
      <c r="G102" s="261"/>
      <c r="H102" s="262" t="s">
        <v>21</v>
      </c>
      <c r="I102" s="264"/>
      <c r="J102" s="261"/>
      <c r="K102" s="261"/>
      <c r="L102" s="265"/>
      <c r="M102" s="266"/>
      <c r="N102" s="267"/>
      <c r="O102" s="267"/>
      <c r="P102" s="267"/>
      <c r="Q102" s="267"/>
      <c r="R102" s="267"/>
      <c r="S102" s="267"/>
      <c r="T102" s="268"/>
      <c r="AT102" s="269" t="s">
        <v>177</v>
      </c>
      <c r="AU102" s="269" t="s">
        <v>79</v>
      </c>
      <c r="AV102" s="13" t="s">
        <v>75</v>
      </c>
      <c r="AW102" s="13" t="s">
        <v>35</v>
      </c>
      <c r="AX102" s="13" t="s">
        <v>71</v>
      </c>
      <c r="AY102" s="269" t="s">
        <v>169</v>
      </c>
    </row>
    <row r="103" s="14" customFormat="1">
      <c r="B103" s="270"/>
      <c r="C103" s="271"/>
      <c r="D103" s="250" t="s">
        <v>177</v>
      </c>
      <c r="E103" s="272" t="s">
        <v>21</v>
      </c>
      <c r="F103" s="273" t="s">
        <v>182</v>
      </c>
      <c r="G103" s="271"/>
      <c r="H103" s="274">
        <v>0.16200000000000001</v>
      </c>
      <c r="I103" s="275"/>
      <c r="J103" s="271"/>
      <c r="K103" s="271"/>
      <c r="L103" s="276"/>
      <c r="M103" s="277"/>
      <c r="N103" s="278"/>
      <c r="O103" s="278"/>
      <c r="P103" s="278"/>
      <c r="Q103" s="278"/>
      <c r="R103" s="278"/>
      <c r="S103" s="278"/>
      <c r="T103" s="279"/>
      <c r="AT103" s="280" t="s">
        <v>177</v>
      </c>
      <c r="AU103" s="280" t="s">
        <v>79</v>
      </c>
      <c r="AV103" s="14" t="s">
        <v>89</v>
      </c>
      <c r="AW103" s="14" t="s">
        <v>35</v>
      </c>
      <c r="AX103" s="14" t="s">
        <v>75</v>
      </c>
      <c r="AY103" s="280" t="s">
        <v>169</v>
      </c>
    </row>
    <row r="104" s="1" customFormat="1" ht="25.5" customHeight="1">
      <c r="B104" s="47"/>
      <c r="C104" s="236" t="s">
        <v>79</v>
      </c>
      <c r="D104" s="236" t="s">
        <v>172</v>
      </c>
      <c r="E104" s="237" t="s">
        <v>2337</v>
      </c>
      <c r="F104" s="238" t="s">
        <v>2338</v>
      </c>
      <c r="G104" s="239" t="s">
        <v>190</v>
      </c>
      <c r="H104" s="240">
        <v>2.702</v>
      </c>
      <c r="I104" s="241"/>
      <c r="J104" s="242">
        <f>ROUND(I104*H104,2)</f>
        <v>0</v>
      </c>
      <c r="K104" s="238" t="s">
        <v>21</v>
      </c>
      <c r="L104" s="73"/>
      <c r="M104" s="243" t="s">
        <v>21</v>
      </c>
      <c r="N104" s="244" t="s">
        <v>42</v>
      </c>
      <c r="O104" s="48"/>
      <c r="P104" s="245">
        <f>O104*H104</f>
        <v>0</v>
      </c>
      <c r="Q104" s="245">
        <v>0.74970000000000003</v>
      </c>
      <c r="R104" s="245">
        <f>Q104*H104</f>
        <v>2.0256894000000001</v>
      </c>
      <c r="S104" s="245">
        <v>0</v>
      </c>
      <c r="T104" s="246">
        <f>S104*H104</f>
        <v>0</v>
      </c>
      <c r="AR104" s="25" t="s">
        <v>89</v>
      </c>
      <c r="AT104" s="25" t="s">
        <v>172</v>
      </c>
      <c r="AU104" s="25" t="s">
        <v>79</v>
      </c>
      <c r="AY104" s="25" t="s">
        <v>169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75</v>
      </c>
      <c r="BK104" s="247">
        <f>ROUND(I104*H104,2)</f>
        <v>0</v>
      </c>
      <c r="BL104" s="25" t="s">
        <v>89</v>
      </c>
      <c r="BM104" s="25" t="s">
        <v>2339</v>
      </c>
    </row>
    <row r="105" s="12" customFormat="1">
      <c r="B105" s="248"/>
      <c r="C105" s="249"/>
      <c r="D105" s="250" t="s">
        <v>177</v>
      </c>
      <c r="E105" s="251" t="s">
        <v>21</v>
      </c>
      <c r="F105" s="252" t="s">
        <v>2340</v>
      </c>
      <c r="G105" s="249"/>
      <c r="H105" s="253">
        <v>2.702</v>
      </c>
      <c r="I105" s="254"/>
      <c r="J105" s="249"/>
      <c r="K105" s="249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177</v>
      </c>
      <c r="AU105" s="259" t="s">
        <v>79</v>
      </c>
      <c r="AV105" s="12" t="s">
        <v>79</v>
      </c>
      <c r="AW105" s="12" t="s">
        <v>35</v>
      </c>
      <c r="AX105" s="12" t="s">
        <v>71</v>
      </c>
      <c r="AY105" s="259" t="s">
        <v>169</v>
      </c>
    </row>
    <row r="106" s="13" customFormat="1">
      <c r="B106" s="260"/>
      <c r="C106" s="261"/>
      <c r="D106" s="250" t="s">
        <v>177</v>
      </c>
      <c r="E106" s="262" t="s">
        <v>21</v>
      </c>
      <c r="F106" s="263" t="s">
        <v>2341</v>
      </c>
      <c r="G106" s="261"/>
      <c r="H106" s="262" t="s">
        <v>21</v>
      </c>
      <c r="I106" s="264"/>
      <c r="J106" s="261"/>
      <c r="K106" s="261"/>
      <c r="L106" s="265"/>
      <c r="M106" s="266"/>
      <c r="N106" s="267"/>
      <c r="O106" s="267"/>
      <c r="P106" s="267"/>
      <c r="Q106" s="267"/>
      <c r="R106" s="267"/>
      <c r="S106" s="267"/>
      <c r="T106" s="268"/>
      <c r="AT106" s="269" t="s">
        <v>177</v>
      </c>
      <c r="AU106" s="269" t="s">
        <v>79</v>
      </c>
      <c r="AV106" s="13" t="s">
        <v>75</v>
      </c>
      <c r="AW106" s="13" t="s">
        <v>35</v>
      </c>
      <c r="AX106" s="13" t="s">
        <v>71</v>
      </c>
      <c r="AY106" s="269" t="s">
        <v>169</v>
      </c>
    </row>
    <row r="107" s="14" customFormat="1">
      <c r="B107" s="270"/>
      <c r="C107" s="271"/>
      <c r="D107" s="250" t="s">
        <v>177</v>
      </c>
      <c r="E107" s="272" t="s">
        <v>21</v>
      </c>
      <c r="F107" s="273" t="s">
        <v>182</v>
      </c>
      <c r="G107" s="271"/>
      <c r="H107" s="274">
        <v>2.702</v>
      </c>
      <c r="I107" s="275"/>
      <c r="J107" s="271"/>
      <c r="K107" s="271"/>
      <c r="L107" s="276"/>
      <c r="M107" s="277"/>
      <c r="N107" s="278"/>
      <c r="O107" s="278"/>
      <c r="P107" s="278"/>
      <c r="Q107" s="278"/>
      <c r="R107" s="278"/>
      <c r="S107" s="278"/>
      <c r="T107" s="279"/>
      <c r="AT107" s="280" t="s">
        <v>177</v>
      </c>
      <c r="AU107" s="280" t="s">
        <v>79</v>
      </c>
      <c r="AV107" s="14" t="s">
        <v>89</v>
      </c>
      <c r="AW107" s="14" t="s">
        <v>35</v>
      </c>
      <c r="AX107" s="14" t="s">
        <v>75</v>
      </c>
      <c r="AY107" s="280" t="s">
        <v>169</v>
      </c>
    </row>
    <row r="108" s="1" customFormat="1" ht="16.5" customHeight="1">
      <c r="B108" s="47"/>
      <c r="C108" s="236" t="s">
        <v>86</v>
      </c>
      <c r="D108" s="236" t="s">
        <v>172</v>
      </c>
      <c r="E108" s="237" t="s">
        <v>352</v>
      </c>
      <c r="F108" s="238" t="s">
        <v>353</v>
      </c>
      <c r="G108" s="239" t="s">
        <v>354</v>
      </c>
      <c r="H108" s="240">
        <v>4</v>
      </c>
      <c r="I108" s="241"/>
      <c r="J108" s="242">
        <f>ROUND(I108*H108,2)</f>
        <v>0</v>
      </c>
      <c r="K108" s="238" t="s">
        <v>21</v>
      </c>
      <c r="L108" s="73"/>
      <c r="M108" s="243" t="s">
        <v>21</v>
      </c>
      <c r="N108" s="244" t="s">
        <v>42</v>
      </c>
      <c r="O108" s="48"/>
      <c r="P108" s="245">
        <f>O108*H108</f>
        <v>0</v>
      </c>
      <c r="Q108" s="245">
        <v>0.021270000000000001</v>
      </c>
      <c r="R108" s="245">
        <f>Q108*H108</f>
        <v>0.085080000000000003</v>
      </c>
      <c r="S108" s="245">
        <v>0</v>
      </c>
      <c r="T108" s="246">
        <f>S108*H108</f>
        <v>0</v>
      </c>
      <c r="AR108" s="25" t="s">
        <v>89</v>
      </c>
      <c r="AT108" s="25" t="s">
        <v>172</v>
      </c>
      <c r="AU108" s="25" t="s">
        <v>79</v>
      </c>
      <c r="AY108" s="25" t="s">
        <v>169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75</v>
      </c>
      <c r="BK108" s="247">
        <f>ROUND(I108*H108,2)</f>
        <v>0</v>
      </c>
      <c r="BL108" s="25" t="s">
        <v>89</v>
      </c>
      <c r="BM108" s="25" t="s">
        <v>2342</v>
      </c>
    </row>
    <row r="109" s="12" customFormat="1">
      <c r="B109" s="248"/>
      <c r="C109" s="249"/>
      <c r="D109" s="250" t="s">
        <v>177</v>
      </c>
      <c r="E109" s="251" t="s">
        <v>21</v>
      </c>
      <c r="F109" s="252" t="s">
        <v>75</v>
      </c>
      <c r="G109" s="249"/>
      <c r="H109" s="253">
        <v>1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177</v>
      </c>
      <c r="AU109" s="259" t="s">
        <v>79</v>
      </c>
      <c r="AV109" s="12" t="s">
        <v>79</v>
      </c>
      <c r="AW109" s="12" t="s">
        <v>35</v>
      </c>
      <c r="AX109" s="12" t="s">
        <v>71</v>
      </c>
      <c r="AY109" s="259" t="s">
        <v>169</v>
      </c>
    </row>
    <row r="110" s="13" customFormat="1">
      <c r="B110" s="260"/>
      <c r="C110" s="261"/>
      <c r="D110" s="250" t="s">
        <v>177</v>
      </c>
      <c r="E110" s="262" t="s">
        <v>21</v>
      </c>
      <c r="F110" s="263" t="s">
        <v>2343</v>
      </c>
      <c r="G110" s="261"/>
      <c r="H110" s="262" t="s">
        <v>21</v>
      </c>
      <c r="I110" s="264"/>
      <c r="J110" s="261"/>
      <c r="K110" s="261"/>
      <c r="L110" s="265"/>
      <c r="M110" s="266"/>
      <c r="N110" s="267"/>
      <c r="O110" s="267"/>
      <c r="P110" s="267"/>
      <c r="Q110" s="267"/>
      <c r="R110" s="267"/>
      <c r="S110" s="267"/>
      <c r="T110" s="268"/>
      <c r="AT110" s="269" t="s">
        <v>177</v>
      </c>
      <c r="AU110" s="269" t="s">
        <v>79</v>
      </c>
      <c r="AV110" s="13" t="s">
        <v>75</v>
      </c>
      <c r="AW110" s="13" t="s">
        <v>35</v>
      </c>
      <c r="AX110" s="13" t="s">
        <v>71</v>
      </c>
      <c r="AY110" s="269" t="s">
        <v>169</v>
      </c>
    </row>
    <row r="111" s="12" customFormat="1">
      <c r="B111" s="248"/>
      <c r="C111" s="249"/>
      <c r="D111" s="250" t="s">
        <v>177</v>
      </c>
      <c r="E111" s="251" t="s">
        <v>21</v>
      </c>
      <c r="F111" s="252" t="s">
        <v>75</v>
      </c>
      <c r="G111" s="249"/>
      <c r="H111" s="253">
        <v>1</v>
      </c>
      <c r="I111" s="254"/>
      <c r="J111" s="249"/>
      <c r="K111" s="249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177</v>
      </c>
      <c r="AU111" s="259" t="s">
        <v>79</v>
      </c>
      <c r="AV111" s="12" t="s">
        <v>79</v>
      </c>
      <c r="AW111" s="12" t="s">
        <v>35</v>
      </c>
      <c r="AX111" s="12" t="s">
        <v>71</v>
      </c>
      <c r="AY111" s="259" t="s">
        <v>169</v>
      </c>
    </row>
    <row r="112" s="13" customFormat="1">
      <c r="B112" s="260"/>
      <c r="C112" s="261"/>
      <c r="D112" s="250" t="s">
        <v>177</v>
      </c>
      <c r="E112" s="262" t="s">
        <v>21</v>
      </c>
      <c r="F112" s="263" t="s">
        <v>2344</v>
      </c>
      <c r="G112" s="261"/>
      <c r="H112" s="262" t="s">
        <v>21</v>
      </c>
      <c r="I112" s="264"/>
      <c r="J112" s="261"/>
      <c r="K112" s="261"/>
      <c r="L112" s="265"/>
      <c r="M112" s="266"/>
      <c r="N112" s="267"/>
      <c r="O112" s="267"/>
      <c r="P112" s="267"/>
      <c r="Q112" s="267"/>
      <c r="R112" s="267"/>
      <c r="S112" s="267"/>
      <c r="T112" s="268"/>
      <c r="AT112" s="269" t="s">
        <v>177</v>
      </c>
      <c r="AU112" s="269" t="s">
        <v>79</v>
      </c>
      <c r="AV112" s="13" t="s">
        <v>75</v>
      </c>
      <c r="AW112" s="13" t="s">
        <v>35</v>
      </c>
      <c r="AX112" s="13" t="s">
        <v>71</v>
      </c>
      <c r="AY112" s="269" t="s">
        <v>169</v>
      </c>
    </row>
    <row r="113" s="12" customFormat="1">
      <c r="B113" s="248"/>
      <c r="C113" s="249"/>
      <c r="D113" s="250" t="s">
        <v>177</v>
      </c>
      <c r="E113" s="251" t="s">
        <v>21</v>
      </c>
      <c r="F113" s="252" t="s">
        <v>75</v>
      </c>
      <c r="G113" s="249"/>
      <c r="H113" s="253">
        <v>1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177</v>
      </c>
      <c r="AU113" s="259" t="s">
        <v>79</v>
      </c>
      <c r="AV113" s="12" t="s">
        <v>79</v>
      </c>
      <c r="AW113" s="12" t="s">
        <v>35</v>
      </c>
      <c r="AX113" s="12" t="s">
        <v>71</v>
      </c>
      <c r="AY113" s="259" t="s">
        <v>169</v>
      </c>
    </row>
    <row r="114" s="13" customFormat="1">
      <c r="B114" s="260"/>
      <c r="C114" s="261"/>
      <c r="D114" s="250" t="s">
        <v>177</v>
      </c>
      <c r="E114" s="262" t="s">
        <v>21</v>
      </c>
      <c r="F114" s="263" t="s">
        <v>2157</v>
      </c>
      <c r="G114" s="261"/>
      <c r="H114" s="262" t="s">
        <v>21</v>
      </c>
      <c r="I114" s="264"/>
      <c r="J114" s="261"/>
      <c r="K114" s="261"/>
      <c r="L114" s="265"/>
      <c r="M114" s="266"/>
      <c r="N114" s="267"/>
      <c r="O114" s="267"/>
      <c r="P114" s="267"/>
      <c r="Q114" s="267"/>
      <c r="R114" s="267"/>
      <c r="S114" s="267"/>
      <c r="T114" s="268"/>
      <c r="AT114" s="269" t="s">
        <v>177</v>
      </c>
      <c r="AU114" s="269" t="s">
        <v>79</v>
      </c>
      <c r="AV114" s="13" t="s">
        <v>75</v>
      </c>
      <c r="AW114" s="13" t="s">
        <v>35</v>
      </c>
      <c r="AX114" s="13" t="s">
        <v>71</v>
      </c>
      <c r="AY114" s="269" t="s">
        <v>169</v>
      </c>
    </row>
    <row r="115" s="12" customFormat="1">
      <c r="B115" s="248"/>
      <c r="C115" s="249"/>
      <c r="D115" s="250" t="s">
        <v>177</v>
      </c>
      <c r="E115" s="251" t="s">
        <v>21</v>
      </c>
      <c r="F115" s="252" t="s">
        <v>75</v>
      </c>
      <c r="G115" s="249"/>
      <c r="H115" s="253">
        <v>1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177</v>
      </c>
      <c r="AU115" s="259" t="s">
        <v>79</v>
      </c>
      <c r="AV115" s="12" t="s">
        <v>79</v>
      </c>
      <c r="AW115" s="12" t="s">
        <v>35</v>
      </c>
      <c r="AX115" s="12" t="s">
        <v>71</v>
      </c>
      <c r="AY115" s="259" t="s">
        <v>169</v>
      </c>
    </row>
    <row r="116" s="13" customFormat="1">
      <c r="B116" s="260"/>
      <c r="C116" s="261"/>
      <c r="D116" s="250" t="s">
        <v>177</v>
      </c>
      <c r="E116" s="262" t="s">
        <v>21</v>
      </c>
      <c r="F116" s="263" t="s">
        <v>2345</v>
      </c>
      <c r="G116" s="261"/>
      <c r="H116" s="262" t="s">
        <v>21</v>
      </c>
      <c r="I116" s="264"/>
      <c r="J116" s="261"/>
      <c r="K116" s="261"/>
      <c r="L116" s="265"/>
      <c r="M116" s="266"/>
      <c r="N116" s="267"/>
      <c r="O116" s="267"/>
      <c r="P116" s="267"/>
      <c r="Q116" s="267"/>
      <c r="R116" s="267"/>
      <c r="S116" s="267"/>
      <c r="T116" s="268"/>
      <c r="AT116" s="269" t="s">
        <v>177</v>
      </c>
      <c r="AU116" s="269" t="s">
        <v>79</v>
      </c>
      <c r="AV116" s="13" t="s">
        <v>75</v>
      </c>
      <c r="AW116" s="13" t="s">
        <v>35</v>
      </c>
      <c r="AX116" s="13" t="s">
        <v>71</v>
      </c>
      <c r="AY116" s="269" t="s">
        <v>169</v>
      </c>
    </row>
    <row r="117" s="14" customFormat="1">
      <c r="B117" s="270"/>
      <c r="C117" s="271"/>
      <c r="D117" s="250" t="s">
        <v>177</v>
      </c>
      <c r="E117" s="272" t="s">
        <v>21</v>
      </c>
      <c r="F117" s="273" t="s">
        <v>182</v>
      </c>
      <c r="G117" s="271"/>
      <c r="H117" s="274">
        <v>4</v>
      </c>
      <c r="I117" s="275"/>
      <c r="J117" s="271"/>
      <c r="K117" s="271"/>
      <c r="L117" s="276"/>
      <c r="M117" s="277"/>
      <c r="N117" s="278"/>
      <c r="O117" s="278"/>
      <c r="P117" s="278"/>
      <c r="Q117" s="278"/>
      <c r="R117" s="278"/>
      <c r="S117" s="278"/>
      <c r="T117" s="279"/>
      <c r="AT117" s="280" t="s">
        <v>177</v>
      </c>
      <c r="AU117" s="280" t="s">
        <v>79</v>
      </c>
      <c r="AV117" s="14" t="s">
        <v>89</v>
      </c>
      <c r="AW117" s="14" t="s">
        <v>35</v>
      </c>
      <c r="AX117" s="14" t="s">
        <v>75</v>
      </c>
      <c r="AY117" s="280" t="s">
        <v>169</v>
      </c>
    </row>
    <row r="118" s="1" customFormat="1" ht="16.5" customHeight="1">
      <c r="B118" s="47"/>
      <c r="C118" s="236" t="s">
        <v>89</v>
      </c>
      <c r="D118" s="236" t="s">
        <v>172</v>
      </c>
      <c r="E118" s="237" t="s">
        <v>358</v>
      </c>
      <c r="F118" s="238" t="s">
        <v>359</v>
      </c>
      <c r="G118" s="239" t="s">
        <v>354</v>
      </c>
      <c r="H118" s="240">
        <v>4</v>
      </c>
      <c r="I118" s="241"/>
      <c r="J118" s="242">
        <f>ROUND(I118*H118,2)</f>
        <v>0</v>
      </c>
      <c r="K118" s="238" t="s">
        <v>21</v>
      </c>
      <c r="L118" s="73"/>
      <c r="M118" s="243" t="s">
        <v>21</v>
      </c>
      <c r="N118" s="244" t="s">
        <v>42</v>
      </c>
      <c r="O118" s="48"/>
      <c r="P118" s="245">
        <f>O118*H118</f>
        <v>0</v>
      </c>
      <c r="Q118" s="245">
        <v>0.022339999999999999</v>
      </c>
      <c r="R118" s="245">
        <f>Q118*H118</f>
        <v>0.089359999999999995</v>
      </c>
      <c r="S118" s="245">
        <v>0</v>
      </c>
      <c r="T118" s="246">
        <f>S118*H118</f>
        <v>0</v>
      </c>
      <c r="AR118" s="25" t="s">
        <v>89</v>
      </c>
      <c r="AT118" s="25" t="s">
        <v>172</v>
      </c>
      <c r="AU118" s="25" t="s">
        <v>79</v>
      </c>
      <c r="AY118" s="25" t="s">
        <v>169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75</v>
      </c>
      <c r="BK118" s="247">
        <f>ROUND(I118*H118,2)</f>
        <v>0</v>
      </c>
      <c r="BL118" s="25" t="s">
        <v>89</v>
      </c>
      <c r="BM118" s="25" t="s">
        <v>2346</v>
      </c>
    </row>
    <row r="119" s="12" customFormat="1">
      <c r="B119" s="248"/>
      <c r="C119" s="249"/>
      <c r="D119" s="250" t="s">
        <v>177</v>
      </c>
      <c r="E119" s="251" t="s">
        <v>21</v>
      </c>
      <c r="F119" s="252" t="s">
        <v>79</v>
      </c>
      <c r="G119" s="249"/>
      <c r="H119" s="253">
        <v>2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177</v>
      </c>
      <c r="AU119" s="259" t="s">
        <v>79</v>
      </c>
      <c r="AV119" s="12" t="s">
        <v>79</v>
      </c>
      <c r="AW119" s="12" t="s">
        <v>35</v>
      </c>
      <c r="AX119" s="12" t="s">
        <v>71</v>
      </c>
      <c r="AY119" s="259" t="s">
        <v>169</v>
      </c>
    </row>
    <row r="120" s="13" customFormat="1">
      <c r="B120" s="260"/>
      <c r="C120" s="261"/>
      <c r="D120" s="250" t="s">
        <v>177</v>
      </c>
      <c r="E120" s="262" t="s">
        <v>21</v>
      </c>
      <c r="F120" s="263" t="s">
        <v>2336</v>
      </c>
      <c r="G120" s="261"/>
      <c r="H120" s="262" t="s">
        <v>21</v>
      </c>
      <c r="I120" s="264"/>
      <c r="J120" s="261"/>
      <c r="K120" s="261"/>
      <c r="L120" s="265"/>
      <c r="M120" s="266"/>
      <c r="N120" s="267"/>
      <c r="O120" s="267"/>
      <c r="P120" s="267"/>
      <c r="Q120" s="267"/>
      <c r="R120" s="267"/>
      <c r="S120" s="267"/>
      <c r="T120" s="268"/>
      <c r="AT120" s="269" t="s">
        <v>177</v>
      </c>
      <c r="AU120" s="269" t="s">
        <v>79</v>
      </c>
      <c r="AV120" s="13" t="s">
        <v>75</v>
      </c>
      <c r="AW120" s="13" t="s">
        <v>35</v>
      </c>
      <c r="AX120" s="13" t="s">
        <v>71</v>
      </c>
      <c r="AY120" s="269" t="s">
        <v>169</v>
      </c>
    </row>
    <row r="121" s="12" customFormat="1">
      <c r="B121" s="248"/>
      <c r="C121" s="249"/>
      <c r="D121" s="250" t="s">
        <v>177</v>
      </c>
      <c r="E121" s="251" t="s">
        <v>21</v>
      </c>
      <c r="F121" s="252" t="s">
        <v>79</v>
      </c>
      <c r="G121" s="249"/>
      <c r="H121" s="253">
        <v>2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177</v>
      </c>
      <c r="AU121" s="259" t="s">
        <v>79</v>
      </c>
      <c r="AV121" s="12" t="s">
        <v>79</v>
      </c>
      <c r="AW121" s="12" t="s">
        <v>35</v>
      </c>
      <c r="AX121" s="12" t="s">
        <v>71</v>
      </c>
      <c r="AY121" s="259" t="s">
        <v>169</v>
      </c>
    </row>
    <row r="122" s="13" customFormat="1">
      <c r="B122" s="260"/>
      <c r="C122" s="261"/>
      <c r="D122" s="250" t="s">
        <v>177</v>
      </c>
      <c r="E122" s="262" t="s">
        <v>21</v>
      </c>
      <c r="F122" s="263" t="s">
        <v>1109</v>
      </c>
      <c r="G122" s="261"/>
      <c r="H122" s="262" t="s">
        <v>21</v>
      </c>
      <c r="I122" s="264"/>
      <c r="J122" s="261"/>
      <c r="K122" s="261"/>
      <c r="L122" s="265"/>
      <c r="M122" s="266"/>
      <c r="N122" s="267"/>
      <c r="O122" s="267"/>
      <c r="P122" s="267"/>
      <c r="Q122" s="267"/>
      <c r="R122" s="267"/>
      <c r="S122" s="267"/>
      <c r="T122" s="268"/>
      <c r="AT122" s="269" t="s">
        <v>177</v>
      </c>
      <c r="AU122" s="269" t="s">
        <v>79</v>
      </c>
      <c r="AV122" s="13" t="s">
        <v>75</v>
      </c>
      <c r="AW122" s="13" t="s">
        <v>35</v>
      </c>
      <c r="AX122" s="13" t="s">
        <v>71</v>
      </c>
      <c r="AY122" s="269" t="s">
        <v>169</v>
      </c>
    </row>
    <row r="123" s="14" customFormat="1">
      <c r="B123" s="270"/>
      <c r="C123" s="271"/>
      <c r="D123" s="250" t="s">
        <v>177</v>
      </c>
      <c r="E123" s="272" t="s">
        <v>21</v>
      </c>
      <c r="F123" s="273" t="s">
        <v>182</v>
      </c>
      <c r="G123" s="271"/>
      <c r="H123" s="274">
        <v>4</v>
      </c>
      <c r="I123" s="275"/>
      <c r="J123" s="271"/>
      <c r="K123" s="271"/>
      <c r="L123" s="276"/>
      <c r="M123" s="277"/>
      <c r="N123" s="278"/>
      <c r="O123" s="278"/>
      <c r="P123" s="278"/>
      <c r="Q123" s="278"/>
      <c r="R123" s="278"/>
      <c r="S123" s="278"/>
      <c r="T123" s="279"/>
      <c r="AT123" s="280" t="s">
        <v>177</v>
      </c>
      <c r="AU123" s="280" t="s">
        <v>79</v>
      </c>
      <c r="AV123" s="14" t="s">
        <v>89</v>
      </c>
      <c r="AW123" s="14" t="s">
        <v>35</v>
      </c>
      <c r="AX123" s="14" t="s">
        <v>75</v>
      </c>
      <c r="AY123" s="280" t="s">
        <v>169</v>
      </c>
    </row>
    <row r="124" s="1" customFormat="1" ht="16.5" customHeight="1">
      <c r="B124" s="47"/>
      <c r="C124" s="236" t="s">
        <v>92</v>
      </c>
      <c r="D124" s="236" t="s">
        <v>172</v>
      </c>
      <c r="E124" s="237" t="s">
        <v>2347</v>
      </c>
      <c r="F124" s="238" t="s">
        <v>2348</v>
      </c>
      <c r="G124" s="239" t="s">
        <v>354</v>
      </c>
      <c r="H124" s="240">
        <v>2</v>
      </c>
      <c r="I124" s="241"/>
      <c r="J124" s="242">
        <f>ROUND(I124*H124,2)</f>
        <v>0</v>
      </c>
      <c r="K124" s="238" t="s">
        <v>21</v>
      </c>
      <c r="L124" s="73"/>
      <c r="M124" s="243" t="s">
        <v>21</v>
      </c>
      <c r="N124" s="244" t="s">
        <v>42</v>
      </c>
      <c r="O124" s="48"/>
      <c r="P124" s="245">
        <f>O124*H124</f>
        <v>0</v>
      </c>
      <c r="Q124" s="245">
        <v>0.041860000000000001</v>
      </c>
      <c r="R124" s="245">
        <f>Q124*H124</f>
        <v>0.083720000000000003</v>
      </c>
      <c r="S124" s="245">
        <v>0</v>
      </c>
      <c r="T124" s="246">
        <f>S124*H124</f>
        <v>0</v>
      </c>
      <c r="AR124" s="25" t="s">
        <v>89</v>
      </c>
      <c r="AT124" s="25" t="s">
        <v>172</v>
      </c>
      <c r="AU124" s="25" t="s">
        <v>79</v>
      </c>
      <c r="AY124" s="25" t="s">
        <v>169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75</v>
      </c>
      <c r="BK124" s="247">
        <f>ROUND(I124*H124,2)</f>
        <v>0</v>
      </c>
      <c r="BL124" s="25" t="s">
        <v>89</v>
      </c>
      <c r="BM124" s="25" t="s">
        <v>2349</v>
      </c>
    </row>
    <row r="125" s="12" customFormat="1">
      <c r="B125" s="248"/>
      <c r="C125" s="249"/>
      <c r="D125" s="250" t="s">
        <v>177</v>
      </c>
      <c r="E125" s="251" t="s">
        <v>21</v>
      </c>
      <c r="F125" s="252" t="s">
        <v>79</v>
      </c>
      <c r="G125" s="249"/>
      <c r="H125" s="253">
        <v>2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177</v>
      </c>
      <c r="AU125" s="259" t="s">
        <v>79</v>
      </c>
      <c r="AV125" s="12" t="s">
        <v>79</v>
      </c>
      <c r="AW125" s="12" t="s">
        <v>35</v>
      </c>
      <c r="AX125" s="12" t="s">
        <v>71</v>
      </c>
      <c r="AY125" s="259" t="s">
        <v>169</v>
      </c>
    </row>
    <row r="126" s="13" customFormat="1">
      <c r="B126" s="260"/>
      <c r="C126" s="261"/>
      <c r="D126" s="250" t="s">
        <v>177</v>
      </c>
      <c r="E126" s="262" t="s">
        <v>21</v>
      </c>
      <c r="F126" s="263" t="s">
        <v>1125</v>
      </c>
      <c r="G126" s="261"/>
      <c r="H126" s="262" t="s">
        <v>21</v>
      </c>
      <c r="I126" s="264"/>
      <c r="J126" s="261"/>
      <c r="K126" s="261"/>
      <c r="L126" s="265"/>
      <c r="M126" s="266"/>
      <c r="N126" s="267"/>
      <c r="O126" s="267"/>
      <c r="P126" s="267"/>
      <c r="Q126" s="267"/>
      <c r="R126" s="267"/>
      <c r="S126" s="267"/>
      <c r="T126" s="268"/>
      <c r="AT126" s="269" t="s">
        <v>177</v>
      </c>
      <c r="AU126" s="269" t="s">
        <v>79</v>
      </c>
      <c r="AV126" s="13" t="s">
        <v>75</v>
      </c>
      <c r="AW126" s="13" t="s">
        <v>35</v>
      </c>
      <c r="AX126" s="13" t="s">
        <v>71</v>
      </c>
      <c r="AY126" s="269" t="s">
        <v>169</v>
      </c>
    </row>
    <row r="127" s="14" customFormat="1">
      <c r="B127" s="270"/>
      <c r="C127" s="271"/>
      <c r="D127" s="250" t="s">
        <v>177</v>
      </c>
      <c r="E127" s="272" t="s">
        <v>21</v>
      </c>
      <c r="F127" s="273" t="s">
        <v>182</v>
      </c>
      <c r="G127" s="271"/>
      <c r="H127" s="274">
        <v>2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AT127" s="280" t="s">
        <v>177</v>
      </c>
      <c r="AU127" s="280" t="s">
        <v>79</v>
      </c>
      <c r="AV127" s="14" t="s">
        <v>89</v>
      </c>
      <c r="AW127" s="14" t="s">
        <v>35</v>
      </c>
      <c r="AX127" s="14" t="s">
        <v>75</v>
      </c>
      <c r="AY127" s="280" t="s">
        <v>169</v>
      </c>
    </row>
    <row r="128" s="1" customFormat="1" ht="25.5" customHeight="1">
      <c r="B128" s="47"/>
      <c r="C128" s="236" t="s">
        <v>95</v>
      </c>
      <c r="D128" s="236" t="s">
        <v>172</v>
      </c>
      <c r="E128" s="237" t="s">
        <v>366</v>
      </c>
      <c r="F128" s="238" t="s">
        <v>367</v>
      </c>
      <c r="G128" s="239" t="s">
        <v>354</v>
      </c>
      <c r="H128" s="240">
        <v>4</v>
      </c>
      <c r="I128" s="241"/>
      <c r="J128" s="242">
        <f>ROUND(I128*H128,2)</f>
        <v>0</v>
      </c>
      <c r="K128" s="238" t="s">
        <v>21</v>
      </c>
      <c r="L128" s="73"/>
      <c r="M128" s="243" t="s">
        <v>21</v>
      </c>
      <c r="N128" s="244" t="s">
        <v>42</v>
      </c>
      <c r="O128" s="48"/>
      <c r="P128" s="245">
        <f>O128*H128</f>
        <v>0</v>
      </c>
      <c r="Q128" s="245">
        <v>0.026839999999999999</v>
      </c>
      <c r="R128" s="245">
        <f>Q128*H128</f>
        <v>0.10736</v>
      </c>
      <c r="S128" s="245">
        <v>0</v>
      </c>
      <c r="T128" s="246">
        <f>S128*H128</f>
        <v>0</v>
      </c>
      <c r="AR128" s="25" t="s">
        <v>89</v>
      </c>
      <c r="AT128" s="25" t="s">
        <v>172</v>
      </c>
      <c r="AU128" s="25" t="s">
        <v>79</v>
      </c>
      <c r="AY128" s="25" t="s">
        <v>169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75</v>
      </c>
      <c r="BK128" s="247">
        <f>ROUND(I128*H128,2)</f>
        <v>0</v>
      </c>
      <c r="BL128" s="25" t="s">
        <v>89</v>
      </c>
      <c r="BM128" s="25" t="s">
        <v>2350</v>
      </c>
    </row>
    <row r="129" s="12" customFormat="1">
      <c r="B129" s="248"/>
      <c r="C129" s="249"/>
      <c r="D129" s="250" t="s">
        <v>177</v>
      </c>
      <c r="E129" s="251" t="s">
        <v>21</v>
      </c>
      <c r="F129" s="252" t="s">
        <v>75</v>
      </c>
      <c r="G129" s="249"/>
      <c r="H129" s="253">
        <v>1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177</v>
      </c>
      <c r="AU129" s="259" t="s">
        <v>79</v>
      </c>
      <c r="AV129" s="12" t="s">
        <v>79</v>
      </c>
      <c r="AW129" s="12" t="s">
        <v>35</v>
      </c>
      <c r="AX129" s="12" t="s">
        <v>71</v>
      </c>
      <c r="AY129" s="259" t="s">
        <v>169</v>
      </c>
    </row>
    <row r="130" s="13" customFormat="1">
      <c r="B130" s="260"/>
      <c r="C130" s="261"/>
      <c r="D130" s="250" t="s">
        <v>177</v>
      </c>
      <c r="E130" s="262" t="s">
        <v>21</v>
      </c>
      <c r="F130" s="263" t="s">
        <v>1132</v>
      </c>
      <c r="G130" s="261"/>
      <c r="H130" s="262" t="s">
        <v>21</v>
      </c>
      <c r="I130" s="264"/>
      <c r="J130" s="261"/>
      <c r="K130" s="261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177</v>
      </c>
      <c r="AU130" s="269" t="s">
        <v>79</v>
      </c>
      <c r="AV130" s="13" t="s">
        <v>75</v>
      </c>
      <c r="AW130" s="13" t="s">
        <v>35</v>
      </c>
      <c r="AX130" s="13" t="s">
        <v>71</v>
      </c>
      <c r="AY130" s="269" t="s">
        <v>169</v>
      </c>
    </row>
    <row r="131" s="12" customFormat="1">
      <c r="B131" s="248"/>
      <c r="C131" s="249"/>
      <c r="D131" s="250" t="s">
        <v>177</v>
      </c>
      <c r="E131" s="251" t="s">
        <v>21</v>
      </c>
      <c r="F131" s="252" t="s">
        <v>79</v>
      </c>
      <c r="G131" s="249"/>
      <c r="H131" s="253">
        <v>2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177</v>
      </c>
      <c r="AU131" s="259" t="s">
        <v>79</v>
      </c>
      <c r="AV131" s="12" t="s">
        <v>79</v>
      </c>
      <c r="AW131" s="12" t="s">
        <v>35</v>
      </c>
      <c r="AX131" s="12" t="s">
        <v>71</v>
      </c>
      <c r="AY131" s="259" t="s">
        <v>169</v>
      </c>
    </row>
    <row r="132" s="13" customFormat="1">
      <c r="B132" s="260"/>
      <c r="C132" s="261"/>
      <c r="D132" s="250" t="s">
        <v>177</v>
      </c>
      <c r="E132" s="262" t="s">
        <v>21</v>
      </c>
      <c r="F132" s="263" t="s">
        <v>2351</v>
      </c>
      <c r="G132" s="261"/>
      <c r="H132" s="262" t="s">
        <v>21</v>
      </c>
      <c r="I132" s="264"/>
      <c r="J132" s="261"/>
      <c r="K132" s="261"/>
      <c r="L132" s="265"/>
      <c r="M132" s="266"/>
      <c r="N132" s="267"/>
      <c r="O132" s="267"/>
      <c r="P132" s="267"/>
      <c r="Q132" s="267"/>
      <c r="R132" s="267"/>
      <c r="S132" s="267"/>
      <c r="T132" s="268"/>
      <c r="AT132" s="269" t="s">
        <v>177</v>
      </c>
      <c r="AU132" s="269" t="s">
        <v>79</v>
      </c>
      <c r="AV132" s="13" t="s">
        <v>75</v>
      </c>
      <c r="AW132" s="13" t="s">
        <v>35</v>
      </c>
      <c r="AX132" s="13" t="s">
        <v>71</v>
      </c>
      <c r="AY132" s="269" t="s">
        <v>169</v>
      </c>
    </row>
    <row r="133" s="12" customFormat="1">
      <c r="B133" s="248"/>
      <c r="C133" s="249"/>
      <c r="D133" s="250" t="s">
        <v>177</v>
      </c>
      <c r="E133" s="251" t="s">
        <v>21</v>
      </c>
      <c r="F133" s="252" t="s">
        <v>75</v>
      </c>
      <c r="G133" s="249"/>
      <c r="H133" s="253">
        <v>1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177</v>
      </c>
      <c r="AU133" s="259" t="s">
        <v>79</v>
      </c>
      <c r="AV133" s="12" t="s">
        <v>79</v>
      </c>
      <c r="AW133" s="12" t="s">
        <v>35</v>
      </c>
      <c r="AX133" s="12" t="s">
        <v>71</v>
      </c>
      <c r="AY133" s="259" t="s">
        <v>169</v>
      </c>
    </row>
    <row r="134" s="13" customFormat="1">
      <c r="B134" s="260"/>
      <c r="C134" s="261"/>
      <c r="D134" s="250" t="s">
        <v>177</v>
      </c>
      <c r="E134" s="262" t="s">
        <v>21</v>
      </c>
      <c r="F134" s="263" t="s">
        <v>2344</v>
      </c>
      <c r="G134" s="261"/>
      <c r="H134" s="262" t="s">
        <v>21</v>
      </c>
      <c r="I134" s="264"/>
      <c r="J134" s="261"/>
      <c r="K134" s="261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177</v>
      </c>
      <c r="AU134" s="269" t="s">
        <v>79</v>
      </c>
      <c r="AV134" s="13" t="s">
        <v>75</v>
      </c>
      <c r="AW134" s="13" t="s">
        <v>35</v>
      </c>
      <c r="AX134" s="13" t="s">
        <v>71</v>
      </c>
      <c r="AY134" s="269" t="s">
        <v>169</v>
      </c>
    </row>
    <row r="135" s="14" customFormat="1">
      <c r="B135" s="270"/>
      <c r="C135" s="271"/>
      <c r="D135" s="250" t="s">
        <v>177</v>
      </c>
      <c r="E135" s="272" t="s">
        <v>21</v>
      </c>
      <c r="F135" s="273" t="s">
        <v>182</v>
      </c>
      <c r="G135" s="271"/>
      <c r="H135" s="274">
        <v>4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AT135" s="280" t="s">
        <v>177</v>
      </c>
      <c r="AU135" s="280" t="s">
        <v>79</v>
      </c>
      <c r="AV135" s="14" t="s">
        <v>89</v>
      </c>
      <c r="AW135" s="14" t="s">
        <v>35</v>
      </c>
      <c r="AX135" s="14" t="s">
        <v>75</v>
      </c>
      <c r="AY135" s="280" t="s">
        <v>169</v>
      </c>
    </row>
    <row r="136" s="1" customFormat="1" ht="25.5" customHeight="1">
      <c r="B136" s="47"/>
      <c r="C136" s="236" t="s">
        <v>98</v>
      </c>
      <c r="D136" s="236" t="s">
        <v>172</v>
      </c>
      <c r="E136" s="237" t="s">
        <v>432</v>
      </c>
      <c r="F136" s="238" t="s">
        <v>433</v>
      </c>
      <c r="G136" s="239" t="s">
        <v>175</v>
      </c>
      <c r="H136" s="240">
        <v>19.289999999999999</v>
      </c>
      <c r="I136" s="241"/>
      <c r="J136" s="242">
        <f>ROUND(I136*H136,2)</f>
        <v>0</v>
      </c>
      <c r="K136" s="238" t="s">
        <v>21</v>
      </c>
      <c r="L136" s="73"/>
      <c r="M136" s="243" t="s">
        <v>21</v>
      </c>
      <c r="N136" s="244" t="s">
        <v>42</v>
      </c>
      <c r="O136" s="48"/>
      <c r="P136" s="245">
        <f>O136*H136</f>
        <v>0</v>
      </c>
      <c r="Q136" s="245">
        <v>0.069819999999999993</v>
      </c>
      <c r="R136" s="245">
        <f>Q136*H136</f>
        <v>1.3468277999999998</v>
      </c>
      <c r="S136" s="245">
        <v>0</v>
      </c>
      <c r="T136" s="246">
        <f>S136*H136</f>
        <v>0</v>
      </c>
      <c r="AR136" s="25" t="s">
        <v>89</v>
      </c>
      <c r="AT136" s="25" t="s">
        <v>172</v>
      </c>
      <c r="AU136" s="25" t="s">
        <v>79</v>
      </c>
      <c r="AY136" s="25" t="s">
        <v>169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5" t="s">
        <v>75</v>
      </c>
      <c r="BK136" s="247">
        <f>ROUND(I136*H136,2)</f>
        <v>0</v>
      </c>
      <c r="BL136" s="25" t="s">
        <v>89</v>
      </c>
      <c r="BM136" s="25" t="s">
        <v>2352</v>
      </c>
    </row>
    <row r="137" s="12" customFormat="1">
      <c r="B137" s="248"/>
      <c r="C137" s="249"/>
      <c r="D137" s="250" t="s">
        <v>177</v>
      </c>
      <c r="E137" s="251" t="s">
        <v>21</v>
      </c>
      <c r="F137" s="252" t="s">
        <v>2353</v>
      </c>
      <c r="G137" s="249"/>
      <c r="H137" s="253">
        <v>9.5540000000000003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177</v>
      </c>
      <c r="AU137" s="259" t="s">
        <v>79</v>
      </c>
      <c r="AV137" s="12" t="s">
        <v>79</v>
      </c>
      <c r="AW137" s="12" t="s">
        <v>35</v>
      </c>
      <c r="AX137" s="12" t="s">
        <v>71</v>
      </c>
      <c r="AY137" s="259" t="s">
        <v>169</v>
      </c>
    </row>
    <row r="138" s="13" customFormat="1">
      <c r="B138" s="260"/>
      <c r="C138" s="261"/>
      <c r="D138" s="250" t="s">
        <v>177</v>
      </c>
      <c r="E138" s="262" t="s">
        <v>21</v>
      </c>
      <c r="F138" s="263" t="s">
        <v>2354</v>
      </c>
      <c r="G138" s="261"/>
      <c r="H138" s="262" t="s">
        <v>21</v>
      </c>
      <c r="I138" s="264"/>
      <c r="J138" s="261"/>
      <c r="K138" s="261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177</v>
      </c>
      <c r="AU138" s="269" t="s">
        <v>79</v>
      </c>
      <c r="AV138" s="13" t="s">
        <v>75</v>
      </c>
      <c r="AW138" s="13" t="s">
        <v>35</v>
      </c>
      <c r="AX138" s="13" t="s">
        <v>71</v>
      </c>
      <c r="AY138" s="269" t="s">
        <v>169</v>
      </c>
    </row>
    <row r="139" s="12" customFormat="1">
      <c r="B139" s="248"/>
      <c r="C139" s="249"/>
      <c r="D139" s="250" t="s">
        <v>177</v>
      </c>
      <c r="E139" s="251" t="s">
        <v>21</v>
      </c>
      <c r="F139" s="252" t="s">
        <v>2355</v>
      </c>
      <c r="G139" s="249"/>
      <c r="H139" s="253">
        <v>3.0670000000000002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177</v>
      </c>
      <c r="AU139" s="259" t="s">
        <v>79</v>
      </c>
      <c r="AV139" s="12" t="s">
        <v>79</v>
      </c>
      <c r="AW139" s="12" t="s">
        <v>35</v>
      </c>
      <c r="AX139" s="12" t="s">
        <v>71</v>
      </c>
      <c r="AY139" s="259" t="s">
        <v>169</v>
      </c>
    </row>
    <row r="140" s="13" customFormat="1">
      <c r="B140" s="260"/>
      <c r="C140" s="261"/>
      <c r="D140" s="250" t="s">
        <v>177</v>
      </c>
      <c r="E140" s="262" t="s">
        <v>21</v>
      </c>
      <c r="F140" s="263" t="s">
        <v>1132</v>
      </c>
      <c r="G140" s="261"/>
      <c r="H140" s="262" t="s">
        <v>21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AT140" s="269" t="s">
        <v>177</v>
      </c>
      <c r="AU140" s="269" t="s">
        <v>79</v>
      </c>
      <c r="AV140" s="13" t="s">
        <v>75</v>
      </c>
      <c r="AW140" s="13" t="s">
        <v>35</v>
      </c>
      <c r="AX140" s="13" t="s">
        <v>71</v>
      </c>
      <c r="AY140" s="269" t="s">
        <v>169</v>
      </c>
    </row>
    <row r="141" s="12" customFormat="1">
      <c r="B141" s="248"/>
      <c r="C141" s="249"/>
      <c r="D141" s="250" t="s">
        <v>177</v>
      </c>
      <c r="E141" s="251" t="s">
        <v>21</v>
      </c>
      <c r="F141" s="252" t="s">
        <v>2356</v>
      </c>
      <c r="G141" s="249"/>
      <c r="H141" s="253">
        <v>3.0779999999999998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177</v>
      </c>
      <c r="AU141" s="259" t="s">
        <v>79</v>
      </c>
      <c r="AV141" s="12" t="s">
        <v>79</v>
      </c>
      <c r="AW141" s="12" t="s">
        <v>35</v>
      </c>
      <c r="AX141" s="12" t="s">
        <v>71</v>
      </c>
      <c r="AY141" s="259" t="s">
        <v>169</v>
      </c>
    </row>
    <row r="142" s="13" customFormat="1">
      <c r="B142" s="260"/>
      <c r="C142" s="261"/>
      <c r="D142" s="250" t="s">
        <v>177</v>
      </c>
      <c r="E142" s="262" t="s">
        <v>21</v>
      </c>
      <c r="F142" s="263" t="s">
        <v>2357</v>
      </c>
      <c r="G142" s="261"/>
      <c r="H142" s="262" t="s">
        <v>21</v>
      </c>
      <c r="I142" s="264"/>
      <c r="J142" s="261"/>
      <c r="K142" s="261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177</v>
      </c>
      <c r="AU142" s="269" t="s">
        <v>79</v>
      </c>
      <c r="AV142" s="13" t="s">
        <v>75</v>
      </c>
      <c r="AW142" s="13" t="s">
        <v>35</v>
      </c>
      <c r="AX142" s="13" t="s">
        <v>71</v>
      </c>
      <c r="AY142" s="269" t="s">
        <v>169</v>
      </c>
    </row>
    <row r="143" s="12" customFormat="1">
      <c r="B143" s="248"/>
      <c r="C143" s="249"/>
      <c r="D143" s="250" t="s">
        <v>177</v>
      </c>
      <c r="E143" s="251" t="s">
        <v>21</v>
      </c>
      <c r="F143" s="252" t="s">
        <v>2358</v>
      </c>
      <c r="G143" s="249"/>
      <c r="H143" s="253">
        <v>3.5910000000000002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177</v>
      </c>
      <c r="AU143" s="259" t="s">
        <v>79</v>
      </c>
      <c r="AV143" s="12" t="s">
        <v>79</v>
      </c>
      <c r="AW143" s="12" t="s">
        <v>35</v>
      </c>
      <c r="AX143" s="12" t="s">
        <v>71</v>
      </c>
      <c r="AY143" s="259" t="s">
        <v>169</v>
      </c>
    </row>
    <row r="144" s="13" customFormat="1">
      <c r="B144" s="260"/>
      <c r="C144" s="261"/>
      <c r="D144" s="250" t="s">
        <v>177</v>
      </c>
      <c r="E144" s="262" t="s">
        <v>21</v>
      </c>
      <c r="F144" s="263" t="s">
        <v>2157</v>
      </c>
      <c r="G144" s="261"/>
      <c r="H144" s="262" t="s">
        <v>21</v>
      </c>
      <c r="I144" s="264"/>
      <c r="J144" s="261"/>
      <c r="K144" s="261"/>
      <c r="L144" s="265"/>
      <c r="M144" s="266"/>
      <c r="N144" s="267"/>
      <c r="O144" s="267"/>
      <c r="P144" s="267"/>
      <c r="Q144" s="267"/>
      <c r="R144" s="267"/>
      <c r="S144" s="267"/>
      <c r="T144" s="268"/>
      <c r="AT144" s="269" t="s">
        <v>177</v>
      </c>
      <c r="AU144" s="269" t="s">
        <v>79</v>
      </c>
      <c r="AV144" s="13" t="s">
        <v>75</v>
      </c>
      <c r="AW144" s="13" t="s">
        <v>35</v>
      </c>
      <c r="AX144" s="13" t="s">
        <v>71</v>
      </c>
      <c r="AY144" s="269" t="s">
        <v>169</v>
      </c>
    </row>
    <row r="145" s="14" customFormat="1">
      <c r="B145" s="270"/>
      <c r="C145" s="271"/>
      <c r="D145" s="250" t="s">
        <v>177</v>
      </c>
      <c r="E145" s="272" t="s">
        <v>21</v>
      </c>
      <c r="F145" s="273" t="s">
        <v>182</v>
      </c>
      <c r="G145" s="271"/>
      <c r="H145" s="274">
        <v>19.289999999999999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AT145" s="280" t="s">
        <v>177</v>
      </c>
      <c r="AU145" s="280" t="s">
        <v>79</v>
      </c>
      <c r="AV145" s="14" t="s">
        <v>89</v>
      </c>
      <c r="AW145" s="14" t="s">
        <v>35</v>
      </c>
      <c r="AX145" s="14" t="s">
        <v>75</v>
      </c>
      <c r="AY145" s="280" t="s">
        <v>169</v>
      </c>
    </row>
    <row r="146" s="1" customFormat="1" ht="25.5" customHeight="1">
      <c r="B146" s="47"/>
      <c r="C146" s="236" t="s">
        <v>101</v>
      </c>
      <c r="D146" s="236" t="s">
        <v>172</v>
      </c>
      <c r="E146" s="237" t="s">
        <v>446</v>
      </c>
      <c r="F146" s="238" t="s">
        <v>447</v>
      </c>
      <c r="G146" s="239" t="s">
        <v>175</v>
      </c>
      <c r="H146" s="240">
        <v>115.749</v>
      </c>
      <c r="I146" s="241"/>
      <c r="J146" s="242">
        <f>ROUND(I146*H146,2)</f>
        <v>0</v>
      </c>
      <c r="K146" s="238" t="s">
        <v>21</v>
      </c>
      <c r="L146" s="73"/>
      <c r="M146" s="243" t="s">
        <v>21</v>
      </c>
      <c r="N146" s="244" t="s">
        <v>42</v>
      </c>
      <c r="O146" s="48"/>
      <c r="P146" s="245">
        <f>O146*H146</f>
        <v>0</v>
      </c>
      <c r="Q146" s="245">
        <v>0.10421999999999999</v>
      </c>
      <c r="R146" s="245">
        <f>Q146*H146</f>
        <v>12.063360779999998</v>
      </c>
      <c r="S146" s="245">
        <v>0</v>
      </c>
      <c r="T146" s="246">
        <f>S146*H146</f>
        <v>0</v>
      </c>
      <c r="AR146" s="25" t="s">
        <v>89</v>
      </c>
      <c r="AT146" s="25" t="s">
        <v>172</v>
      </c>
      <c r="AU146" s="25" t="s">
        <v>79</v>
      </c>
      <c r="AY146" s="25" t="s">
        <v>169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75</v>
      </c>
      <c r="BK146" s="247">
        <f>ROUND(I146*H146,2)</f>
        <v>0</v>
      </c>
      <c r="BL146" s="25" t="s">
        <v>89</v>
      </c>
      <c r="BM146" s="25" t="s">
        <v>2359</v>
      </c>
    </row>
    <row r="147" s="12" customFormat="1">
      <c r="B147" s="248"/>
      <c r="C147" s="249"/>
      <c r="D147" s="250" t="s">
        <v>177</v>
      </c>
      <c r="E147" s="251" t="s">
        <v>21</v>
      </c>
      <c r="F147" s="252" t="s">
        <v>2360</v>
      </c>
      <c r="G147" s="249"/>
      <c r="H147" s="253">
        <v>3.476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177</v>
      </c>
      <c r="AU147" s="259" t="s">
        <v>79</v>
      </c>
      <c r="AV147" s="12" t="s">
        <v>79</v>
      </c>
      <c r="AW147" s="12" t="s">
        <v>35</v>
      </c>
      <c r="AX147" s="12" t="s">
        <v>71</v>
      </c>
      <c r="AY147" s="259" t="s">
        <v>169</v>
      </c>
    </row>
    <row r="148" s="13" customFormat="1">
      <c r="B148" s="260"/>
      <c r="C148" s="261"/>
      <c r="D148" s="250" t="s">
        <v>177</v>
      </c>
      <c r="E148" s="262" t="s">
        <v>21</v>
      </c>
      <c r="F148" s="263" t="s">
        <v>488</v>
      </c>
      <c r="G148" s="261"/>
      <c r="H148" s="262" t="s">
        <v>21</v>
      </c>
      <c r="I148" s="264"/>
      <c r="J148" s="261"/>
      <c r="K148" s="261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177</v>
      </c>
      <c r="AU148" s="269" t="s">
        <v>79</v>
      </c>
      <c r="AV148" s="13" t="s">
        <v>75</v>
      </c>
      <c r="AW148" s="13" t="s">
        <v>35</v>
      </c>
      <c r="AX148" s="13" t="s">
        <v>71</v>
      </c>
      <c r="AY148" s="269" t="s">
        <v>169</v>
      </c>
    </row>
    <row r="149" s="12" customFormat="1">
      <c r="B149" s="248"/>
      <c r="C149" s="249"/>
      <c r="D149" s="250" t="s">
        <v>177</v>
      </c>
      <c r="E149" s="251" t="s">
        <v>21</v>
      </c>
      <c r="F149" s="252" t="s">
        <v>2361</v>
      </c>
      <c r="G149" s="249"/>
      <c r="H149" s="253">
        <v>8.766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177</v>
      </c>
      <c r="AU149" s="259" t="s">
        <v>79</v>
      </c>
      <c r="AV149" s="12" t="s">
        <v>79</v>
      </c>
      <c r="AW149" s="12" t="s">
        <v>35</v>
      </c>
      <c r="AX149" s="12" t="s">
        <v>71</v>
      </c>
      <c r="AY149" s="259" t="s">
        <v>169</v>
      </c>
    </row>
    <row r="150" s="13" customFormat="1">
      <c r="B150" s="260"/>
      <c r="C150" s="261"/>
      <c r="D150" s="250" t="s">
        <v>177</v>
      </c>
      <c r="E150" s="262" t="s">
        <v>21</v>
      </c>
      <c r="F150" s="263" t="s">
        <v>2336</v>
      </c>
      <c r="G150" s="261"/>
      <c r="H150" s="262" t="s">
        <v>21</v>
      </c>
      <c r="I150" s="264"/>
      <c r="J150" s="261"/>
      <c r="K150" s="261"/>
      <c r="L150" s="265"/>
      <c r="M150" s="266"/>
      <c r="N150" s="267"/>
      <c r="O150" s="267"/>
      <c r="P150" s="267"/>
      <c r="Q150" s="267"/>
      <c r="R150" s="267"/>
      <c r="S150" s="267"/>
      <c r="T150" s="268"/>
      <c r="AT150" s="269" t="s">
        <v>177</v>
      </c>
      <c r="AU150" s="269" t="s">
        <v>79</v>
      </c>
      <c r="AV150" s="13" t="s">
        <v>75</v>
      </c>
      <c r="AW150" s="13" t="s">
        <v>35</v>
      </c>
      <c r="AX150" s="13" t="s">
        <v>71</v>
      </c>
      <c r="AY150" s="269" t="s">
        <v>169</v>
      </c>
    </row>
    <row r="151" s="12" customFormat="1">
      <c r="B151" s="248"/>
      <c r="C151" s="249"/>
      <c r="D151" s="250" t="s">
        <v>177</v>
      </c>
      <c r="E151" s="251" t="s">
        <v>21</v>
      </c>
      <c r="F151" s="252" t="s">
        <v>2362</v>
      </c>
      <c r="G151" s="249"/>
      <c r="H151" s="253">
        <v>5.4720000000000004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177</v>
      </c>
      <c r="AU151" s="259" t="s">
        <v>79</v>
      </c>
      <c r="AV151" s="12" t="s">
        <v>79</v>
      </c>
      <c r="AW151" s="12" t="s">
        <v>35</v>
      </c>
      <c r="AX151" s="12" t="s">
        <v>71</v>
      </c>
      <c r="AY151" s="259" t="s">
        <v>169</v>
      </c>
    </row>
    <row r="152" s="13" customFormat="1">
      <c r="B152" s="260"/>
      <c r="C152" s="261"/>
      <c r="D152" s="250" t="s">
        <v>177</v>
      </c>
      <c r="E152" s="262" t="s">
        <v>21</v>
      </c>
      <c r="F152" s="263" t="s">
        <v>1105</v>
      </c>
      <c r="G152" s="261"/>
      <c r="H152" s="262" t="s">
        <v>21</v>
      </c>
      <c r="I152" s="264"/>
      <c r="J152" s="261"/>
      <c r="K152" s="261"/>
      <c r="L152" s="265"/>
      <c r="M152" s="266"/>
      <c r="N152" s="267"/>
      <c r="O152" s="267"/>
      <c r="P152" s="267"/>
      <c r="Q152" s="267"/>
      <c r="R152" s="267"/>
      <c r="S152" s="267"/>
      <c r="T152" s="268"/>
      <c r="AT152" s="269" t="s">
        <v>177</v>
      </c>
      <c r="AU152" s="269" t="s">
        <v>79</v>
      </c>
      <c r="AV152" s="13" t="s">
        <v>75</v>
      </c>
      <c r="AW152" s="13" t="s">
        <v>35</v>
      </c>
      <c r="AX152" s="13" t="s">
        <v>71</v>
      </c>
      <c r="AY152" s="269" t="s">
        <v>169</v>
      </c>
    </row>
    <row r="153" s="12" customFormat="1">
      <c r="B153" s="248"/>
      <c r="C153" s="249"/>
      <c r="D153" s="250" t="s">
        <v>177</v>
      </c>
      <c r="E153" s="251" t="s">
        <v>21</v>
      </c>
      <c r="F153" s="252" t="s">
        <v>2363</v>
      </c>
      <c r="G153" s="249"/>
      <c r="H153" s="253">
        <v>10.736000000000001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177</v>
      </c>
      <c r="AU153" s="259" t="s">
        <v>79</v>
      </c>
      <c r="AV153" s="12" t="s">
        <v>79</v>
      </c>
      <c r="AW153" s="12" t="s">
        <v>35</v>
      </c>
      <c r="AX153" s="12" t="s">
        <v>71</v>
      </c>
      <c r="AY153" s="259" t="s">
        <v>169</v>
      </c>
    </row>
    <row r="154" s="13" customFormat="1">
      <c r="B154" s="260"/>
      <c r="C154" s="261"/>
      <c r="D154" s="250" t="s">
        <v>177</v>
      </c>
      <c r="E154" s="262" t="s">
        <v>21</v>
      </c>
      <c r="F154" s="263" t="s">
        <v>2364</v>
      </c>
      <c r="G154" s="261"/>
      <c r="H154" s="262" t="s">
        <v>21</v>
      </c>
      <c r="I154" s="264"/>
      <c r="J154" s="261"/>
      <c r="K154" s="261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177</v>
      </c>
      <c r="AU154" s="269" t="s">
        <v>79</v>
      </c>
      <c r="AV154" s="13" t="s">
        <v>75</v>
      </c>
      <c r="AW154" s="13" t="s">
        <v>35</v>
      </c>
      <c r="AX154" s="13" t="s">
        <v>71</v>
      </c>
      <c r="AY154" s="269" t="s">
        <v>169</v>
      </c>
    </row>
    <row r="155" s="12" customFormat="1">
      <c r="B155" s="248"/>
      <c r="C155" s="249"/>
      <c r="D155" s="250" t="s">
        <v>177</v>
      </c>
      <c r="E155" s="251" t="s">
        <v>21</v>
      </c>
      <c r="F155" s="252" t="s">
        <v>2365</v>
      </c>
      <c r="G155" s="249"/>
      <c r="H155" s="253">
        <v>9.234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177</v>
      </c>
      <c r="AU155" s="259" t="s">
        <v>79</v>
      </c>
      <c r="AV155" s="12" t="s">
        <v>79</v>
      </c>
      <c r="AW155" s="12" t="s">
        <v>35</v>
      </c>
      <c r="AX155" s="12" t="s">
        <v>71</v>
      </c>
      <c r="AY155" s="259" t="s">
        <v>169</v>
      </c>
    </row>
    <row r="156" s="13" customFormat="1">
      <c r="B156" s="260"/>
      <c r="C156" s="261"/>
      <c r="D156" s="250" t="s">
        <v>177</v>
      </c>
      <c r="E156" s="262" t="s">
        <v>21</v>
      </c>
      <c r="F156" s="263" t="s">
        <v>2357</v>
      </c>
      <c r="G156" s="261"/>
      <c r="H156" s="262" t="s">
        <v>21</v>
      </c>
      <c r="I156" s="264"/>
      <c r="J156" s="261"/>
      <c r="K156" s="261"/>
      <c r="L156" s="265"/>
      <c r="M156" s="266"/>
      <c r="N156" s="267"/>
      <c r="O156" s="267"/>
      <c r="P156" s="267"/>
      <c r="Q156" s="267"/>
      <c r="R156" s="267"/>
      <c r="S156" s="267"/>
      <c r="T156" s="268"/>
      <c r="AT156" s="269" t="s">
        <v>177</v>
      </c>
      <c r="AU156" s="269" t="s">
        <v>79</v>
      </c>
      <c r="AV156" s="13" t="s">
        <v>75</v>
      </c>
      <c r="AW156" s="13" t="s">
        <v>35</v>
      </c>
      <c r="AX156" s="13" t="s">
        <v>71</v>
      </c>
      <c r="AY156" s="269" t="s">
        <v>169</v>
      </c>
    </row>
    <row r="157" s="12" customFormat="1">
      <c r="B157" s="248"/>
      <c r="C157" s="249"/>
      <c r="D157" s="250" t="s">
        <v>177</v>
      </c>
      <c r="E157" s="251" t="s">
        <v>21</v>
      </c>
      <c r="F157" s="252" t="s">
        <v>2366</v>
      </c>
      <c r="G157" s="249"/>
      <c r="H157" s="253">
        <v>12.472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177</v>
      </c>
      <c r="AU157" s="259" t="s">
        <v>79</v>
      </c>
      <c r="AV157" s="12" t="s">
        <v>79</v>
      </c>
      <c r="AW157" s="12" t="s">
        <v>35</v>
      </c>
      <c r="AX157" s="12" t="s">
        <v>71</v>
      </c>
      <c r="AY157" s="259" t="s">
        <v>169</v>
      </c>
    </row>
    <row r="158" s="13" customFormat="1">
      <c r="B158" s="260"/>
      <c r="C158" s="261"/>
      <c r="D158" s="250" t="s">
        <v>177</v>
      </c>
      <c r="E158" s="262" t="s">
        <v>21</v>
      </c>
      <c r="F158" s="263" t="s">
        <v>2367</v>
      </c>
      <c r="G158" s="261"/>
      <c r="H158" s="262" t="s">
        <v>21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177</v>
      </c>
      <c r="AU158" s="269" t="s">
        <v>79</v>
      </c>
      <c r="AV158" s="13" t="s">
        <v>75</v>
      </c>
      <c r="AW158" s="13" t="s">
        <v>35</v>
      </c>
      <c r="AX158" s="13" t="s">
        <v>71</v>
      </c>
      <c r="AY158" s="269" t="s">
        <v>169</v>
      </c>
    </row>
    <row r="159" s="12" customFormat="1">
      <c r="B159" s="248"/>
      <c r="C159" s="249"/>
      <c r="D159" s="250" t="s">
        <v>177</v>
      </c>
      <c r="E159" s="251" t="s">
        <v>21</v>
      </c>
      <c r="F159" s="252" t="s">
        <v>2368</v>
      </c>
      <c r="G159" s="249"/>
      <c r="H159" s="253">
        <v>24.149999999999999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177</v>
      </c>
      <c r="AU159" s="259" t="s">
        <v>79</v>
      </c>
      <c r="AV159" s="12" t="s">
        <v>79</v>
      </c>
      <c r="AW159" s="12" t="s">
        <v>35</v>
      </c>
      <c r="AX159" s="12" t="s">
        <v>71</v>
      </c>
      <c r="AY159" s="259" t="s">
        <v>169</v>
      </c>
    </row>
    <row r="160" s="13" customFormat="1">
      <c r="B160" s="260"/>
      <c r="C160" s="261"/>
      <c r="D160" s="250" t="s">
        <v>177</v>
      </c>
      <c r="E160" s="262" t="s">
        <v>21</v>
      </c>
      <c r="F160" s="263" t="s">
        <v>1109</v>
      </c>
      <c r="G160" s="261"/>
      <c r="H160" s="262" t="s">
        <v>21</v>
      </c>
      <c r="I160" s="264"/>
      <c r="J160" s="261"/>
      <c r="K160" s="261"/>
      <c r="L160" s="265"/>
      <c r="M160" s="266"/>
      <c r="N160" s="267"/>
      <c r="O160" s="267"/>
      <c r="P160" s="267"/>
      <c r="Q160" s="267"/>
      <c r="R160" s="267"/>
      <c r="S160" s="267"/>
      <c r="T160" s="268"/>
      <c r="AT160" s="269" t="s">
        <v>177</v>
      </c>
      <c r="AU160" s="269" t="s">
        <v>79</v>
      </c>
      <c r="AV160" s="13" t="s">
        <v>75</v>
      </c>
      <c r="AW160" s="13" t="s">
        <v>35</v>
      </c>
      <c r="AX160" s="13" t="s">
        <v>71</v>
      </c>
      <c r="AY160" s="269" t="s">
        <v>169</v>
      </c>
    </row>
    <row r="161" s="12" customFormat="1">
      <c r="B161" s="248"/>
      <c r="C161" s="249"/>
      <c r="D161" s="250" t="s">
        <v>177</v>
      </c>
      <c r="E161" s="251" t="s">
        <v>21</v>
      </c>
      <c r="F161" s="252" t="s">
        <v>2369</v>
      </c>
      <c r="G161" s="249"/>
      <c r="H161" s="253">
        <v>41.442999999999998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177</v>
      </c>
      <c r="AU161" s="259" t="s">
        <v>79</v>
      </c>
      <c r="AV161" s="12" t="s">
        <v>79</v>
      </c>
      <c r="AW161" s="12" t="s">
        <v>35</v>
      </c>
      <c r="AX161" s="12" t="s">
        <v>71</v>
      </c>
      <c r="AY161" s="259" t="s">
        <v>169</v>
      </c>
    </row>
    <row r="162" s="13" customFormat="1">
      <c r="B162" s="260"/>
      <c r="C162" s="261"/>
      <c r="D162" s="250" t="s">
        <v>177</v>
      </c>
      <c r="E162" s="262" t="s">
        <v>21</v>
      </c>
      <c r="F162" s="263" t="s">
        <v>2370</v>
      </c>
      <c r="G162" s="261"/>
      <c r="H162" s="262" t="s">
        <v>21</v>
      </c>
      <c r="I162" s="264"/>
      <c r="J162" s="261"/>
      <c r="K162" s="261"/>
      <c r="L162" s="265"/>
      <c r="M162" s="266"/>
      <c r="N162" s="267"/>
      <c r="O162" s="267"/>
      <c r="P162" s="267"/>
      <c r="Q162" s="267"/>
      <c r="R162" s="267"/>
      <c r="S162" s="267"/>
      <c r="T162" s="268"/>
      <c r="AT162" s="269" t="s">
        <v>177</v>
      </c>
      <c r="AU162" s="269" t="s">
        <v>79</v>
      </c>
      <c r="AV162" s="13" t="s">
        <v>75</v>
      </c>
      <c r="AW162" s="13" t="s">
        <v>35</v>
      </c>
      <c r="AX162" s="13" t="s">
        <v>71</v>
      </c>
      <c r="AY162" s="269" t="s">
        <v>169</v>
      </c>
    </row>
    <row r="163" s="14" customFormat="1">
      <c r="B163" s="270"/>
      <c r="C163" s="271"/>
      <c r="D163" s="250" t="s">
        <v>177</v>
      </c>
      <c r="E163" s="272" t="s">
        <v>21</v>
      </c>
      <c r="F163" s="273" t="s">
        <v>182</v>
      </c>
      <c r="G163" s="271"/>
      <c r="H163" s="274">
        <v>115.749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AT163" s="280" t="s">
        <v>177</v>
      </c>
      <c r="AU163" s="280" t="s">
        <v>79</v>
      </c>
      <c r="AV163" s="14" t="s">
        <v>89</v>
      </c>
      <c r="AW163" s="14" t="s">
        <v>35</v>
      </c>
      <c r="AX163" s="14" t="s">
        <v>75</v>
      </c>
      <c r="AY163" s="280" t="s">
        <v>169</v>
      </c>
    </row>
    <row r="164" s="1" customFormat="1" ht="16.5" customHeight="1">
      <c r="B164" s="47"/>
      <c r="C164" s="236" t="s">
        <v>214</v>
      </c>
      <c r="D164" s="236" t="s">
        <v>172</v>
      </c>
      <c r="E164" s="237" t="s">
        <v>477</v>
      </c>
      <c r="F164" s="238" t="s">
        <v>478</v>
      </c>
      <c r="G164" s="239" t="s">
        <v>479</v>
      </c>
      <c r="H164" s="240">
        <v>27.359999999999999</v>
      </c>
      <c r="I164" s="241"/>
      <c r="J164" s="242">
        <f>ROUND(I164*H164,2)</f>
        <v>0</v>
      </c>
      <c r="K164" s="238" t="s">
        <v>21</v>
      </c>
      <c r="L164" s="73"/>
      <c r="M164" s="243" t="s">
        <v>21</v>
      </c>
      <c r="N164" s="244" t="s">
        <v>42</v>
      </c>
      <c r="O164" s="48"/>
      <c r="P164" s="245">
        <f>O164*H164</f>
        <v>0</v>
      </c>
      <c r="Q164" s="245">
        <v>0.00013760000000000001</v>
      </c>
      <c r="R164" s="245">
        <f>Q164*H164</f>
        <v>0.0037647360000000003</v>
      </c>
      <c r="S164" s="245">
        <v>0</v>
      </c>
      <c r="T164" s="246">
        <f>S164*H164</f>
        <v>0</v>
      </c>
      <c r="AR164" s="25" t="s">
        <v>89</v>
      </c>
      <c r="AT164" s="25" t="s">
        <v>172</v>
      </c>
      <c r="AU164" s="25" t="s">
        <v>79</v>
      </c>
      <c r="AY164" s="25" t="s">
        <v>169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5" t="s">
        <v>75</v>
      </c>
      <c r="BK164" s="247">
        <f>ROUND(I164*H164,2)</f>
        <v>0</v>
      </c>
      <c r="BL164" s="25" t="s">
        <v>89</v>
      </c>
      <c r="BM164" s="25" t="s">
        <v>2371</v>
      </c>
    </row>
    <row r="165" s="12" customFormat="1">
      <c r="B165" s="248"/>
      <c r="C165" s="249"/>
      <c r="D165" s="250" t="s">
        <v>177</v>
      </c>
      <c r="E165" s="251" t="s">
        <v>21</v>
      </c>
      <c r="F165" s="252" t="s">
        <v>483</v>
      </c>
      <c r="G165" s="249"/>
      <c r="H165" s="253">
        <v>3.4199999999999999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177</v>
      </c>
      <c r="AU165" s="259" t="s">
        <v>79</v>
      </c>
      <c r="AV165" s="12" t="s">
        <v>79</v>
      </c>
      <c r="AW165" s="12" t="s">
        <v>35</v>
      </c>
      <c r="AX165" s="12" t="s">
        <v>71</v>
      </c>
      <c r="AY165" s="259" t="s">
        <v>169</v>
      </c>
    </row>
    <row r="166" s="13" customFormat="1">
      <c r="B166" s="260"/>
      <c r="C166" s="261"/>
      <c r="D166" s="250" t="s">
        <v>177</v>
      </c>
      <c r="E166" s="262" t="s">
        <v>21</v>
      </c>
      <c r="F166" s="263" t="s">
        <v>2351</v>
      </c>
      <c r="G166" s="261"/>
      <c r="H166" s="262" t="s">
        <v>21</v>
      </c>
      <c r="I166" s="264"/>
      <c r="J166" s="261"/>
      <c r="K166" s="261"/>
      <c r="L166" s="265"/>
      <c r="M166" s="266"/>
      <c r="N166" s="267"/>
      <c r="O166" s="267"/>
      <c r="P166" s="267"/>
      <c r="Q166" s="267"/>
      <c r="R166" s="267"/>
      <c r="S166" s="267"/>
      <c r="T166" s="268"/>
      <c r="AT166" s="269" t="s">
        <v>177</v>
      </c>
      <c r="AU166" s="269" t="s">
        <v>79</v>
      </c>
      <c r="AV166" s="13" t="s">
        <v>75</v>
      </c>
      <c r="AW166" s="13" t="s">
        <v>35</v>
      </c>
      <c r="AX166" s="13" t="s">
        <v>71</v>
      </c>
      <c r="AY166" s="269" t="s">
        <v>169</v>
      </c>
    </row>
    <row r="167" s="12" customFormat="1">
      <c r="B167" s="248"/>
      <c r="C167" s="249"/>
      <c r="D167" s="250" t="s">
        <v>177</v>
      </c>
      <c r="E167" s="251" t="s">
        <v>21</v>
      </c>
      <c r="F167" s="252" t="s">
        <v>483</v>
      </c>
      <c r="G167" s="249"/>
      <c r="H167" s="253">
        <v>3.4199999999999999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177</v>
      </c>
      <c r="AU167" s="259" t="s">
        <v>79</v>
      </c>
      <c r="AV167" s="12" t="s">
        <v>79</v>
      </c>
      <c r="AW167" s="12" t="s">
        <v>35</v>
      </c>
      <c r="AX167" s="12" t="s">
        <v>71</v>
      </c>
      <c r="AY167" s="259" t="s">
        <v>169</v>
      </c>
    </row>
    <row r="168" s="13" customFormat="1">
      <c r="B168" s="260"/>
      <c r="C168" s="261"/>
      <c r="D168" s="250" t="s">
        <v>177</v>
      </c>
      <c r="E168" s="262" t="s">
        <v>21</v>
      </c>
      <c r="F168" s="263" t="s">
        <v>2354</v>
      </c>
      <c r="G168" s="261"/>
      <c r="H168" s="262" t="s">
        <v>21</v>
      </c>
      <c r="I168" s="264"/>
      <c r="J168" s="261"/>
      <c r="K168" s="261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177</v>
      </c>
      <c r="AU168" s="269" t="s">
        <v>79</v>
      </c>
      <c r="AV168" s="13" t="s">
        <v>75</v>
      </c>
      <c r="AW168" s="13" t="s">
        <v>35</v>
      </c>
      <c r="AX168" s="13" t="s">
        <v>71</v>
      </c>
      <c r="AY168" s="269" t="s">
        <v>169</v>
      </c>
    </row>
    <row r="169" s="12" customFormat="1">
      <c r="B169" s="248"/>
      <c r="C169" s="249"/>
      <c r="D169" s="250" t="s">
        <v>177</v>
      </c>
      <c r="E169" s="251" t="s">
        <v>21</v>
      </c>
      <c r="F169" s="252" t="s">
        <v>483</v>
      </c>
      <c r="G169" s="249"/>
      <c r="H169" s="253">
        <v>3.4199999999999999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177</v>
      </c>
      <c r="AU169" s="259" t="s">
        <v>79</v>
      </c>
      <c r="AV169" s="12" t="s">
        <v>79</v>
      </c>
      <c r="AW169" s="12" t="s">
        <v>35</v>
      </c>
      <c r="AX169" s="12" t="s">
        <v>71</v>
      </c>
      <c r="AY169" s="259" t="s">
        <v>169</v>
      </c>
    </row>
    <row r="170" s="13" customFormat="1">
      <c r="B170" s="260"/>
      <c r="C170" s="261"/>
      <c r="D170" s="250" t="s">
        <v>177</v>
      </c>
      <c r="E170" s="262" t="s">
        <v>21</v>
      </c>
      <c r="F170" s="263" t="s">
        <v>2343</v>
      </c>
      <c r="G170" s="261"/>
      <c r="H170" s="262" t="s">
        <v>21</v>
      </c>
      <c r="I170" s="264"/>
      <c r="J170" s="261"/>
      <c r="K170" s="261"/>
      <c r="L170" s="265"/>
      <c r="M170" s="266"/>
      <c r="N170" s="267"/>
      <c r="O170" s="267"/>
      <c r="P170" s="267"/>
      <c r="Q170" s="267"/>
      <c r="R170" s="267"/>
      <c r="S170" s="267"/>
      <c r="T170" s="268"/>
      <c r="AT170" s="269" t="s">
        <v>177</v>
      </c>
      <c r="AU170" s="269" t="s">
        <v>79</v>
      </c>
      <c r="AV170" s="13" t="s">
        <v>75</v>
      </c>
      <c r="AW170" s="13" t="s">
        <v>35</v>
      </c>
      <c r="AX170" s="13" t="s">
        <v>71</v>
      </c>
      <c r="AY170" s="269" t="s">
        <v>169</v>
      </c>
    </row>
    <row r="171" s="12" customFormat="1">
      <c r="B171" s="248"/>
      <c r="C171" s="249"/>
      <c r="D171" s="250" t="s">
        <v>177</v>
      </c>
      <c r="E171" s="251" t="s">
        <v>21</v>
      </c>
      <c r="F171" s="252" t="s">
        <v>2372</v>
      </c>
      <c r="G171" s="249"/>
      <c r="H171" s="253">
        <v>6.8399999999999999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177</v>
      </c>
      <c r="AU171" s="259" t="s">
        <v>79</v>
      </c>
      <c r="AV171" s="12" t="s">
        <v>79</v>
      </c>
      <c r="AW171" s="12" t="s">
        <v>35</v>
      </c>
      <c r="AX171" s="12" t="s">
        <v>71</v>
      </c>
      <c r="AY171" s="259" t="s">
        <v>169</v>
      </c>
    </row>
    <row r="172" s="13" customFormat="1">
      <c r="B172" s="260"/>
      <c r="C172" s="261"/>
      <c r="D172" s="250" t="s">
        <v>177</v>
      </c>
      <c r="E172" s="262" t="s">
        <v>21</v>
      </c>
      <c r="F172" s="263" t="s">
        <v>2357</v>
      </c>
      <c r="G172" s="261"/>
      <c r="H172" s="262" t="s">
        <v>21</v>
      </c>
      <c r="I172" s="264"/>
      <c r="J172" s="261"/>
      <c r="K172" s="261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177</v>
      </c>
      <c r="AU172" s="269" t="s">
        <v>79</v>
      </c>
      <c r="AV172" s="13" t="s">
        <v>75</v>
      </c>
      <c r="AW172" s="13" t="s">
        <v>35</v>
      </c>
      <c r="AX172" s="13" t="s">
        <v>71</v>
      </c>
      <c r="AY172" s="269" t="s">
        <v>169</v>
      </c>
    </row>
    <row r="173" s="12" customFormat="1">
      <c r="B173" s="248"/>
      <c r="C173" s="249"/>
      <c r="D173" s="250" t="s">
        <v>177</v>
      </c>
      <c r="E173" s="251" t="s">
        <v>21</v>
      </c>
      <c r="F173" s="252" t="s">
        <v>2372</v>
      </c>
      <c r="G173" s="249"/>
      <c r="H173" s="253">
        <v>6.8399999999999999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177</v>
      </c>
      <c r="AU173" s="259" t="s">
        <v>79</v>
      </c>
      <c r="AV173" s="12" t="s">
        <v>79</v>
      </c>
      <c r="AW173" s="12" t="s">
        <v>35</v>
      </c>
      <c r="AX173" s="12" t="s">
        <v>71</v>
      </c>
      <c r="AY173" s="259" t="s">
        <v>169</v>
      </c>
    </row>
    <row r="174" s="13" customFormat="1">
      <c r="B174" s="260"/>
      <c r="C174" s="261"/>
      <c r="D174" s="250" t="s">
        <v>177</v>
      </c>
      <c r="E174" s="262" t="s">
        <v>21</v>
      </c>
      <c r="F174" s="263" t="s">
        <v>2344</v>
      </c>
      <c r="G174" s="261"/>
      <c r="H174" s="262" t="s">
        <v>21</v>
      </c>
      <c r="I174" s="264"/>
      <c r="J174" s="261"/>
      <c r="K174" s="261"/>
      <c r="L174" s="265"/>
      <c r="M174" s="266"/>
      <c r="N174" s="267"/>
      <c r="O174" s="267"/>
      <c r="P174" s="267"/>
      <c r="Q174" s="267"/>
      <c r="R174" s="267"/>
      <c r="S174" s="267"/>
      <c r="T174" s="268"/>
      <c r="AT174" s="269" t="s">
        <v>177</v>
      </c>
      <c r="AU174" s="269" t="s">
        <v>79</v>
      </c>
      <c r="AV174" s="13" t="s">
        <v>75</v>
      </c>
      <c r="AW174" s="13" t="s">
        <v>35</v>
      </c>
      <c r="AX174" s="13" t="s">
        <v>71</v>
      </c>
      <c r="AY174" s="269" t="s">
        <v>169</v>
      </c>
    </row>
    <row r="175" s="12" customFormat="1">
      <c r="B175" s="248"/>
      <c r="C175" s="249"/>
      <c r="D175" s="250" t="s">
        <v>177</v>
      </c>
      <c r="E175" s="251" t="s">
        <v>21</v>
      </c>
      <c r="F175" s="252" t="s">
        <v>483</v>
      </c>
      <c r="G175" s="249"/>
      <c r="H175" s="253">
        <v>3.4199999999999999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177</v>
      </c>
      <c r="AU175" s="259" t="s">
        <v>79</v>
      </c>
      <c r="AV175" s="12" t="s">
        <v>79</v>
      </c>
      <c r="AW175" s="12" t="s">
        <v>35</v>
      </c>
      <c r="AX175" s="12" t="s">
        <v>71</v>
      </c>
      <c r="AY175" s="259" t="s">
        <v>169</v>
      </c>
    </row>
    <row r="176" s="13" customFormat="1">
      <c r="B176" s="260"/>
      <c r="C176" s="261"/>
      <c r="D176" s="250" t="s">
        <v>177</v>
      </c>
      <c r="E176" s="262" t="s">
        <v>21</v>
      </c>
      <c r="F176" s="263" t="s">
        <v>2367</v>
      </c>
      <c r="G176" s="261"/>
      <c r="H176" s="262" t="s">
        <v>21</v>
      </c>
      <c r="I176" s="264"/>
      <c r="J176" s="261"/>
      <c r="K176" s="261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177</v>
      </c>
      <c r="AU176" s="269" t="s">
        <v>79</v>
      </c>
      <c r="AV176" s="13" t="s">
        <v>75</v>
      </c>
      <c r="AW176" s="13" t="s">
        <v>35</v>
      </c>
      <c r="AX176" s="13" t="s">
        <v>71</v>
      </c>
      <c r="AY176" s="269" t="s">
        <v>169</v>
      </c>
    </row>
    <row r="177" s="14" customFormat="1">
      <c r="B177" s="270"/>
      <c r="C177" s="271"/>
      <c r="D177" s="250" t="s">
        <v>177</v>
      </c>
      <c r="E177" s="272" t="s">
        <v>21</v>
      </c>
      <c r="F177" s="273" t="s">
        <v>182</v>
      </c>
      <c r="G177" s="271"/>
      <c r="H177" s="274">
        <v>27.359999999999999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AT177" s="280" t="s">
        <v>177</v>
      </c>
      <c r="AU177" s="280" t="s">
        <v>79</v>
      </c>
      <c r="AV177" s="14" t="s">
        <v>89</v>
      </c>
      <c r="AW177" s="14" t="s">
        <v>35</v>
      </c>
      <c r="AX177" s="14" t="s">
        <v>75</v>
      </c>
      <c r="AY177" s="280" t="s">
        <v>169</v>
      </c>
    </row>
    <row r="178" s="1" customFormat="1" ht="16.5" customHeight="1">
      <c r="B178" s="47"/>
      <c r="C178" s="236" t="s">
        <v>220</v>
      </c>
      <c r="D178" s="236" t="s">
        <v>172</v>
      </c>
      <c r="E178" s="237" t="s">
        <v>490</v>
      </c>
      <c r="F178" s="238" t="s">
        <v>491</v>
      </c>
      <c r="G178" s="239" t="s">
        <v>479</v>
      </c>
      <c r="H178" s="240">
        <v>3.4199999999999999</v>
      </c>
      <c r="I178" s="241"/>
      <c r="J178" s="242">
        <f>ROUND(I178*H178,2)</f>
        <v>0</v>
      </c>
      <c r="K178" s="238" t="s">
        <v>21</v>
      </c>
      <c r="L178" s="73"/>
      <c r="M178" s="243" t="s">
        <v>21</v>
      </c>
      <c r="N178" s="244" t="s">
        <v>42</v>
      </c>
      <c r="O178" s="48"/>
      <c r="P178" s="245">
        <f>O178*H178</f>
        <v>0</v>
      </c>
      <c r="Q178" s="245">
        <v>0.00019568</v>
      </c>
      <c r="R178" s="245">
        <f>Q178*H178</f>
        <v>0.00066922559999999995</v>
      </c>
      <c r="S178" s="245">
        <v>0</v>
      </c>
      <c r="T178" s="246">
        <f>S178*H178</f>
        <v>0</v>
      </c>
      <c r="AR178" s="25" t="s">
        <v>89</v>
      </c>
      <c r="AT178" s="25" t="s">
        <v>172</v>
      </c>
      <c r="AU178" s="25" t="s">
        <v>79</v>
      </c>
      <c r="AY178" s="25" t="s">
        <v>169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5" t="s">
        <v>75</v>
      </c>
      <c r="BK178" s="247">
        <f>ROUND(I178*H178,2)</f>
        <v>0</v>
      </c>
      <c r="BL178" s="25" t="s">
        <v>89</v>
      </c>
      <c r="BM178" s="25" t="s">
        <v>2373</v>
      </c>
    </row>
    <row r="179" s="12" customFormat="1">
      <c r="B179" s="248"/>
      <c r="C179" s="249"/>
      <c r="D179" s="250" t="s">
        <v>177</v>
      </c>
      <c r="E179" s="251" t="s">
        <v>21</v>
      </c>
      <c r="F179" s="252" t="s">
        <v>483</v>
      </c>
      <c r="G179" s="249"/>
      <c r="H179" s="253">
        <v>3.4199999999999999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177</v>
      </c>
      <c r="AU179" s="259" t="s">
        <v>79</v>
      </c>
      <c r="AV179" s="12" t="s">
        <v>79</v>
      </c>
      <c r="AW179" s="12" t="s">
        <v>35</v>
      </c>
      <c r="AX179" s="12" t="s">
        <v>71</v>
      </c>
      <c r="AY179" s="259" t="s">
        <v>169</v>
      </c>
    </row>
    <row r="180" s="13" customFormat="1">
      <c r="B180" s="260"/>
      <c r="C180" s="261"/>
      <c r="D180" s="250" t="s">
        <v>177</v>
      </c>
      <c r="E180" s="262" t="s">
        <v>21</v>
      </c>
      <c r="F180" s="263" t="s">
        <v>2343</v>
      </c>
      <c r="G180" s="261"/>
      <c r="H180" s="262" t="s">
        <v>21</v>
      </c>
      <c r="I180" s="264"/>
      <c r="J180" s="261"/>
      <c r="K180" s="261"/>
      <c r="L180" s="265"/>
      <c r="M180" s="266"/>
      <c r="N180" s="267"/>
      <c r="O180" s="267"/>
      <c r="P180" s="267"/>
      <c r="Q180" s="267"/>
      <c r="R180" s="267"/>
      <c r="S180" s="267"/>
      <c r="T180" s="268"/>
      <c r="AT180" s="269" t="s">
        <v>177</v>
      </c>
      <c r="AU180" s="269" t="s">
        <v>79</v>
      </c>
      <c r="AV180" s="13" t="s">
        <v>75</v>
      </c>
      <c r="AW180" s="13" t="s">
        <v>35</v>
      </c>
      <c r="AX180" s="13" t="s">
        <v>71</v>
      </c>
      <c r="AY180" s="269" t="s">
        <v>169</v>
      </c>
    </row>
    <row r="181" s="14" customFormat="1">
      <c r="B181" s="270"/>
      <c r="C181" s="271"/>
      <c r="D181" s="250" t="s">
        <v>177</v>
      </c>
      <c r="E181" s="272" t="s">
        <v>21</v>
      </c>
      <c r="F181" s="273" t="s">
        <v>182</v>
      </c>
      <c r="G181" s="271"/>
      <c r="H181" s="274">
        <v>3.4199999999999999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AT181" s="280" t="s">
        <v>177</v>
      </c>
      <c r="AU181" s="280" t="s">
        <v>79</v>
      </c>
      <c r="AV181" s="14" t="s">
        <v>89</v>
      </c>
      <c r="AW181" s="14" t="s">
        <v>35</v>
      </c>
      <c r="AX181" s="14" t="s">
        <v>75</v>
      </c>
      <c r="AY181" s="280" t="s">
        <v>169</v>
      </c>
    </row>
    <row r="182" s="1" customFormat="1" ht="16.5" customHeight="1">
      <c r="B182" s="47"/>
      <c r="C182" s="236" t="s">
        <v>224</v>
      </c>
      <c r="D182" s="236" t="s">
        <v>172</v>
      </c>
      <c r="E182" s="237" t="s">
        <v>2374</v>
      </c>
      <c r="F182" s="238" t="s">
        <v>2375</v>
      </c>
      <c r="G182" s="239" t="s">
        <v>175</v>
      </c>
      <c r="H182" s="240">
        <v>1.3200000000000001</v>
      </c>
      <c r="I182" s="241"/>
      <c r="J182" s="242">
        <f>ROUND(I182*H182,2)</f>
        <v>0</v>
      </c>
      <c r="K182" s="238" t="s">
        <v>21</v>
      </c>
      <c r="L182" s="73"/>
      <c r="M182" s="243" t="s">
        <v>21</v>
      </c>
      <c r="N182" s="244" t="s">
        <v>42</v>
      </c>
      <c r="O182" s="48"/>
      <c r="P182" s="245">
        <f>O182*H182</f>
        <v>0</v>
      </c>
      <c r="Q182" s="245">
        <v>0.0078469999999999998</v>
      </c>
      <c r="R182" s="245">
        <f>Q182*H182</f>
        <v>0.010358040000000001</v>
      </c>
      <c r="S182" s="245">
        <v>0</v>
      </c>
      <c r="T182" s="246">
        <f>S182*H182</f>
        <v>0</v>
      </c>
      <c r="AR182" s="25" t="s">
        <v>89</v>
      </c>
      <c r="AT182" s="25" t="s">
        <v>172</v>
      </c>
      <c r="AU182" s="25" t="s">
        <v>79</v>
      </c>
      <c r="AY182" s="25" t="s">
        <v>169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5" t="s">
        <v>75</v>
      </c>
      <c r="BK182" s="247">
        <f>ROUND(I182*H182,2)</f>
        <v>0</v>
      </c>
      <c r="BL182" s="25" t="s">
        <v>89</v>
      </c>
      <c r="BM182" s="25" t="s">
        <v>2376</v>
      </c>
    </row>
    <row r="183" s="12" customFormat="1">
      <c r="B183" s="248"/>
      <c r="C183" s="249"/>
      <c r="D183" s="250" t="s">
        <v>177</v>
      </c>
      <c r="E183" s="251" t="s">
        <v>21</v>
      </c>
      <c r="F183" s="252" t="s">
        <v>2377</v>
      </c>
      <c r="G183" s="249"/>
      <c r="H183" s="253">
        <v>0.66000000000000003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177</v>
      </c>
      <c r="AU183" s="259" t="s">
        <v>79</v>
      </c>
      <c r="AV183" s="12" t="s">
        <v>79</v>
      </c>
      <c r="AW183" s="12" t="s">
        <v>35</v>
      </c>
      <c r="AX183" s="12" t="s">
        <v>71</v>
      </c>
      <c r="AY183" s="259" t="s">
        <v>169</v>
      </c>
    </row>
    <row r="184" s="13" customFormat="1">
      <c r="B184" s="260"/>
      <c r="C184" s="261"/>
      <c r="D184" s="250" t="s">
        <v>177</v>
      </c>
      <c r="E184" s="262" t="s">
        <v>21</v>
      </c>
      <c r="F184" s="263" t="s">
        <v>2378</v>
      </c>
      <c r="G184" s="261"/>
      <c r="H184" s="262" t="s">
        <v>21</v>
      </c>
      <c r="I184" s="264"/>
      <c r="J184" s="261"/>
      <c r="K184" s="261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177</v>
      </c>
      <c r="AU184" s="269" t="s">
        <v>79</v>
      </c>
      <c r="AV184" s="13" t="s">
        <v>75</v>
      </c>
      <c r="AW184" s="13" t="s">
        <v>35</v>
      </c>
      <c r="AX184" s="13" t="s">
        <v>71</v>
      </c>
      <c r="AY184" s="269" t="s">
        <v>169</v>
      </c>
    </row>
    <row r="185" s="12" customFormat="1">
      <c r="B185" s="248"/>
      <c r="C185" s="249"/>
      <c r="D185" s="250" t="s">
        <v>177</v>
      </c>
      <c r="E185" s="251" t="s">
        <v>21</v>
      </c>
      <c r="F185" s="252" t="s">
        <v>2379</v>
      </c>
      <c r="G185" s="249"/>
      <c r="H185" s="253">
        <v>0.33000000000000002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177</v>
      </c>
      <c r="AU185" s="259" t="s">
        <v>79</v>
      </c>
      <c r="AV185" s="12" t="s">
        <v>79</v>
      </c>
      <c r="AW185" s="12" t="s">
        <v>35</v>
      </c>
      <c r="AX185" s="12" t="s">
        <v>71</v>
      </c>
      <c r="AY185" s="259" t="s">
        <v>169</v>
      </c>
    </row>
    <row r="186" s="13" customFormat="1">
      <c r="B186" s="260"/>
      <c r="C186" s="261"/>
      <c r="D186" s="250" t="s">
        <v>177</v>
      </c>
      <c r="E186" s="262" t="s">
        <v>21</v>
      </c>
      <c r="F186" s="263" t="s">
        <v>488</v>
      </c>
      <c r="G186" s="261"/>
      <c r="H186" s="262" t="s">
        <v>21</v>
      </c>
      <c r="I186" s="264"/>
      <c r="J186" s="261"/>
      <c r="K186" s="261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177</v>
      </c>
      <c r="AU186" s="269" t="s">
        <v>79</v>
      </c>
      <c r="AV186" s="13" t="s">
        <v>75</v>
      </c>
      <c r="AW186" s="13" t="s">
        <v>35</v>
      </c>
      <c r="AX186" s="13" t="s">
        <v>71</v>
      </c>
      <c r="AY186" s="269" t="s">
        <v>169</v>
      </c>
    </row>
    <row r="187" s="12" customFormat="1">
      <c r="B187" s="248"/>
      <c r="C187" s="249"/>
      <c r="D187" s="250" t="s">
        <v>177</v>
      </c>
      <c r="E187" s="251" t="s">
        <v>21</v>
      </c>
      <c r="F187" s="252" t="s">
        <v>2379</v>
      </c>
      <c r="G187" s="249"/>
      <c r="H187" s="253">
        <v>0.33000000000000002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177</v>
      </c>
      <c r="AU187" s="259" t="s">
        <v>79</v>
      </c>
      <c r="AV187" s="12" t="s">
        <v>79</v>
      </c>
      <c r="AW187" s="12" t="s">
        <v>35</v>
      </c>
      <c r="AX187" s="12" t="s">
        <v>71</v>
      </c>
      <c r="AY187" s="259" t="s">
        <v>169</v>
      </c>
    </row>
    <row r="188" s="13" customFormat="1">
      <c r="B188" s="260"/>
      <c r="C188" s="261"/>
      <c r="D188" s="250" t="s">
        <v>177</v>
      </c>
      <c r="E188" s="262" t="s">
        <v>21</v>
      </c>
      <c r="F188" s="263" t="s">
        <v>1142</v>
      </c>
      <c r="G188" s="261"/>
      <c r="H188" s="262" t="s">
        <v>21</v>
      </c>
      <c r="I188" s="264"/>
      <c r="J188" s="261"/>
      <c r="K188" s="261"/>
      <c r="L188" s="265"/>
      <c r="M188" s="266"/>
      <c r="N188" s="267"/>
      <c r="O188" s="267"/>
      <c r="P188" s="267"/>
      <c r="Q188" s="267"/>
      <c r="R188" s="267"/>
      <c r="S188" s="267"/>
      <c r="T188" s="268"/>
      <c r="AT188" s="269" t="s">
        <v>177</v>
      </c>
      <c r="AU188" s="269" t="s">
        <v>79</v>
      </c>
      <c r="AV188" s="13" t="s">
        <v>75</v>
      </c>
      <c r="AW188" s="13" t="s">
        <v>35</v>
      </c>
      <c r="AX188" s="13" t="s">
        <v>71</v>
      </c>
      <c r="AY188" s="269" t="s">
        <v>169</v>
      </c>
    </row>
    <row r="189" s="14" customFormat="1">
      <c r="B189" s="270"/>
      <c r="C189" s="271"/>
      <c r="D189" s="250" t="s">
        <v>177</v>
      </c>
      <c r="E189" s="272" t="s">
        <v>21</v>
      </c>
      <c r="F189" s="273" t="s">
        <v>182</v>
      </c>
      <c r="G189" s="271"/>
      <c r="H189" s="274">
        <v>1.3200000000000001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AT189" s="280" t="s">
        <v>177</v>
      </c>
      <c r="AU189" s="280" t="s">
        <v>79</v>
      </c>
      <c r="AV189" s="14" t="s">
        <v>89</v>
      </c>
      <c r="AW189" s="14" t="s">
        <v>35</v>
      </c>
      <c r="AX189" s="14" t="s">
        <v>75</v>
      </c>
      <c r="AY189" s="280" t="s">
        <v>169</v>
      </c>
    </row>
    <row r="190" s="1" customFormat="1" ht="25.5" customHeight="1">
      <c r="B190" s="47"/>
      <c r="C190" s="236" t="s">
        <v>231</v>
      </c>
      <c r="D190" s="236" t="s">
        <v>172</v>
      </c>
      <c r="E190" s="237" t="s">
        <v>502</v>
      </c>
      <c r="F190" s="238" t="s">
        <v>503</v>
      </c>
      <c r="G190" s="239" t="s">
        <v>479</v>
      </c>
      <c r="H190" s="240">
        <v>4.75</v>
      </c>
      <c r="I190" s="241"/>
      <c r="J190" s="242">
        <f>ROUND(I190*H190,2)</f>
        <v>0</v>
      </c>
      <c r="K190" s="238" t="s">
        <v>21</v>
      </c>
      <c r="L190" s="73"/>
      <c r="M190" s="243" t="s">
        <v>21</v>
      </c>
      <c r="N190" s="244" t="s">
        <v>42</v>
      </c>
      <c r="O190" s="48"/>
      <c r="P190" s="245">
        <f>O190*H190</f>
        <v>0</v>
      </c>
      <c r="Q190" s="245">
        <v>0.0040159999999999996</v>
      </c>
      <c r="R190" s="245">
        <f>Q190*H190</f>
        <v>0.019075999999999999</v>
      </c>
      <c r="S190" s="245">
        <v>0</v>
      </c>
      <c r="T190" s="246">
        <f>S190*H190</f>
        <v>0</v>
      </c>
      <c r="AR190" s="25" t="s">
        <v>89</v>
      </c>
      <c r="AT190" s="25" t="s">
        <v>172</v>
      </c>
      <c r="AU190" s="25" t="s">
        <v>79</v>
      </c>
      <c r="AY190" s="25" t="s">
        <v>169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5" t="s">
        <v>75</v>
      </c>
      <c r="BK190" s="247">
        <f>ROUND(I190*H190,2)</f>
        <v>0</v>
      </c>
      <c r="BL190" s="25" t="s">
        <v>89</v>
      </c>
      <c r="BM190" s="25" t="s">
        <v>2380</v>
      </c>
    </row>
    <row r="191" s="12" customFormat="1">
      <c r="B191" s="248"/>
      <c r="C191" s="249"/>
      <c r="D191" s="250" t="s">
        <v>177</v>
      </c>
      <c r="E191" s="251" t="s">
        <v>21</v>
      </c>
      <c r="F191" s="252" t="s">
        <v>2381</v>
      </c>
      <c r="G191" s="249"/>
      <c r="H191" s="253">
        <v>2.2000000000000002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177</v>
      </c>
      <c r="AU191" s="259" t="s">
        <v>79</v>
      </c>
      <c r="AV191" s="12" t="s">
        <v>79</v>
      </c>
      <c r="AW191" s="12" t="s">
        <v>35</v>
      </c>
      <c r="AX191" s="12" t="s">
        <v>71</v>
      </c>
      <c r="AY191" s="259" t="s">
        <v>169</v>
      </c>
    </row>
    <row r="192" s="13" customFormat="1">
      <c r="B192" s="260"/>
      <c r="C192" s="261"/>
      <c r="D192" s="250" t="s">
        <v>177</v>
      </c>
      <c r="E192" s="262" t="s">
        <v>21</v>
      </c>
      <c r="F192" s="263" t="s">
        <v>2354</v>
      </c>
      <c r="G192" s="261"/>
      <c r="H192" s="262" t="s">
        <v>21</v>
      </c>
      <c r="I192" s="264"/>
      <c r="J192" s="261"/>
      <c r="K192" s="261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177</v>
      </c>
      <c r="AU192" s="269" t="s">
        <v>79</v>
      </c>
      <c r="AV192" s="13" t="s">
        <v>75</v>
      </c>
      <c r="AW192" s="13" t="s">
        <v>35</v>
      </c>
      <c r="AX192" s="13" t="s">
        <v>71</v>
      </c>
      <c r="AY192" s="269" t="s">
        <v>169</v>
      </c>
    </row>
    <row r="193" s="12" customFormat="1">
      <c r="B193" s="248"/>
      <c r="C193" s="249"/>
      <c r="D193" s="250" t="s">
        <v>177</v>
      </c>
      <c r="E193" s="251" t="s">
        <v>21</v>
      </c>
      <c r="F193" s="252" t="s">
        <v>2382</v>
      </c>
      <c r="G193" s="249"/>
      <c r="H193" s="253">
        <v>0.59999999999999998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177</v>
      </c>
      <c r="AU193" s="259" t="s">
        <v>79</v>
      </c>
      <c r="AV193" s="12" t="s">
        <v>79</v>
      </c>
      <c r="AW193" s="12" t="s">
        <v>35</v>
      </c>
      <c r="AX193" s="12" t="s">
        <v>71</v>
      </c>
      <c r="AY193" s="259" t="s">
        <v>169</v>
      </c>
    </row>
    <row r="194" s="13" customFormat="1">
      <c r="B194" s="260"/>
      <c r="C194" s="261"/>
      <c r="D194" s="250" t="s">
        <v>177</v>
      </c>
      <c r="E194" s="262" t="s">
        <v>21</v>
      </c>
      <c r="F194" s="263" t="s">
        <v>1132</v>
      </c>
      <c r="G194" s="261"/>
      <c r="H194" s="262" t="s">
        <v>21</v>
      </c>
      <c r="I194" s="264"/>
      <c r="J194" s="261"/>
      <c r="K194" s="261"/>
      <c r="L194" s="265"/>
      <c r="M194" s="266"/>
      <c r="N194" s="267"/>
      <c r="O194" s="267"/>
      <c r="P194" s="267"/>
      <c r="Q194" s="267"/>
      <c r="R194" s="267"/>
      <c r="S194" s="267"/>
      <c r="T194" s="268"/>
      <c r="AT194" s="269" t="s">
        <v>177</v>
      </c>
      <c r="AU194" s="269" t="s">
        <v>79</v>
      </c>
      <c r="AV194" s="13" t="s">
        <v>75</v>
      </c>
      <c r="AW194" s="13" t="s">
        <v>35</v>
      </c>
      <c r="AX194" s="13" t="s">
        <v>71</v>
      </c>
      <c r="AY194" s="269" t="s">
        <v>169</v>
      </c>
    </row>
    <row r="195" s="12" customFormat="1">
      <c r="B195" s="248"/>
      <c r="C195" s="249"/>
      <c r="D195" s="250" t="s">
        <v>177</v>
      </c>
      <c r="E195" s="251" t="s">
        <v>21</v>
      </c>
      <c r="F195" s="252" t="s">
        <v>2383</v>
      </c>
      <c r="G195" s="249"/>
      <c r="H195" s="253">
        <v>0.90000000000000002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177</v>
      </c>
      <c r="AU195" s="259" t="s">
        <v>79</v>
      </c>
      <c r="AV195" s="12" t="s">
        <v>79</v>
      </c>
      <c r="AW195" s="12" t="s">
        <v>35</v>
      </c>
      <c r="AX195" s="12" t="s">
        <v>71</v>
      </c>
      <c r="AY195" s="259" t="s">
        <v>169</v>
      </c>
    </row>
    <row r="196" s="13" customFormat="1">
      <c r="B196" s="260"/>
      <c r="C196" s="261"/>
      <c r="D196" s="250" t="s">
        <v>177</v>
      </c>
      <c r="E196" s="262" t="s">
        <v>21</v>
      </c>
      <c r="F196" s="263" t="s">
        <v>2357</v>
      </c>
      <c r="G196" s="261"/>
      <c r="H196" s="262" t="s">
        <v>21</v>
      </c>
      <c r="I196" s="264"/>
      <c r="J196" s="261"/>
      <c r="K196" s="261"/>
      <c r="L196" s="265"/>
      <c r="M196" s="266"/>
      <c r="N196" s="267"/>
      <c r="O196" s="267"/>
      <c r="P196" s="267"/>
      <c r="Q196" s="267"/>
      <c r="R196" s="267"/>
      <c r="S196" s="267"/>
      <c r="T196" s="268"/>
      <c r="AT196" s="269" t="s">
        <v>177</v>
      </c>
      <c r="AU196" s="269" t="s">
        <v>79</v>
      </c>
      <c r="AV196" s="13" t="s">
        <v>75</v>
      </c>
      <c r="AW196" s="13" t="s">
        <v>35</v>
      </c>
      <c r="AX196" s="13" t="s">
        <v>71</v>
      </c>
      <c r="AY196" s="269" t="s">
        <v>169</v>
      </c>
    </row>
    <row r="197" s="12" customFormat="1">
      <c r="B197" s="248"/>
      <c r="C197" s="249"/>
      <c r="D197" s="250" t="s">
        <v>177</v>
      </c>
      <c r="E197" s="251" t="s">
        <v>21</v>
      </c>
      <c r="F197" s="252" t="s">
        <v>2384</v>
      </c>
      <c r="G197" s="249"/>
      <c r="H197" s="253">
        <v>1.05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177</v>
      </c>
      <c r="AU197" s="259" t="s">
        <v>79</v>
      </c>
      <c r="AV197" s="12" t="s">
        <v>79</v>
      </c>
      <c r="AW197" s="12" t="s">
        <v>35</v>
      </c>
      <c r="AX197" s="12" t="s">
        <v>71</v>
      </c>
      <c r="AY197" s="259" t="s">
        <v>169</v>
      </c>
    </row>
    <row r="198" s="13" customFormat="1">
      <c r="B198" s="260"/>
      <c r="C198" s="261"/>
      <c r="D198" s="250" t="s">
        <v>177</v>
      </c>
      <c r="E198" s="262" t="s">
        <v>21</v>
      </c>
      <c r="F198" s="263" t="s">
        <v>2157</v>
      </c>
      <c r="G198" s="261"/>
      <c r="H198" s="262" t="s">
        <v>21</v>
      </c>
      <c r="I198" s="264"/>
      <c r="J198" s="261"/>
      <c r="K198" s="261"/>
      <c r="L198" s="265"/>
      <c r="M198" s="266"/>
      <c r="N198" s="267"/>
      <c r="O198" s="267"/>
      <c r="P198" s="267"/>
      <c r="Q198" s="267"/>
      <c r="R198" s="267"/>
      <c r="S198" s="267"/>
      <c r="T198" s="268"/>
      <c r="AT198" s="269" t="s">
        <v>177</v>
      </c>
      <c r="AU198" s="269" t="s">
        <v>79</v>
      </c>
      <c r="AV198" s="13" t="s">
        <v>75</v>
      </c>
      <c r="AW198" s="13" t="s">
        <v>35</v>
      </c>
      <c r="AX198" s="13" t="s">
        <v>71</v>
      </c>
      <c r="AY198" s="269" t="s">
        <v>169</v>
      </c>
    </row>
    <row r="199" s="14" customFormat="1">
      <c r="B199" s="270"/>
      <c r="C199" s="271"/>
      <c r="D199" s="250" t="s">
        <v>177</v>
      </c>
      <c r="E199" s="272" t="s">
        <v>21</v>
      </c>
      <c r="F199" s="273" t="s">
        <v>182</v>
      </c>
      <c r="G199" s="271"/>
      <c r="H199" s="274">
        <v>4.75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AT199" s="280" t="s">
        <v>177</v>
      </c>
      <c r="AU199" s="280" t="s">
        <v>79</v>
      </c>
      <c r="AV199" s="14" t="s">
        <v>89</v>
      </c>
      <c r="AW199" s="14" t="s">
        <v>35</v>
      </c>
      <c r="AX199" s="14" t="s">
        <v>75</v>
      </c>
      <c r="AY199" s="280" t="s">
        <v>169</v>
      </c>
    </row>
    <row r="200" s="1" customFormat="1" ht="25.5" customHeight="1">
      <c r="B200" s="47"/>
      <c r="C200" s="236" t="s">
        <v>238</v>
      </c>
      <c r="D200" s="236" t="s">
        <v>172</v>
      </c>
      <c r="E200" s="237" t="s">
        <v>514</v>
      </c>
      <c r="F200" s="238" t="s">
        <v>515</v>
      </c>
      <c r="G200" s="239" t="s">
        <v>479</v>
      </c>
      <c r="H200" s="240">
        <v>30.145</v>
      </c>
      <c r="I200" s="241"/>
      <c r="J200" s="242">
        <f>ROUND(I200*H200,2)</f>
        <v>0</v>
      </c>
      <c r="K200" s="238" t="s">
        <v>21</v>
      </c>
      <c r="L200" s="73"/>
      <c r="M200" s="243" t="s">
        <v>21</v>
      </c>
      <c r="N200" s="244" t="s">
        <v>42</v>
      </c>
      <c r="O200" s="48"/>
      <c r="P200" s="245">
        <f>O200*H200</f>
        <v>0</v>
      </c>
      <c r="Q200" s="245">
        <v>0.0080319999999999992</v>
      </c>
      <c r="R200" s="245">
        <f>Q200*H200</f>
        <v>0.24212463999999997</v>
      </c>
      <c r="S200" s="245">
        <v>0</v>
      </c>
      <c r="T200" s="246">
        <f>S200*H200</f>
        <v>0</v>
      </c>
      <c r="AR200" s="25" t="s">
        <v>89</v>
      </c>
      <c r="AT200" s="25" t="s">
        <v>172</v>
      </c>
      <c r="AU200" s="25" t="s">
        <v>79</v>
      </c>
      <c r="AY200" s="25" t="s">
        <v>169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5" t="s">
        <v>75</v>
      </c>
      <c r="BK200" s="247">
        <f>ROUND(I200*H200,2)</f>
        <v>0</v>
      </c>
      <c r="BL200" s="25" t="s">
        <v>89</v>
      </c>
      <c r="BM200" s="25" t="s">
        <v>2385</v>
      </c>
    </row>
    <row r="201" s="12" customFormat="1">
      <c r="B201" s="248"/>
      <c r="C201" s="249"/>
      <c r="D201" s="250" t="s">
        <v>177</v>
      </c>
      <c r="E201" s="251" t="s">
        <v>21</v>
      </c>
      <c r="F201" s="252" t="s">
        <v>2386</v>
      </c>
      <c r="G201" s="249"/>
      <c r="H201" s="253">
        <v>1.05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177</v>
      </c>
      <c r="AU201" s="259" t="s">
        <v>79</v>
      </c>
      <c r="AV201" s="12" t="s">
        <v>79</v>
      </c>
      <c r="AW201" s="12" t="s">
        <v>35</v>
      </c>
      <c r="AX201" s="12" t="s">
        <v>71</v>
      </c>
      <c r="AY201" s="259" t="s">
        <v>169</v>
      </c>
    </row>
    <row r="202" s="13" customFormat="1">
      <c r="B202" s="260"/>
      <c r="C202" s="261"/>
      <c r="D202" s="250" t="s">
        <v>177</v>
      </c>
      <c r="E202" s="262" t="s">
        <v>21</v>
      </c>
      <c r="F202" s="263" t="s">
        <v>488</v>
      </c>
      <c r="G202" s="261"/>
      <c r="H202" s="262" t="s">
        <v>21</v>
      </c>
      <c r="I202" s="264"/>
      <c r="J202" s="261"/>
      <c r="K202" s="261"/>
      <c r="L202" s="265"/>
      <c r="M202" s="266"/>
      <c r="N202" s="267"/>
      <c r="O202" s="267"/>
      <c r="P202" s="267"/>
      <c r="Q202" s="267"/>
      <c r="R202" s="267"/>
      <c r="S202" s="267"/>
      <c r="T202" s="268"/>
      <c r="AT202" s="269" t="s">
        <v>177</v>
      </c>
      <c r="AU202" s="269" t="s">
        <v>79</v>
      </c>
      <c r="AV202" s="13" t="s">
        <v>75</v>
      </c>
      <c r="AW202" s="13" t="s">
        <v>35</v>
      </c>
      <c r="AX202" s="13" t="s">
        <v>71</v>
      </c>
      <c r="AY202" s="269" t="s">
        <v>169</v>
      </c>
    </row>
    <row r="203" s="12" customFormat="1">
      <c r="B203" s="248"/>
      <c r="C203" s="249"/>
      <c r="D203" s="250" t="s">
        <v>177</v>
      </c>
      <c r="E203" s="251" t="s">
        <v>21</v>
      </c>
      <c r="F203" s="252" t="s">
        <v>2387</v>
      </c>
      <c r="G203" s="249"/>
      <c r="H203" s="253">
        <v>1.8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177</v>
      </c>
      <c r="AU203" s="259" t="s">
        <v>79</v>
      </c>
      <c r="AV203" s="12" t="s">
        <v>79</v>
      </c>
      <c r="AW203" s="12" t="s">
        <v>35</v>
      </c>
      <c r="AX203" s="12" t="s">
        <v>71</v>
      </c>
      <c r="AY203" s="259" t="s">
        <v>169</v>
      </c>
    </row>
    <row r="204" s="13" customFormat="1">
      <c r="B204" s="260"/>
      <c r="C204" s="261"/>
      <c r="D204" s="250" t="s">
        <v>177</v>
      </c>
      <c r="E204" s="262" t="s">
        <v>21</v>
      </c>
      <c r="F204" s="263" t="s">
        <v>2336</v>
      </c>
      <c r="G204" s="261"/>
      <c r="H204" s="262" t="s">
        <v>21</v>
      </c>
      <c r="I204" s="264"/>
      <c r="J204" s="261"/>
      <c r="K204" s="261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177</v>
      </c>
      <c r="AU204" s="269" t="s">
        <v>79</v>
      </c>
      <c r="AV204" s="13" t="s">
        <v>75</v>
      </c>
      <c r="AW204" s="13" t="s">
        <v>35</v>
      </c>
      <c r="AX204" s="13" t="s">
        <v>71</v>
      </c>
      <c r="AY204" s="269" t="s">
        <v>169</v>
      </c>
    </row>
    <row r="205" s="12" customFormat="1">
      <c r="B205" s="248"/>
      <c r="C205" s="249"/>
      <c r="D205" s="250" t="s">
        <v>177</v>
      </c>
      <c r="E205" s="251" t="s">
        <v>21</v>
      </c>
      <c r="F205" s="252" t="s">
        <v>2388</v>
      </c>
      <c r="G205" s="249"/>
      <c r="H205" s="253">
        <v>1.6000000000000001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177</v>
      </c>
      <c r="AU205" s="259" t="s">
        <v>79</v>
      </c>
      <c r="AV205" s="12" t="s">
        <v>79</v>
      </c>
      <c r="AW205" s="12" t="s">
        <v>35</v>
      </c>
      <c r="AX205" s="12" t="s">
        <v>71</v>
      </c>
      <c r="AY205" s="259" t="s">
        <v>169</v>
      </c>
    </row>
    <row r="206" s="13" customFormat="1">
      <c r="B206" s="260"/>
      <c r="C206" s="261"/>
      <c r="D206" s="250" t="s">
        <v>177</v>
      </c>
      <c r="E206" s="262" t="s">
        <v>21</v>
      </c>
      <c r="F206" s="263" t="s">
        <v>1105</v>
      </c>
      <c r="G206" s="261"/>
      <c r="H206" s="262" t="s">
        <v>21</v>
      </c>
      <c r="I206" s="264"/>
      <c r="J206" s="261"/>
      <c r="K206" s="261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177</v>
      </c>
      <c r="AU206" s="269" t="s">
        <v>79</v>
      </c>
      <c r="AV206" s="13" t="s">
        <v>75</v>
      </c>
      <c r="AW206" s="13" t="s">
        <v>35</v>
      </c>
      <c r="AX206" s="13" t="s">
        <v>71</v>
      </c>
      <c r="AY206" s="269" t="s">
        <v>169</v>
      </c>
    </row>
    <row r="207" s="12" customFormat="1">
      <c r="B207" s="248"/>
      <c r="C207" s="249"/>
      <c r="D207" s="250" t="s">
        <v>177</v>
      </c>
      <c r="E207" s="251" t="s">
        <v>21</v>
      </c>
      <c r="F207" s="252" t="s">
        <v>2389</v>
      </c>
      <c r="G207" s="249"/>
      <c r="H207" s="253">
        <v>2.7999999999999998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177</v>
      </c>
      <c r="AU207" s="259" t="s">
        <v>79</v>
      </c>
      <c r="AV207" s="12" t="s">
        <v>79</v>
      </c>
      <c r="AW207" s="12" t="s">
        <v>35</v>
      </c>
      <c r="AX207" s="12" t="s">
        <v>71</v>
      </c>
      <c r="AY207" s="259" t="s">
        <v>169</v>
      </c>
    </row>
    <row r="208" s="13" customFormat="1">
      <c r="B208" s="260"/>
      <c r="C208" s="261"/>
      <c r="D208" s="250" t="s">
        <v>177</v>
      </c>
      <c r="E208" s="262" t="s">
        <v>21</v>
      </c>
      <c r="F208" s="263" t="s">
        <v>2364</v>
      </c>
      <c r="G208" s="261"/>
      <c r="H208" s="262" t="s">
        <v>21</v>
      </c>
      <c r="I208" s="264"/>
      <c r="J208" s="261"/>
      <c r="K208" s="261"/>
      <c r="L208" s="265"/>
      <c r="M208" s="266"/>
      <c r="N208" s="267"/>
      <c r="O208" s="267"/>
      <c r="P208" s="267"/>
      <c r="Q208" s="267"/>
      <c r="R208" s="267"/>
      <c r="S208" s="267"/>
      <c r="T208" s="268"/>
      <c r="AT208" s="269" t="s">
        <v>177</v>
      </c>
      <c r="AU208" s="269" t="s">
        <v>79</v>
      </c>
      <c r="AV208" s="13" t="s">
        <v>75</v>
      </c>
      <c r="AW208" s="13" t="s">
        <v>35</v>
      </c>
      <c r="AX208" s="13" t="s">
        <v>71</v>
      </c>
      <c r="AY208" s="269" t="s">
        <v>169</v>
      </c>
    </row>
    <row r="209" s="12" customFormat="1">
      <c r="B209" s="248"/>
      <c r="C209" s="249"/>
      <c r="D209" s="250" t="s">
        <v>177</v>
      </c>
      <c r="E209" s="251" t="s">
        <v>21</v>
      </c>
      <c r="F209" s="252" t="s">
        <v>2390</v>
      </c>
      <c r="G209" s="249"/>
      <c r="H209" s="253">
        <v>2.7000000000000002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177</v>
      </c>
      <c r="AU209" s="259" t="s">
        <v>79</v>
      </c>
      <c r="AV209" s="12" t="s">
        <v>79</v>
      </c>
      <c r="AW209" s="12" t="s">
        <v>35</v>
      </c>
      <c r="AX209" s="12" t="s">
        <v>71</v>
      </c>
      <c r="AY209" s="259" t="s">
        <v>169</v>
      </c>
    </row>
    <row r="210" s="13" customFormat="1">
      <c r="B210" s="260"/>
      <c r="C210" s="261"/>
      <c r="D210" s="250" t="s">
        <v>177</v>
      </c>
      <c r="E210" s="262" t="s">
        <v>21</v>
      </c>
      <c r="F210" s="263" t="s">
        <v>2357</v>
      </c>
      <c r="G210" s="261"/>
      <c r="H210" s="262" t="s">
        <v>21</v>
      </c>
      <c r="I210" s="264"/>
      <c r="J210" s="261"/>
      <c r="K210" s="261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177</v>
      </c>
      <c r="AU210" s="269" t="s">
        <v>79</v>
      </c>
      <c r="AV210" s="13" t="s">
        <v>75</v>
      </c>
      <c r="AW210" s="13" t="s">
        <v>35</v>
      </c>
      <c r="AX210" s="13" t="s">
        <v>71</v>
      </c>
      <c r="AY210" s="269" t="s">
        <v>169</v>
      </c>
    </row>
    <row r="211" s="12" customFormat="1">
      <c r="B211" s="248"/>
      <c r="C211" s="249"/>
      <c r="D211" s="250" t="s">
        <v>177</v>
      </c>
      <c r="E211" s="251" t="s">
        <v>21</v>
      </c>
      <c r="F211" s="252" t="s">
        <v>2391</v>
      </c>
      <c r="G211" s="249"/>
      <c r="H211" s="253">
        <v>3.3500000000000001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177</v>
      </c>
      <c r="AU211" s="259" t="s">
        <v>79</v>
      </c>
      <c r="AV211" s="12" t="s">
        <v>79</v>
      </c>
      <c r="AW211" s="12" t="s">
        <v>35</v>
      </c>
      <c r="AX211" s="12" t="s">
        <v>71</v>
      </c>
      <c r="AY211" s="259" t="s">
        <v>169</v>
      </c>
    </row>
    <row r="212" s="13" customFormat="1">
      <c r="B212" s="260"/>
      <c r="C212" s="261"/>
      <c r="D212" s="250" t="s">
        <v>177</v>
      </c>
      <c r="E212" s="262" t="s">
        <v>21</v>
      </c>
      <c r="F212" s="263" t="s">
        <v>2367</v>
      </c>
      <c r="G212" s="261"/>
      <c r="H212" s="262" t="s">
        <v>21</v>
      </c>
      <c r="I212" s="264"/>
      <c r="J212" s="261"/>
      <c r="K212" s="261"/>
      <c r="L212" s="265"/>
      <c r="M212" s="266"/>
      <c r="N212" s="267"/>
      <c r="O212" s="267"/>
      <c r="P212" s="267"/>
      <c r="Q212" s="267"/>
      <c r="R212" s="267"/>
      <c r="S212" s="267"/>
      <c r="T212" s="268"/>
      <c r="AT212" s="269" t="s">
        <v>177</v>
      </c>
      <c r="AU212" s="269" t="s">
        <v>79</v>
      </c>
      <c r="AV212" s="13" t="s">
        <v>75</v>
      </c>
      <c r="AW212" s="13" t="s">
        <v>35</v>
      </c>
      <c r="AX212" s="13" t="s">
        <v>71</v>
      </c>
      <c r="AY212" s="269" t="s">
        <v>169</v>
      </c>
    </row>
    <row r="213" s="12" customFormat="1">
      <c r="B213" s="248"/>
      <c r="C213" s="249"/>
      <c r="D213" s="250" t="s">
        <v>177</v>
      </c>
      <c r="E213" s="251" t="s">
        <v>21</v>
      </c>
      <c r="F213" s="252" t="s">
        <v>2392</v>
      </c>
      <c r="G213" s="249"/>
      <c r="H213" s="253">
        <v>6.4649999999999999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177</v>
      </c>
      <c r="AU213" s="259" t="s">
        <v>79</v>
      </c>
      <c r="AV213" s="12" t="s">
        <v>79</v>
      </c>
      <c r="AW213" s="12" t="s">
        <v>35</v>
      </c>
      <c r="AX213" s="12" t="s">
        <v>71</v>
      </c>
      <c r="AY213" s="259" t="s">
        <v>169</v>
      </c>
    </row>
    <row r="214" s="13" customFormat="1">
      <c r="B214" s="260"/>
      <c r="C214" s="261"/>
      <c r="D214" s="250" t="s">
        <v>177</v>
      </c>
      <c r="E214" s="262" t="s">
        <v>21</v>
      </c>
      <c r="F214" s="263" t="s">
        <v>1109</v>
      </c>
      <c r="G214" s="261"/>
      <c r="H214" s="262" t="s">
        <v>21</v>
      </c>
      <c r="I214" s="264"/>
      <c r="J214" s="261"/>
      <c r="K214" s="261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177</v>
      </c>
      <c r="AU214" s="269" t="s">
        <v>79</v>
      </c>
      <c r="AV214" s="13" t="s">
        <v>75</v>
      </c>
      <c r="AW214" s="13" t="s">
        <v>35</v>
      </c>
      <c r="AX214" s="13" t="s">
        <v>71</v>
      </c>
      <c r="AY214" s="269" t="s">
        <v>169</v>
      </c>
    </row>
    <row r="215" s="12" customFormat="1">
      <c r="B215" s="248"/>
      <c r="C215" s="249"/>
      <c r="D215" s="250" t="s">
        <v>177</v>
      </c>
      <c r="E215" s="251" t="s">
        <v>21</v>
      </c>
      <c r="F215" s="252" t="s">
        <v>2393</v>
      </c>
      <c r="G215" s="249"/>
      <c r="H215" s="253">
        <v>10.380000000000001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177</v>
      </c>
      <c r="AU215" s="259" t="s">
        <v>79</v>
      </c>
      <c r="AV215" s="12" t="s">
        <v>79</v>
      </c>
      <c r="AW215" s="12" t="s">
        <v>35</v>
      </c>
      <c r="AX215" s="12" t="s">
        <v>71</v>
      </c>
      <c r="AY215" s="259" t="s">
        <v>169</v>
      </c>
    </row>
    <row r="216" s="13" customFormat="1">
      <c r="B216" s="260"/>
      <c r="C216" s="261"/>
      <c r="D216" s="250" t="s">
        <v>177</v>
      </c>
      <c r="E216" s="262" t="s">
        <v>21</v>
      </c>
      <c r="F216" s="263" t="s">
        <v>2370</v>
      </c>
      <c r="G216" s="261"/>
      <c r="H216" s="262" t="s">
        <v>21</v>
      </c>
      <c r="I216" s="264"/>
      <c r="J216" s="261"/>
      <c r="K216" s="261"/>
      <c r="L216" s="265"/>
      <c r="M216" s="266"/>
      <c r="N216" s="267"/>
      <c r="O216" s="267"/>
      <c r="P216" s="267"/>
      <c r="Q216" s="267"/>
      <c r="R216" s="267"/>
      <c r="S216" s="267"/>
      <c r="T216" s="268"/>
      <c r="AT216" s="269" t="s">
        <v>177</v>
      </c>
      <c r="AU216" s="269" t="s">
        <v>79</v>
      </c>
      <c r="AV216" s="13" t="s">
        <v>75</v>
      </c>
      <c r="AW216" s="13" t="s">
        <v>35</v>
      </c>
      <c r="AX216" s="13" t="s">
        <v>71</v>
      </c>
      <c r="AY216" s="269" t="s">
        <v>169</v>
      </c>
    </row>
    <row r="217" s="14" customFormat="1">
      <c r="B217" s="270"/>
      <c r="C217" s="271"/>
      <c r="D217" s="250" t="s">
        <v>177</v>
      </c>
      <c r="E217" s="272" t="s">
        <v>21</v>
      </c>
      <c r="F217" s="273" t="s">
        <v>182</v>
      </c>
      <c r="G217" s="271"/>
      <c r="H217" s="274">
        <v>30.145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AT217" s="280" t="s">
        <v>177</v>
      </c>
      <c r="AU217" s="280" t="s">
        <v>79</v>
      </c>
      <c r="AV217" s="14" t="s">
        <v>89</v>
      </c>
      <c r="AW217" s="14" t="s">
        <v>35</v>
      </c>
      <c r="AX217" s="14" t="s">
        <v>75</v>
      </c>
      <c r="AY217" s="280" t="s">
        <v>169</v>
      </c>
    </row>
    <row r="218" s="1" customFormat="1" ht="25.5" customHeight="1">
      <c r="B218" s="47"/>
      <c r="C218" s="236" t="s">
        <v>250</v>
      </c>
      <c r="D218" s="236" t="s">
        <v>172</v>
      </c>
      <c r="E218" s="237" t="s">
        <v>535</v>
      </c>
      <c r="F218" s="238" t="s">
        <v>536</v>
      </c>
      <c r="G218" s="239" t="s">
        <v>175</v>
      </c>
      <c r="H218" s="240">
        <v>6.6589999999999998</v>
      </c>
      <c r="I218" s="241"/>
      <c r="J218" s="242">
        <f>ROUND(I218*H218,2)</f>
        <v>0</v>
      </c>
      <c r="K218" s="238" t="s">
        <v>21</v>
      </c>
      <c r="L218" s="73"/>
      <c r="M218" s="243" t="s">
        <v>21</v>
      </c>
      <c r="N218" s="244" t="s">
        <v>42</v>
      </c>
      <c r="O218" s="48"/>
      <c r="P218" s="245">
        <f>O218*H218</f>
        <v>0</v>
      </c>
      <c r="Q218" s="245">
        <v>0.0015200000000000001</v>
      </c>
      <c r="R218" s="245">
        <f>Q218*H218</f>
        <v>0.010121680000000001</v>
      </c>
      <c r="S218" s="245">
        <v>0</v>
      </c>
      <c r="T218" s="246">
        <f>S218*H218</f>
        <v>0</v>
      </c>
      <c r="AR218" s="25" t="s">
        <v>89</v>
      </c>
      <c r="AT218" s="25" t="s">
        <v>172</v>
      </c>
      <c r="AU218" s="25" t="s">
        <v>79</v>
      </c>
      <c r="AY218" s="25" t="s">
        <v>169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5" t="s">
        <v>75</v>
      </c>
      <c r="BK218" s="247">
        <f>ROUND(I218*H218,2)</f>
        <v>0</v>
      </c>
      <c r="BL218" s="25" t="s">
        <v>89</v>
      </c>
      <c r="BM218" s="25" t="s">
        <v>2394</v>
      </c>
    </row>
    <row r="219" s="12" customFormat="1">
      <c r="B219" s="248"/>
      <c r="C219" s="249"/>
      <c r="D219" s="250" t="s">
        <v>177</v>
      </c>
      <c r="E219" s="251" t="s">
        <v>21</v>
      </c>
      <c r="F219" s="252" t="s">
        <v>2395</v>
      </c>
      <c r="G219" s="249"/>
      <c r="H219" s="253">
        <v>0.35999999999999999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177</v>
      </c>
      <c r="AU219" s="259" t="s">
        <v>79</v>
      </c>
      <c r="AV219" s="12" t="s">
        <v>79</v>
      </c>
      <c r="AW219" s="12" t="s">
        <v>35</v>
      </c>
      <c r="AX219" s="12" t="s">
        <v>71</v>
      </c>
      <c r="AY219" s="259" t="s">
        <v>169</v>
      </c>
    </row>
    <row r="220" s="13" customFormat="1">
      <c r="B220" s="260"/>
      <c r="C220" s="261"/>
      <c r="D220" s="250" t="s">
        <v>177</v>
      </c>
      <c r="E220" s="262" t="s">
        <v>21</v>
      </c>
      <c r="F220" s="263" t="s">
        <v>2354</v>
      </c>
      <c r="G220" s="261"/>
      <c r="H220" s="262" t="s">
        <v>21</v>
      </c>
      <c r="I220" s="264"/>
      <c r="J220" s="261"/>
      <c r="K220" s="261"/>
      <c r="L220" s="265"/>
      <c r="M220" s="266"/>
      <c r="N220" s="267"/>
      <c r="O220" s="267"/>
      <c r="P220" s="267"/>
      <c r="Q220" s="267"/>
      <c r="R220" s="267"/>
      <c r="S220" s="267"/>
      <c r="T220" s="268"/>
      <c r="AT220" s="269" t="s">
        <v>177</v>
      </c>
      <c r="AU220" s="269" t="s">
        <v>79</v>
      </c>
      <c r="AV220" s="13" t="s">
        <v>75</v>
      </c>
      <c r="AW220" s="13" t="s">
        <v>35</v>
      </c>
      <c r="AX220" s="13" t="s">
        <v>71</v>
      </c>
      <c r="AY220" s="269" t="s">
        <v>169</v>
      </c>
    </row>
    <row r="221" s="12" customFormat="1">
      <c r="B221" s="248"/>
      <c r="C221" s="249"/>
      <c r="D221" s="250" t="s">
        <v>177</v>
      </c>
      <c r="E221" s="251" t="s">
        <v>21</v>
      </c>
      <c r="F221" s="252" t="s">
        <v>2396</v>
      </c>
      <c r="G221" s="249"/>
      <c r="H221" s="253">
        <v>0.13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177</v>
      </c>
      <c r="AU221" s="259" t="s">
        <v>79</v>
      </c>
      <c r="AV221" s="12" t="s">
        <v>79</v>
      </c>
      <c r="AW221" s="12" t="s">
        <v>35</v>
      </c>
      <c r="AX221" s="12" t="s">
        <v>71</v>
      </c>
      <c r="AY221" s="259" t="s">
        <v>169</v>
      </c>
    </row>
    <row r="222" s="13" customFormat="1">
      <c r="B222" s="260"/>
      <c r="C222" s="261"/>
      <c r="D222" s="250" t="s">
        <v>177</v>
      </c>
      <c r="E222" s="262" t="s">
        <v>21</v>
      </c>
      <c r="F222" s="263" t="s">
        <v>1132</v>
      </c>
      <c r="G222" s="261"/>
      <c r="H222" s="262" t="s">
        <v>21</v>
      </c>
      <c r="I222" s="264"/>
      <c r="J222" s="261"/>
      <c r="K222" s="261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177</v>
      </c>
      <c r="AU222" s="269" t="s">
        <v>79</v>
      </c>
      <c r="AV222" s="13" t="s">
        <v>75</v>
      </c>
      <c r="AW222" s="13" t="s">
        <v>35</v>
      </c>
      <c r="AX222" s="13" t="s">
        <v>71</v>
      </c>
      <c r="AY222" s="269" t="s">
        <v>169</v>
      </c>
    </row>
    <row r="223" s="12" customFormat="1">
      <c r="B223" s="248"/>
      <c r="C223" s="249"/>
      <c r="D223" s="250" t="s">
        <v>177</v>
      </c>
      <c r="E223" s="251" t="s">
        <v>21</v>
      </c>
      <c r="F223" s="252" t="s">
        <v>2397</v>
      </c>
      <c r="G223" s="249"/>
      <c r="H223" s="253">
        <v>0.089999999999999997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177</v>
      </c>
      <c r="AU223" s="259" t="s">
        <v>79</v>
      </c>
      <c r="AV223" s="12" t="s">
        <v>79</v>
      </c>
      <c r="AW223" s="12" t="s">
        <v>35</v>
      </c>
      <c r="AX223" s="12" t="s">
        <v>71</v>
      </c>
      <c r="AY223" s="259" t="s">
        <v>169</v>
      </c>
    </row>
    <row r="224" s="13" customFormat="1">
      <c r="B224" s="260"/>
      <c r="C224" s="261"/>
      <c r="D224" s="250" t="s">
        <v>177</v>
      </c>
      <c r="E224" s="262" t="s">
        <v>21</v>
      </c>
      <c r="F224" s="263" t="s">
        <v>2357</v>
      </c>
      <c r="G224" s="261"/>
      <c r="H224" s="262" t="s">
        <v>21</v>
      </c>
      <c r="I224" s="264"/>
      <c r="J224" s="261"/>
      <c r="K224" s="261"/>
      <c r="L224" s="265"/>
      <c r="M224" s="266"/>
      <c r="N224" s="267"/>
      <c r="O224" s="267"/>
      <c r="P224" s="267"/>
      <c r="Q224" s="267"/>
      <c r="R224" s="267"/>
      <c r="S224" s="267"/>
      <c r="T224" s="268"/>
      <c r="AT224" s="269" t="s">
        <v>177</v>
      </c>
      <c r="AU224" s="269" t="s">
        <v>79</v>
      </c>
      <c r="AV224" s="13" t="s">
        <v>75</v>
      </c>
      <c r="AW224" s="13" t="s">
        <v>35</v>
      </c>
      <c r="AX224" s="13" t="s">
        <v>71</v>
      </c>
      <c r="AY224" s="269" t="s">
        <v>169</v>
      </c>
    </row>
    <row r="225" s="12" customFormat="1">
      <c r="B225" s="248"/>
      <c r="C225" s="249"/>
      <c r="D225" s="250" t="s">
        <v>177</v>
      </c>
      <c r="E225" s="251" t="s">
        <v>21</v>
      </c>
      <c r="F225" s="252" t="s">
        <v>2398</v>
      </c>
      <c r="G225" s="249"/>
      <c r="H225" s="253">
        <v>0.105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177</v>
      </c>
      <c r="AU225" s="259" t="s">
        <v>79</v>
      </c>
      <c r="AV225" s="12" t="s">
        <v>79</v>
      </c>
      <c r="AW225" s="12" t="s">
        <v>35</v>
      </c>
      <c r="AX225" s="12" t="s">
        <v>71</v>
      </c>
      <c r="AY225" s="259" t="s">
        <v>169</v>
      </c>
    </row>
    <row r="226" s="13" customFormat="1">
      <c r="B226" s="260"/>
      <c r="C226" s="261"/>
      <c r="D226" s="250" t="s">
        <v>177</v>
      </c>
      <c r="E226" s="262" t="s">
        <v>21</v>
      </c>
      <c r="F226" s="263" t="s">
        <v>2157</v>
      </c>
      <c r="G226" s="261"/>
      <c r="H226" s="262" t="s">
        <v>21</v>
      </c>
      <c r="I226" s="264"/>
      <c r="J226" s="261"/>
      <c r="K226" s="261"/>
      <c r="L226" s="265"/>
      <c r="M226" s="266"/>
      <c r="N226" s="267"/>
      <c r="O226" s="267"/>
      <c r="P226" s="267"/>
      <c r="Q226" s="267"/>
      <c r="R226" s="267"/>
      <c r="S226" s="267"/>
      <c r="T226" s="268"/>
      <c r="AT226" s="269" t="s">
        <v>177</v>
      </c>
      <c r="AU226" s="269" t="s">
        <v>79</v>
      </c>
      <c r="AV226" s="13" t="s">
        <v>75</v>
      </c>
      <c r="AW226" s="13" t="s">
        <v>35</v>
      </c>
      <c r="AX226" s="13" t="s">
        <v>71</v>
      </c>
      <c r="AY226" s="269" t="s">
        <v>169</v>
      </c>
    </row>
    <row r="227" s="12" customFormat="1">
      <c r="B227" s="248"/>
      <c r="C227" s="249"/>
      <c r="D227" s="250" t="s">
        <v>177</v>
      </c>
      <c r="E227" s="251" t="s">
        <v>21</v>
      </c>
      <c r="F227" s="252" t="s">
        <v>2399</v>
      </c>
      <c r="G227" s="249"/>
      <c r="H227" s="253">
        <v>0.158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177</v>
      </c>
      <c r="AU227" s="259" t="s">
        <v>79</v>
      </c>
      <c r="AV227" s="12" t="s">
        <v>79</v>
      </c>
      <c r="AW227" s="12" t="s">
        <v>35</v>
      </c>
      <c r="AX227" s="12" t="s">
        <v>71</v>
      </c>
      <c r="AY227" s="259" t="s">
        <v>169</v>
      </c>
    </row>
    <row r="228" s="13" customFormat="1">
      <c r="B228" s="260"/>
      <c r="C228" s="261"/>
      <c r="D228" s="250" t="s">
        <v>177</v>
      </c>
      <c r="E228" s="262" t="s">
        <v>21</v>
      </c>
      <c r="F228" s="263" t="s">
        <v>488</v>
      </c>
      <c r="G228" s="261"/>
      <c r="H228" s="262" t="s">
        <v>21</v>
      </c>
      <c r="I228" s="264"/>
      <c r="J228" s="261"/>
      <c r="K228" s="261"/>
      <c r="L228" s="265"/>
      <c r="M228" s="266"/>
      <c r="N228" s="267"/>
      <c r="O228" s="267"/>
      <c r="P228" s="267"/>
      <c r="Q228" s="267"/>
      <c r="R228" s="267"/>
      <c r="S228" s="267"/>
      <c r="T228" s="268"/>
      <c r="AT228" s="269" t="s">
        <v>177</v>
      </c>
      <c r="AU228" s="269" t="s">
        <v>79</v>
      </c>
      <c r="AV228" s="13" t="s">
        <v>75</v>
      </c>
      <c r="AW228" s="13" t="s">
        <v>35</v>
      </c>
      <c r="AX228" s="13" t="s">
        <v>71</v>
      </c>
      <c r="AY228" s="269" t="s">
        <v>169</v>
      </c>
    </row>
    <row r="229" s="12" customFormat="1">
      <c r="B229" s="248"/>
      <c r="C229" s="249"/>
      <c r="D229" s="250" t="s">
        <v>177</v>
      </c>
      <c r="E229" s="251" t="s">
        <v>21</v>
      </c>
      <c r="F229" s="252" t="s">
        <v>2400</v>
      </c>
      <c r="G229" s="249"/>
      <c r="H229" s="253">
        <v>0.54000000000000004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177</v>
      </c>
      <c r="AU229" s="259" t="s">
        <v>79</v>
      </c>
      <c r="AV229" s="12" t="s">
        <v>79</v>
      </c>
      <c r="AW229" s="12" t="s">
        <v>35</v>
      </c>
      <c r="AX229" s="12" t="s">
        <v>71</v>
      </c>
      <c r="AY229" s="259" t="s">
        <v>169</v>
      </c>
    </row>
    <row r="230" s="13" customFormat="1">
      <c r="B230" s="260"/>
      <c r="C230" s="261"/>
      <c r="D230" s="250" t="s">
        <v>177</v>
      </c>
      <c r="E230" s="262" t="s">
        <v>21</v>
      </c>
      <c r="F230" s="263" t="s">
        <v>2336</v>
      </c>
      <c r="G230" s="261"/>
      <c r="H230" s="262" t="s">
        <v>21</v>
      </c>
      <c r="I230" s="264"/>
      <c r="J230" s="261"/>
      <c r="K230" s="261"/>
      <c r="L230" s="265"/>
      <c r="M230" s="266"/>
      <c r="N230" s="267"/>
      <c r="O230" s="267"/>
      <c r="P230" s="267"/>
      <c r="Q230" s="267"/>
      <c r="R230" s="267"/>
      <c r="S230" s="267"/>
      <c r="T230" s="268"/>
      <c r="AT230" s="269" t="s">
        <v>177</v>
      </c>
      <c r="AU230" s="269" t="s">
        <v>79</v>
      </c>
      <c r="AV230" s="13" t="s">
        <v>75</v>
      </c>
      <c r="AW230" s="13" t="s">
        <v>35</v>
      </c>
      <c r="AX230" s="13" t="s">
        <v>71</v>
      </c>
      <c r="AY230" s="269" t="s">
        <v>169</v>
      </c>
    </row>
    <row r="231" s="12" customFormat="1">
      <c r="B231" s="248"/>
      <c r="C231" s="249"/>
      <c r="D231" s="250" t="s">
        <v>177</v>
      </c>
      <c r="E231" s="251" t="s">
        <v>21</v>
      </c>
      <c r="F231" s="252" t="s">
        <v>2401</v>
      </c>
      <c r="G231" s="249"/>
      <c r="H231" s="253">
        <v>0.23999999999999999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177</v>
      </c>
      <c r="AU231" s="259" t="s">
        <v>79</v>
      </c>
      <c r="AV231" s="12" t="s">
        <v>79</v>
      </c>
      <c r="AW231" s="12" t="s">
        <v>35</v>
      </c>
      <c r="AX231" s="12" t="s">
        <v>71</v>
      </c>
      <c r="AY231" s="259" t="s">
        <v>169</v>
      </c>
    </row>
    <row r="232" s="13" customFormat="1">
      <c r="B232" s="260"/>
      <c r="C232" s="261"/>
      <c r="D232" s="250" t="s">
        <v>177</v>
      </c>
      <c r="E232" s="262" t="s">
        <v>21</v>
      </c>
      <c r="F232" s="263" t="s">
        <v>1105</v>
      </c>
      <c r="G232" s="261"/>
      <c r="H232" s="262" t="s">
        <v>21</v>
      </c>
      <c r="I232" s="264"/>
      <c r="J232" s="261"/>
      <c r="K232" s="261"/>
      <c r="L232" s="265"/>
      <c r="M232" s="266"/>
      <c r="N232" s="267"/>
      <c r="O232" s="267"/>
      <c r="P232" s="267"/>
      <c r="Q232" s="267"/>
      <c r="R232" s="267"/>
      <c r="S232" s="267"/>
      <c r="T232" s="268"/>
      <c r="AT232" s="269" t="s">
        <v>177</v>
      </c>
      <c r="AU232" s="269" t="s">
        <v>79</v>
      </c>
      <c r="AV232" s="13" t="s">
        <v>75</v>
      </c>
      <c r="AW232" s="13" t="s">
        <v>35</v>
      </c>
      <c r="AX232" s="13" t="s">
        <v>71</v>
      </c>
      <c r="AY232" s="269" t="s">
        <v>169</v>
      </c>
    </row>
    <row r="233" s="12" customFormat="1">
      <c r="B233" s="248"/>
      <c r="C233" s="249"/>
      <c r="D233" s="250" t="s">
        <v>177</v>
      </c>
      <c r="E233" s="251" t="s">
        <v>21</v>
      </c>
      <c r="F233" s="252" t="s">
        <v>2402</v>
      </c>
      <c r="G233" s="249"/>
      <c r="H233" s="253">
        <v>0.54000000000000004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177</v>
      </c>
      <c r="AU233" s="259" t="s">
        <v>79</v>
      </c>
      <c r="AV233" s="12" t="s">
        <v>79</v>
      </c>
      <c r="AW233" s="12" t="s">
        <v>35</v>
      </c>
      <c r="AX233" s="12" t="s">
        <v>71</v>
      </c>
      <c r="AY233" s="259" t="s">
        <v>169</v>
      </c>
    </row>
    <row r="234" s="13" customFormat="1">
      <c r="B234" s="260"/>
      <c r="C234" s="261"/>
      <c r="D234" s="250" t="s">
        <v>177</v>
      </c>
      <c r="E234" s="262" t="s">
        <v>21</v>
      </c>
      <c r="F234" s="263" t="s">
        <v>2364</v>
      </c>
      <c r="G234" s="261"/>
      <c r="H234" s="262" t="s">
        <v>21</v>
      </c>
      <c r="I234" s="264"/>
      <c r="J234" s="261"/>
      <c r="K234" s="261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177</v>
      </c>
      <c r="AU234" s="269" t="s">
        <v>79</v>
      </c>
      <c r="AV234" s="13" t="s">
        <v>75</v>
      </c>
      <c r="AW234" s="13" t="s">
        <v>35</v>
      </c>
      <c r="AX234" s="13" t="s">
        <v>71</v>
      </c>
      <c r="AY234" s="269" t="s">
        <v>169</v>
      </c>
    </row>
    <row r="235" s="12" customFormat="1">
      <c r="B235" s="248"/>
      <c r="C235" s="249"/>
      <c r="D235" s="250" t="s">
        <v>177</v>
      </c>
      <c r="E235" s="251" t="s">
        <v>21</v>
      </c>
      <c r="F235" s="252" t="s">
        <v>2403</v>
      </c>
      <c r="G235" s="249"/>
      <c r="H235" s="253">
        <v>0.40500000000000003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177</v>
      </c>
      <c r="AU235" s="259" t="s">
        <v>79</v>
      </c>
      <c r="AV235" s="12" t="s">
        <v>79</v>
      </c>
      <c r="AW235" s="12" t="s">
        <v>35</v>
      </c>
      <c r="AX235" s="12" t="s">
        <v>71</v>
      </c>
      <c r="AY235" s="259" t="s">
        <v>169</v>
      </c>
    </row>
    <row r="236" s="13" customFormat="1">
      <c r="B236" s="260"/>
      <c r="C236" s="261"/>
      <c r="D236" s="250" t="s">
        <v>177</v>
      </c>
      <c r="E236" s="262" t="s">
        <v>21</v>
      </c>
      <c r="F236" s="263" t="s">
        <v>2357</v>
      </c>
      <c r="G236" s="261"/>
      <c r="H236" s="262" t="s">
        <v>21</v>
      </c>
      <c r="I236" s="264"/>
      <c r="J236" s="261"/>
      <c r="K236" s="261"/>
      <c r="L236" s="265"/>
      <c r="M236" s="266"/>
      <c r="N236" s="267"/>
      <c r="O236" s="267"/>
      <c r="P236" s="267"/>
      <c r="Q236" s="267"/>
      <c r="R236" s="267"/>
      <c r="S236" s="267"/>
      <c r="T236" s="268"/>
      <c r="AT236" s="269" t="s">
        <v>177</v>
      </c>
      <c r="AU236" s="269" t="s">
        <v>79</v>
      </c>
      <c r="AV236" s="13" t="s">
        <v>75</v>
      </c>
      <c r="AW236" s="13" t="s">
        <v>35</v>
      </c>
      <c r="AX236" s="13" t="s">
        <v>71</v>
      </c>
      <c r="AY236" s="269" t="s">
        <v>169</v>
      </c>
    </row>
    <row r="237" s="12" customFormat="1">
      <c r="B237" s="248"/>
      <c r="C237" s="249"/>
      <c r="D237" s="250" t="s">
        <v>177</v>
      </c>
      <c r="E237" s="251" t="s">
        <v>21</v>
      </c>
      <c r="F237" s="252" t="s">
        <v>2404</v>
      </c>
      <c r="G237" s="249"/>
      <c r="H237" s="253">
        <v>0.60799999999999998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AT237" s="259" t="s">
        <v>177</v>
      </c>
      <c r="AU237" s="259" t="s">
        <v>79</v>
      </c>
      <c r="AV237" s="12" t="s">
        <v>79</v>
      </c>
      <c r="AW237" s="12" t="s">
        <v>35</v>
      </c>
      <c r="AX237" s="12" t="s">
        <v>71</v>
      </c>
      <c r="AY237" s="259" t="s">
        <v>169</v>
      </c>
    </row>
    <row r="238" s="13" customFormat="1">
      <c r="B238" s="260"/>
      <c r="C238" s="261"/>
      <c r="D238" s="250" t="s">
        <v>177</v>
      </c>
      <c r="E238" s="262" t="s">
        <v>21</v>
      </c>
      <c r="F238" s="263" t="s">
        <v>2367</v>
      </c>
      <c r="G238" s="261"/>
      <c r="H238" s="262" t="s">
        <v>21</v>
      </c>
      <c r="I238" s="264"/>
      <c r="J238" s="261"/>
      <c r="K238" s="261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177</v>
      </c>
      <c r="AU238" s="269" t="s">
        <v>79</v>
      </c>
      <c r="AV238" s="13" t="s">
        <v>75</v>
      </c>
      <c r="AW238" s="13" t="s">
        <v>35</v>
      </c>
      <c r="AX238" s="13" t="s">
        <v>71</v>
      </c>
      <c r="AY238" s="269" t="s">
        <v>169</v>
      </c>
    </row>
    <row r="239" s="12" customFormat="1">
      <c r="B239" s="248"/>
      <c r="C239" s="249"/>
      <c r="D239" s="250" t="s">
        <v>177</v>
      </c>
      <c r="E239" s="251" t="s">
        <v>21</v>
      </c>
      <c r="F239" s="252" t="s">
        <v>2405</v>
      </c>
      <c r="G239" s="249"/>
      <c r="H239" s="253">
        <v>1.27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177</v>
      </c>
      <c r="AU239" s="259" t="s">
        <v>79</v>
      </c>
      <c r="AV239" s="12" t="s">
        <v>79</v>
      </c>
      <c r="AW239" s="12" t="s">
        <v>35</v>
      </c>
      <c r="AX239" s="12" t="s">
        <v>71</v>
      </c>
      <c r="AY239" s="259" t="s">
        <v>169</v>
      </c>
    </row>
    <row r="240" s="13" customFormat="1">
      <c r="B240" s="260"/>
      <c r="C240" s="261"/>
      <c r="D240" s="250" t="s">
        <v>177</v>
      </c>
      <c r="E240" s="262" t="s">
        <v>21</v>
      </c>
      <c r="F240" s="263" t="s">
        <v>1109</v>
      </c>
      <c r="G240" s="261"/>
      <c r="H240" s="262" t="s">
        <v>21</v>
      </c>
      <c r="I240" s="264"/>
      <c r="J240" s="261"/>
      <c r="K240" s="261"/>
      <c r="L240" s="265"/>
      <c r="M240" s="266"/>
      <c r="N240" s="267"/>
      <c r="O240" s="267"/>
      <c r="P240" s="267"/>
      <c r="Q240" s="267"/>
      <c r="R240" s="267"/>
      <c r="S240" s="267"/>
      <c r="T240" s="268"/>
      <c r="AT240" s="269" t="s">
        <v>177</v>
      </c>
      <c r="AU240" s="269" t="s">
        <v>79</v>
      </c>
      <c r="AV240" s="13" t="s">
        <v>75</v>
      </c>
      <c r="AW240" s="13" t="s">
        <v>35</v>
      </c>
      <c r="AX240" s="13" t="s">
        <v>71</v>
      </c>
      <c r="AY240" s="269" t="s">
        <v>169</v>
      </c>
    </row>
    <row r="241" s="12" customFormat="1">
      <c r="B241" s="248"/>
      <c r="C241" s="249"/>
      <c r="D241" s="250" t="s">
        <v>177</v>
      </c>
      <c r="E241" s="251" t="s">
        <v>21</v>
      </c>
      <c r="F241" s="252" t="s">
        <v>2406</v>
      </c>
      <c r="G241" s="249"/>
      <c r="H241" s="253">
        <v>2.2130000000000001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177</v>
      </c>
      <c r="AU241" s="259" t="s">
        <v>79</v>
      </c>
      <c r="AV241" s="12" t="s">
        <v>79</v>
      </c>
      <c r="AW241" s="12" t="s">
        <v>35</v>
      </c>
      <c r="AX241" s="12" t="s">
        <v>71</v>
      </c>
      <c r="AY241" s="259" t="s">
        <v>169</v>
      </c>
    </row>
    <row r="242" s="13" customFormat="1">
      <c r="B242" s="260"/>
      <c r="C242" s="261"/>
      <c r="D242" s="250" t="s">
        <v>177</v>
      </c>
      <c r="E242" s="262" t="s">
        <v>21</v>
      </c>
      <c r="F242" s="263" t="s">
        <v>2370</v>
      </c>
      <c r="G242" s="261"/>
      <c r="H242" s="262" t="s">
        <v>21</v>
      </c>
      <c r="I242" s="264"/>
      <c r="J242" s="261"/>
      <c r="K242" s="261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177</v>
      </c>
      <c r="AU242" s="269" t="s">
        <v>79</v>
      </c>
      <c r="AV242" s="13" t="s">
        <v>75</v>
      </c>
      <c r="AW242" s="13" t="s">
        <v>35</v>
      </c>
      <c r="AX242" s="13" t="s">
        <v>71</v>
      </c>
      <c r="AY242" s="269" t="s">
        <v>169</v>
      </c>
    </row>
    <row r="243" s="14" customFormat="1">
      <c r="B243" s="270"/>
      <c r="C243" s="271"/>
      <c r="D243" s="250" t="s">
        <v>177</v>
      </c>
      <c r="E243" s="272" t="s">
        <v>21</v>
      </c>
      <c r="F243" s="273" t="s">
        <v>182</v>
      </c>
      <c r="G243" s="271"/>
      <c r="H243" s="274">
        <v>6.6589999999999998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AT243" s="280" t="s">
        <v>177</v>
      </c>
      <c r="AU243" s="280" t="s">
        <v>79</v>
      </c>
      <c r="AV243" s="14" t="s">
        <v>89</v>
      </c>
      <c r="AW243" s="14" t="s">
        <v>35</v>
      </c>
      <c r="AX243" s="14" t="s">
        <v>75</v>
      </c>
      <c r="AY243" s="280" t="s">
        <v>169</v>
      </c>
    </row>
    <row r="244" s="11" customFormat="1" ht="29.88" customHeight="1">
      <c r="B244" s="220"/>
      <c r="C244" s="221"/>
      <c r="D244" s="222" t="s">
        <v>70</v>
      </c>
      <c r="E244" s="234" t="s">
        <v>559</v>
      </c>
      <c r="F244" s="234" t="s">
        <v>560</v>
      </c>
      <c r="G244" s="221"/>
      <c r="H244" s="221"/>
      <c r="I244" s="224"/>
      <c r="J244" s="235">
        <f>BK244</f>
        <v>0</v>
      </c>
      <c r="K244" s="221"/>
      <c r="L244" s="226"/>
      <c r="M244" s="227"/>
      <c r="N244" s="228"/>
      <c r="O244" s="228"/>
      <c r="P244" s="229">
        <f>SUM(P245:P266)</f>
        <v>0</v>
      </c>
      <c r="Q244" s="228"/>
      <c r="R244" s="229">
        <f>SUM(R245:R266)</f>
        <v>0.00061538399999999996</v>
      </c>
      <c r="S244" s="228"/>
      <c r="T244" s="230">
        <f>SUM(T245:T266)</f>
        <v>0</v>
      </c>
      <c r="AR244" s="231" t="s">
        <v>75</v>
      </c>
      <c r="AT244" s="232" t="s">
        <v>70</v>
      </c>
      <c r="AU244" s="232" t="s">
        <v>75</v>
      </c>
      <c r="AY244" s="231" t="s">
        <v>169</v>
      </c>
      <c r="BK244" s="233">
        <f>SUM(BK245:BK266)</f>
        <v>0</v>
      </c>
    </row>
    <row r="245" s="1" customFormat="1" ht="16.5" customHeight="1">
      <c r="B245" s="47"/>
      <c r="C245" s="236" t="s">
        <v>10</v>
      </c>
      <c r="D245" s="236" t="s">
        <v>172</v>
      </c>
      <c r="E245" s="237" t="s">
        <v>630</v>
      </c>
      <c r="F245" s="238" t="s">
        <v>631</v>
      </c>
      <c r="G245" s="239" t="s">
        <v>235</v>
      </c>
      <c r="H245" s="240">
        <v>0.035999999999999997</v>
      </c>
      <c r="I245" s="241"/>
      <c r="J245" s="242">
        <f>ROUND(I245*H245,2)</f>
        <v>0</v>
      </c>
      <c r="K245" s="238" t="s">
        <v>21</v>
      </c>
      <c r="L245" s="73"/>
      <c r="M245" s="243" t="s">
        <v>21</v>
      </c>
      <c r="N245" s="244" t="s">
        <v>42</v>
      </c>
      <c r="O245" s="48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5" t="s">
        <v>89</v>
      </c>
      <c r="AT245" s="25" t="s">
        <v>172</v>
      </c>
      <c r="AU245" s="25" t="s">
        <v>79</v>
      </c>
      <c r="AY245" s="25" t="s">
        <v>169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5" t="s">
        <v>75</v>
      </c>
      <c r="BK245" s="247">
        <f>ROUND(I245*H245,2)</f>
        <v>0</v>
      </c>
      <c r="BL245" s="25" t="s">
        <v>89</v>
      </c>
      <c r="BM245" s="25" t="s">
        <v>2407</v>
      </c>
    </row>
    <row r="246" s="12" customFormat="1">
      <c r="B246" s="248"/>
      <c r="C246" s="249"/>
      <c r="D246" s="250" t="s">
        <v>177</v>
      </c>
      <c r="E246" s="251" t="s">
        <v>21</v>
      </c>
      <c r="F246" s="252" t="s">
        <v>2408</v>
      </c>
      <c r="G246" s="249"/>
      <c r="H246" s="253">
        <v>0.017999999999999999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177</v>
      </c>
      <c r="AU246" s="259" t="s">
        <v>79</v>
      </c>
      <c r="AV246" s="12" t="s">
        <v>79</v>
      </c>
      <c r="AW246" s="12" t="s">
        <v>35</v>
      </c>
      <c r="AX246" s="12" t="s">
        <v>71</v>
      </c>
      <c r="AY246" s="259" t="s">
        <v>169</v>
      </c>
    </row>
    <row r="247" s="13" customFormat="1">
      <c r="B247" s="260"/>
      <c r="C247" s="261"/>
      <c r="D247" s="250" t="s">
        <v>177</v>
      </c>
      <c r="E247" s="262" t="s">
        <v>21</v>
      </c>
      <c r="F247" s="263" t="s">
        <v>2378</v>
      </c>
      <c r="G247" s="261"/>
      <c r="H247" s="262" t="s">
        <v>21</v>
      </c>
      <c r="I247" s="264"/>
      <c r="J247" s="261"/>
      <c r="K247" s="261"/>
      <c r="L247" s="265"/>
      <c r="M247" s="266"/>
      <c r="N247" s="267"/>
      <c r="O247" s="267"/>
      <c r="P247" s="267"/>
      <c r="Q247" s="267"/>
      <c r="R247" s="267"/>
      <c r="S247" s="267"/>
      <c r="T247" s="268"/>
      <c r="AT247" s="269" t="s">
        <v>177</v>
      </c>
      <c r="AU247" s="269" t="s">
        <v>79</v>
      </c>
      <c r="AV247" s="13" t="s">
        <v>75</v>
      </c>
      <c r="AW247" s="13" t="s">
        <v>35</v>
      </c>
      <c r="AX247" s="13" t="s">
        <v>71</v>
      </c>
      <c r="AY247" s="269" t="s">
        <v>169</v>
      </c>
    </row>
    <row r="248" s="13" customFormat="1">
      <c r="B248" s="260"/>
      <c r="C248" s="261"/>
      <c r="D248" s="250" t="s">
        <v>177</v>
      </c>
      <c r="E248" s="262" t="s">
        <v>21</v>
      </c>
      <c r="F248" s="263" t="s">
        <v>2409</v>
      </c>
      <c r="G248" s="261"/>
      <c r="H248" s="262" t="s">
        <v>21</v>
      </c>
      <c r="I248" s="264"/>
      <c r="J248" s="261"/>
      <c r="K248" s="261"/>
      <c r="L248" s="265"/>
      <c r="M248" s="266"/>
      <c r="N248" s="267"/>
      <c r="O248" s="267"/>
      <c r="P248" s="267"/>
      <c r="Q248" s="267"/>
      <c r="R248" s="267"/>
      <c r="S248" s="267"/>
      <c r="T248" s="268"/>
      <c r="AT248" s="269" t="s">
        <v>177</v>
      </c>
      <c r="AU248" s="269" t="s">
        <v>79</v>
      </c>
      <c r="AV248" s="13" t="s">
        <v>75</v>
      </c>
      <c r="AW248" s="13" t="s">
        <v>35</v>
      </c>
      <c r="AX248" s="13" t="s">
        <v>71</v>
      </c>
      <c r="AY248" s="269" t="s">
        <v>169</v>
      </c>
    </row>
    <row r="249" s="12" customFormat="1">
      <c r="B249" s="248"/>
      <c r="C249" s="249"/>
      <c r="D249" s="250" t="s">
        <v>177</v>
      </c>
      <c r="E249" s="251" t="s">
        <v>21</v>
      </c>
      <c r="F249" s="252" t="s">
        <v>2410</v>
      </c>
      <c r="G249" s="249"/>
      <c r="H249" s="253">
        <v>0.0089999999999999993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177</v>
      </c>
      <c r="AU249" s="259" t="s">
        <v>79</v>
      </c>
      <c r="AV249" s="12" t="s">
        <v>79</v>
      </c>
      <c r="AW249" s="12" t="s">
        <v>35</v>
      </c>
      <c r="AX249" s="12" t="s">
        <v>71</v>
      </c>
      <c r="AY249" s="259" t="s">
        <v>169</v>
      </c>
    </row>
    <row r="250" s="13" customFormat="1">
      <c r="B250" s="260"/>
      <c r="C250" s="261"/>
      <c r="D250" s="250" t="s">
        <v>177</v>
      </c>
      <c r="E250" s="262" t="s">
        <v>21</v>
      </c>
      <c r="F250" s="263" t="s">
        <v>488</v>
      </c>
      <c r="G250" s="261"/>
      <c r="H250" s="262" t="s">
        <v>21</v>
      </c>
      <c r="I250" s="264"/>
      <c r="J250" s="261"/>
      <c r="K250" s="261"/>
      <c r="L250" s="265"/>
      <c r="M250" s="266"/>
      <c r="N250" s="267"/>
      <c r="O250" s="267"/>
      <c r="P250" s="267"/>
      <c r="Q250" s="267"/>
      <c r="R250" s="267"/>
      <c r="S250" s="267"/>
      <c r="T250" s="268"/>
      <c r="AT250" s="269" t="s">
        <v>177</v>
      </c>
      <c r="AU250" s="269" t="s">
        <v>79</v>
      </c>
      <c r="AV250" s="13" t="s">
        <v>75</v>
      </c>
      <c r="AW250" s="13" t="s">
        <v>35</v>
      </c>
      <c r="AX250" s="13" t="s">
        <v>71</v>
      </c>
      <c r="AY250" s="269" t="s">
        <v>169</v>
      </c>
    </row>
    <row r="251" s="13" customFormat="1">
      <c r="B251" s="260"/>
      <c r="C251" s="261"/>
      <c r="D251" s="250" t="s">
        <v>177</v>
      </c>
      <c r="E251" s="262" t="s">
        <v>21</v>
      </c>
      <c r="F251" s="263" t="s">
        <v>2409</v>
      </c>
      <c r="G251" s="261"/>
      <c r="H251" s="262" t="s">
        <v>21</v>
      </c>
      <c r="I251" s="264"/>
      <c r="J251" s="261"/>
      <c r="K251" s="261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177</v>
      </c>
      <c r="AU251" s="269" t="s">
        <v>79</v>
      </c>
      <c r="AV251" s="13" t="s">
        <v>75</v>
      </c>
      <c r="AW251" s="13" t="s">
        <v>35</v>
      </c>
      <c r="AX251" s="13" t="s">
        <v>71</v>
      </c>
      <c r="AY251" s="269" t="s">
        <v>169</v>
      </c>
    </row>
    <row r="252" s="12" customFormat="1">
      <c r="B252" s="248"/>
      <c r="C252" s="249"/>
      <c r="D252" s="250" t="s">
        <v>177</v>
      </c>
      <c r="E252" s="251" t="s">
        <v>21</v>
      </c>
      <c r="F252" s="252" t="s">
        <v>2410</v>
      </c>
      <c r="G252" s="249"/>
      <c r="H252" s="253">
        <v>0.0089999999999999993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177</v>
      </c>
      <c r="AU252" s="259" t="s">
        <v>79</v>
      </c>
      <c r="AV252" s="12" t="s">
        <v>79</v>
      </c>
      <c r="AW252" s="12" t="s">
        <v>35</v>
      </c>
      <c r="AX252" s="12" t="s">
        <v>71</v>
      </c>
      <c r="AY252" s="259" t="s">
        <v>169</v>
      </c>
    </row>
    <row r="253" s="13" customFormat="1">
      <c r="B253" s="260"/>
      <c r="C253" s="261"/>
      <c r="D253" s="250" t="s">
        <v>177</v>
      </c>
      <c r="E253" s="262" t="s">
        <v>21</v>
      </c>
      <c r="F253" s="263" t="s">
        <v>2411</v>
      </c>
      <c r="G253" s="261"/>
      <c r="H253" s="262" t="s">
        <v>21</v>
      </c>
      <c r="I253" s="264"/>
      <c r="J253" s="261"/>
      <c r="K253" s="261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177</v>
      </c>
      <c r="AU253" s="269" t="s">
        <v>79</v>
      </c>
      <c r="AV253" s="13" t="s">
        <v>75</v>
      </c>
      <c r="AW253" s="13" t="s">
        <v>35</v>
      </c>
      <c r="AX253" s="13" t="s">
        <v>71</v>
      </c>
      <c r="AY253" s="269" t="s">
        <v>169</v>
      </c>
    </row>
    <row r="254" s="13" customFormat="1">
      <c r="B254" s="260"/>
      <c r="C254" s="261"/>
      <c r="D254" s="250" t="s">
        <v>177</v>
      </c>
      <c r="E254" s="262" t="s">
        <v>21</v>
      </c>
      <c r="F254" s="263" t="s">
        <v>2409</v>
      </c>
      <c r="G254" s="261"/>
      <c r="H254" s="262" t="s">
        <v>21</v>
      </c>
      <c r="I254" s="264"/>
      <c r="J254" s="261"/>
      <c r="K254" s="261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177</v>
      </c>
      <c r="AU254" s="269" t="s">
        <v>79</v>
      </c>
      <c r="AV254" s="13" t="s">
        <v>75</v>
      </c>
      <c r="AW254" s="13" t="s">
        <v>35</v>
      </c>
      <c r="AX254" s="13" t="s">
        <v>71</v>
      </c>
      <c r="AY254" s="269" t="s">
        <v>169</v>
      </c>
    </row>
    <row r="255" s="14" customFormat="1">
      <c r="B255" s="270"/>
      <c r="C255" s="271"/>
      <c r="D255" s="250" t="s">
        <v>177</v>
      </c>
      <c r="E255" s="272" t="s">
        <v>21</v>
      </c>
      <c r="F255" s="273" t="s">
        <v>182</v>
      </c>
      <c r="G255" s="271"/>
      <c r="H255" s="274">
        <v>0.035999999999999997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AT255" s="280" t="s">
        <v>177</v>
      </c>
      <c r="AU255" s="280" t="s">
        <v>79</v>
      </c>
      <c r="AV255" s="14" t="s">
        <v>89</v>
      </c>
      <c r="AW255" s="14" t="s">
        <v>35</v>
      </c>
      <c r="AX255" s="14" t="s">
        <v>75</v>
      </c>
      <c r="AY255" s="280" t="s">
        <v>169</v>
      </c>
    </row>
    <row r="256" s="1" customFormat="1" ht="25.5" customHeight="1">
      <c r="B256" s="47"/>
      <c r="C256" s="236" t="s">
        <v>267</v>
      </c>
      <c r="D256" s="236" t="s">
        <v>172</v>
      </c>
      <c r="E256" s="237" t="s">
        <v>637</v>
      </c>
      <c r="F256" s="238" t="s">
        <v>638</v>
      </c>
      <c r="G256" s="239" t="s">
        <v>235</v>
      </c>
      <c r="H256" s="240">
        <v>0.035999999999999997</v>
      </c>
      <c r="I256" s="241"/>
      <c r="J256" s="242">
        <f>ROUND(I256*H256,2)</f>
        <v>0</v>
      </c>
      <c r="K256" s="238" t="s">
        <v>21</v>
      </c>
      <c r="L256" s="73"/>
      <c r="M256" s="243" t="s">
        <v>21</v>
      </c>
      <c r="N256" s="244" t="s">
        <v>42</v>
      </c>
      <c r="O256" s="48"/>
      <c r="P256" s="245">
        <f>O256*H256</f>
        <v>0</v>
      </c>
      <c r="Q256" s="245">
        <v>0.017094000000000002</v>
      </c>
      <c r="R256" s="245">
        <f>Q256*H256</f>
        <v>0.00061538399999999996</v>
      </c>
      <c r="S256" s="245">
        <v>0</v>
      </c>
      <c r="T256" s="246">
        <f>S256*H256</f>
        <v>0</v>
      </c>
      <c r="AR256" s="25" t="s">
        <v>89</v>
      </c>
      <c r="AT256" s="25" t="s">
        <v>172</v>
      </c>
      <c r="AU256" s="25" t="s">
        <v>79</v>
      </c>
      <c r="AY256" s="25" t="s">
        <v>169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5" t="s">
        <v>75</v>
      </c>
      <c r="BK256" s="247">
        <f>ROUND(I256*H256,2)</f>
        <v>0</v>
      </c>
      <c r="BL256" s="25" t="s">
        <v>89</v>
      </c>
      <c r="BM256" s="25" t="s">
        <v>2412</v>
      </c>
    </row>
    <row r="257" s="12" customFormat="1">
      <c r="B257" s="248"/>
      <c r="C257" s="249"/>
      <c r="D257" s="250" t="s">
        <v>177</v>
      </c>
      <c r="E257" s="251" t="s">
        <v>21</v>
      </c>
      <c r="F257" s="252" t="s">
        <v>2408</v>
      </c>
      <c r="G257" s="249"/>
      <c r="H257" s="253">
        <v>0.017999999999999999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177</v>
      </c>
      <c r="AU257" s="259" t="s">
        <v>79</v>
      </c>
      <c r="AV257" s="12" t="s">
        <v>79</v>
      </c>
      <c r="AW257" s="12" t="s">
        <v>35</v>
      </c>
      <c r="AX257" s="12" t="s">
        <v>71</v>
      </c>
      <c r="AY257" s="259" t="s">
        <v>169</v>
      </c>
    </row>
    <row r="258" s="13" customFormat="1">
      <c r="B258" s="260"/>
      <c r="C258" s="261"/>
      <c r="D258" s="250" t="s">
        <v>177</v>
      </c>
      <c r="E258" s="262" t="s">
        <v>21</v>
      </c>
      <c r="F258" s="263" t="s">
        <v>2378</v>
      </c>
      <c r="G258" s="261"/>
      <c r="H258" s="262" t="s">
        <v>21</v>
      </c>
      <c r="I258" s="264"/>
      <c r="J258" s="261"/>
      <c r="K258" s="261"/>
      <c r="L258" s="265"/>
      <c r="M258" s="266"/>
      <c r="N258" s="267"/>
      <c r="O258" s="267"/>
      <c r="P258" s="267"/>
      <c r="Q258" s="267"/>
      <c r="R258" s="267"/>
      <c r="S258" s="267"/>
      <c r="T258" s="268"/>
      <c r="AT258" s="269" t="s">
        <v>177</v>
      </c>
      <c r="AU258" s="269" t="s">
        <v>79</v>
      </c>
      <c r="AV258" s="13" t="s">
        <v>75</v>
      </c>
      <c r="AW258" s="13" t="s">
        <v>35</v>
      </c>
      <c r="AX258" s="13" t="s">
        <v>71</v>
      </c>
      <c r="AY258" s="269" t="s">
        <v>169</v>
      </c>
    </row>
    <row r="259" s="13" customFormat="1">
      <c r="B259" s="260"/>
      <c r="C259" s="261"/>
      <c r="D259" s="250" t="s">
        <v>177</v>
      </c>
      <c r="E259" s="262" t="s">
        <v>21</v>
      </c>
      <c r="F259" s="263" t="s">
        <v>2409</v>
      </c>
      <c r="G259" s="261"/>
      <c r="H259" s="262" t="s">
        <v>21</v>
      </c>
      <c r="I259" s="264"/>
      <c r="J259" s="261"/>
      <c r="K259" s="261"/>
      <c r="L259" s="265"/>
      <c r="M259" s="266"/>
      <c r="N259" s="267"/>
      <c r="O259" s="267"/>
      <c r="P259" s="267"/>
      <c r="Q259" s="267"/>
      <c r="R259" s="267"/>
      <c r="S259" s="267"/>
      <c r="T259" s="268"/>
      <c r="AT259" s="269" t="s">
        <v>177</v>
      </c>
      <c r="AU259" s="269" t="s">
        <v>79</v>
      </c>
      <c r="AV259" s="13" t="s">
        <v>75</v>
      </c>
      <c r="AW259" s="13" t="s">
        <v>35</v>
      </c>
      <c r="AX259" s="13" t="s">
        <v>71</v>
      </c>
      <c r="AY259" s="269" t="s">
        <v>169</v>
      </c>
    </row>
    <row r="260" s="12" customFormat="1">
      <c r="B260" s="248"/>
      <c r="C260" s="249"/>
      <c r="D260" s="250" t="s">
        <v>177</v>
      </c>
      <c r="E260" s="251" t="s">
        <v>21</v>
      </c>
      <c r="F260" s="252" t="s">
        <v>2410</v>
      </c>
      <c r="G260" s="249"/>
      <c r="H260" s="253">
        <v>0.0089999999999999993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177</v>
      </c>
      <c r="AU260" s="259" t="s">
        <v>79</v>
      </c>
      <c r="AV260" s="12" t="s">
        <v>79</v>
      </c>
      <c r="AW260" s="12" t="s">
        <v>35</v>
      </c>
      <c r="AX260" s="12" t="s">
        <v>71</v>
      </c>
      <c r="AY260" s="259" t="s">
        <v>169</v>
      </c>
    </row>
    <row r="261" s="13" customFormat="1">
      <c r="B261" s="260"/>
      <c r="C261" s="261"/>
      <c r="D261" s="250" t="s">
        <v>177</v>
      </c>
      <c r="E261" s="262" t="s">
        <v>21</v>
      </c>
      <c r="F261" s="263" t="s">
        <v>488</v>
      </c>
      <c r="G261" s="261"/>
      <c r="H261" s="262" t="s">
        <v>21</v>
      </c>
      <c r="I261" s="264"/>
      <c r="J261" s="261"/>
      <c r="K261" s="261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177</v>
      </c>
      <c r="AU261" s="269" t="s">
        <v>79</v>
      </c>
      <c r="AV261" s="13" t="s">
        <v>75</v>
      </c>
      <c r="AW261" s="13" t="s">
        <v>35</v>
      </c>
      <c r="AX261" s="13" t="s">
        <v>71</v>
      </c>
      <c r="AY261" s="269" t="s">
        <v>169</v>
      </c>
    </row>
    <row r="262" s="13" customFormat="1">
      <c r="B262" s="260"/>
      <c r="C262" s="261"/>
      <c r="D262" s="250" t="s">
        <v>177</v>
      </c>
      <c r="E262" s="262" t="s">
        <v>21</v>
      </c>
      <c r="F262" s="263" t="s">
        <v>2409</v>
      </c>
      <c r="G262" s="261"/>
      <c r="H262" s="262" t="s">
        <v>21</v>
      </c>
      <c r="I262" s="264"/>
      <c r="J262" s="261"/>
      <c r="K262" s="261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177</v>
      </c>
      <c r="AU262" s="269" t="s">
        <v>79</v>
      </c>
      <c r="AV262" s="13" t="s">
        <v>75</v>
      </c>
      <c r="AW262" s="13" t="s">
        <v>35</v>
      </c>
      <c r="AX262" s="13" t="s">
        <v>71</v>
      </c>
      <c r="AY262" s="269" t="s">
        <v>169</v>
      </c>
    </row>
    <row r="263" s="12" customFormat="1">
      <c r="B263" s="248"/>
      <c r="C263" s="249"/>
      <c r="D263" s="250" t="s">
        <v>177</v>
      </c>
      <c r="E263" s="251" t="s">
        <v>21</v>
      </c>
      <c r="F263" s="252" t="s">
        <v>2410</v>
      </c>
      <c r="G263" s="249"/>
      <c r="H263" s="253">
        <v>0.0089999999999999993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177</v>
      </c>
      <c r="AU263" s="259" t="s">
        <v>79</v>
      </c>
      <c r="AV263" s="12" t="s">
        <v>79</v>
      </c>
      <c r="AW263" s="12" t="s">
        <v>35</v>
      </c>
      <c r="AX263" s="12" t="s">
        <v>71</v>
      </c>
      <c r="AY263" s="259" t="s">
        <v>169</v>
      </c>
    </row>
    <row r="264" s="13" customFormat="1">
      <c r="B264" s="260"/>
      <c r="C264" s="261"/>
      <c r="D264" s="250" t="s">
        <v>177</v>
      </c>
      <c r="E264" s="262" t="s">
        <v>21</v>
      </c>
      <c r="F264" s="263" t="s">
        <v>2411</v>
      </c>
      <c r="G264" s="261"/>
      <c r="H264" s="262" t="s">
        <v>21</v>
      </c>
      <c r="I264" s="264"/>
      <c r="J264" s="261"/>
      <c r="K264" s="261"/>
      <c r="L264" s="265"/>
      <c r="M264" s="266"/>
      <c r="N264" s="267"/>
      <c r="O264" s="267"/>
      <c r="P264" s="267"/>
      <c r="Q264" s="267"/>
      <c r="R264" s="267"/>
      <c r="S264" s="267"/>
      <c r="T264" s="268"/>
      <c r="AT264" s="269" t="s">
        <v>177</v>
      </c>
      <c r="AU264" s="269" t="s">
        <v>79</v>
      </c>
      <c r="AV264" s="13" t="s">
        <v>75</v>
      </c>
      <c r="AW264" s="13" t="s">
        <v>35</v>
      </c>
      <c r="AX264" s="13" t="s">
        <v>71</v>
      </c>
      <c r="AY264" s="269" t="s">
        <v>169</v>
      </c>
    </row>
    <row r="265" s="13" customFormat="1">
      <c r="B265" s="260"/>
      <c r="C265" s="261"/>
      <c r="D265" s="250" t="s">
        <v>177</v>
      </c>
      <c r="E265" s="262" t="s">
        <v>21</v>
      </c>
      <c r="F265" s="263" t="s">
        <v>2409</v>
      </c>
      <c r="G265" s="261"/>
      <c r="H265" s="262" t="s">
        <v>21</v>
      </c>
      <c r="I265" s="264"/>
      <c r="J265" s="261"/>
      <c r="K265" s="261"/>
      <c r="L265" s="265"/>
      <c r="M265" s="266"/>
      <c r="N265" s="267"/>
      <c r="O265" s="267"/>
      <c r="P265" s="267"/>
      <c r="Q265" s="267"/>
      <c r="R265" s="267"/>
      <c r="S265" s="267"/>
      <c r="T265" s="268"/>
      <c r="AT265" s="269" t="s">
        <v>177</v>
      </c>
      <c r="AU265" s="269" t="s">
        <v>79</v>
      </c>
      <c r="AV265" s="13" t="s">
        <v>75</v>
      </c>
      <c r="AW265" s="13" t="s">
        <v>35</v>
      </c>
      <c r="AX265" s="13" t="s">
        <v>71</v>
      </c>
      <c r="AY265" s="269" t="s">
        <v>169</v>
      </c>
    </row>
    <row r="266" s="14" customFormat="1">
      <c r="B266" s="270"/>
      <c r="C266" s="271"/>
      <c r="D266" s="250" t="s">
        <v>177</v>
      </c>
      <c r="E266" s="272" t="s">
        <v>21</v>
      </c>
      <c r="F266" s="273" t="s">
        <v>182</v>
      </c>
      <c r="G266" s="271"/>
      <c r="H266" s="274">
        <v>0.035999999999999997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AT266" s="280" t="s">
        <v>177</v>
      </c>
      <c r="AU266" s="280" t="s">
        <v>79</v>
      </c>
      <c r="AV266" s="14" t="s">
        <v>89</v>
      </c>
      <c r="AW266" s="14" t="s">
        <v>35</v>
      </c>
      <c r="AX266" s="14" t="s">
        <v>75</v>
      </c>
      <c r="AY266" s="280" t="s">
        <v>169</v>
      </c>
    </row>
    <row r="267" s="11" customFormat="1" ht="29.88" customHeight="1">
      <c r="B267" s="220"/>
      <c r="C267" s="221"/>
      <c r="D267" s="222" t="s">
        <v>70</v>
      </c>
      <c r="E267" s="234" t="s">
        <v>719</v>
      </c>
      <c r="F267" s="234" t="s">
        <v>720</v>
      </c>
      <c r="G267" s="221"/>
      <c r="H267" s="221"/>
      <c r="I267" s="224"/>
      <c r="J267" s="235">
        <f>BK267</f>
        <v>0</v>
      </c>
      <c r="K267" s="221"/>
      <c r="L267" s="226"/>
      <c r="M267" s="227"/>
      <c r="N267" s="228"/>
      <c r="O267" s="228"/>
      <c r="P267" s="229">
        <f>SUM(P268:P620)</f>
        <v>0</v>
      </c>
      <c r="Q267" s="228"/>
      <c r="R267" s="229">
        <f>SUM(R268:R620)</f>
        <v>26.686237685135996</v>
      </c>
      <c r="S267" s="228"/>
      <c r="T267" s="230">
        <f>SUM(T268:T620)</f>
        <v>0</v>
      </c>
      <c r="AR267" s="231" t="s">
        <v>75</v>
      </c>
      <c r="AT267" s="232" t="s">
        <v>70</v>
      </c>
      <c r="AU267" s="232" t="s">
        <v>75</v>
      </c>
      <c r="AY267" s="231" t="s">
        <v>169</v>
      </c>
      <c r="BK267" s="233">
        <f>SUM(BK268:BK620)</f>
        <v>0</v>
      </c>
    </row>
    <row r="268" s="1" customFormat="1" ht="16.5" customHeight="1">
      <c r="B268" s="47"/>
      <c r="C268" s="236" t="s">
        <v>274</v>
      </c>
      <c r="D268" s="236" t="s">
        <v>172</v>
      </c>
      <c r="E268" s="237" t="s">
        <v>722</v>
      </c>
      <c r="F268" s="238" t="s">
        <v>723</v>
      </c>
      <c r="G268" s="239" t="s">
        <v>175</v>
      </c>
      <c r="H268" s="240">
        <v>536.05600000000004</v>
      </c>
      <c r="I268" s="241"/>
      <c r="J268" s="242">
        <f>ROUND(I268*H268,2)</f>
        <v>0</v>
      </c>
      <c r="K268" s="238" t="s">
        <v>21</v>
      </c>
      <c r="L268" s="73"/>
      <c r="M268" s="243" t="s">
        <v>21</v>
      </c>
      <c r="N268" s="244" t="s">
        <v>42</v>
      </c>
      <c r="O268" s="48"/>
      <c r="P268" s="245">
        <f>O268*H268</f>
        <v>0</v>
      </c>
      <c r="Q268" s="245">
        <v>0.000263</v>
      </c>
      <c r="R268" s="245">
        <f>Q268*H268</f>
        <v>0.140982728</v>
      </c>
      <c r="S268" s="245">
        <v>0</v>
      </c>
      <c r="T268" s="246">
        <f>S268*H268</f>
        <v>0</v>
      </c>
      <c r="AR268" s="25" t="s">
        <v>89</v>
      </c>
      <c r="AT268" s="25" t="s">
        <v>172</v>
      </c>
      <c r="AU268" s="25" t="s">
        <v>79</v>
      </c>
      <c r="AY268" s="25" t="s">
        <v>169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25" t="s">
        <v>75</v>
      </c>
      <c r="BK268" s="247">
        <f>ROUND(I268*H268,2)</f>
        <v>0</v>
      </c>
      <c r="BL268" s="25" t="s">
        <v>89</v>
      </c>
      <c r="BM268" s="25" t="s">
        <v>2413</v>
      </c>
    </row>
    <row r="269" s="12" customFormat="1">
      <c r="B269" s="248"/>
      <c r="C269" s="249"/>
      <c r="D269" s="250" t="s">
        <v>177</v>
      </c>
      <c r="E269" s="251" t="s">
        <v>21</v>
      </c>
      <c r="F269" s="252" t="s">
        <v>2414</v>
      </c>
      <c r="G269" s="249"/>
      <c r="H269" s="253">
        <v>22.838999999999999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177</v>
      </c>
      <c r="AU269" s="259" t="s">
        <v>79</v>
      </c>
      <c r="AV269" s="12" t="s">
        <v>79</v>
      </c>
      <c r="AW269" s="12" t="s">
        <v>35</v>
      </c>
      <c r="AX269" s="12" t="s">
        <v>71</v>
      </c>
      <c r="AY269" s="259" t="s">
        <v>169</v>
      </c>
    </row>
    <row r="270" s="13" customFormat="1">
      <c r="B270" s="260"/>
      <c r="C270" s="261"/>
      <c r="D270" s="250" t="s">
        <v>177</v>
      </c>
      <c r="E270" s="262" t="s">
        <v>21</v>
      </c>
      <c r="F270" s="263" t="s">
        <v>488</v>
      </c>
      <c r="G270" s="261"/>
      <c r="H270" s="262" t="s">
        <v>21</v>
      </c>
      <c r="I270" s="264"/>
      <c r="J270" s="261"/>
      <c r="K270" s="261"/>
      <c r="L270" s="265"/>
      <c r="M270" s="266"/>
      <c r="N270" s="267"/>
      <c r="O270" s="267"/>
      <c r="P270" s="267"/>
      <c r="Q270" s="267"/>
      <c r="R270" s="267"/>
      <c r="S270" s="267"/>
      <c r="T270" s="268"/>
      <c r="AT270" s="269" t="s">
        <v>177</v>
      </c>
      <c r="AU270" s="269" t="s">
        <v>79</v>
      </c>
      <c r="AV270" s="13" t="s">
        <v>75</v>
      </c>
      <c r="AW270" s="13" t="s">
        <v>35</v>
      </c>
      <c r="AX270" s="13" t="s">
        <v>71</v>
      </c>
      <c r="AY270" s="269" t="s">
        <v>169</v>
      </c>
    </row>
    <row r="271" s="12" customFormat="1">
      <c r="B271" s="248"/>
      <c r="C271" s="249"/>
      <c r="D271" s="250" t="s">
        <v>177</v>
      </c>
      <c r="E271" s="251" t="s">
        <v>21</v>
      </c>
      <c r="F271" s="252" t="s">
        <v>2415</v>
      </c>
      <c r="G271" s="249"/>
      <c r="H271" s="253">
        <v>16.387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177</v>
      </c>
      <c r="AU271" s="259" t="s">
        <v>79</v>
      </c>
      <c r="AV271" s="12" t="s">
        <v>79</v>
      </c>
      <c r="AW271" s="12" t="s">
        <v>35</v>
      </c>
      <c r="AX271" s="12" t="s">
        <v>71</v>
      </c>
      <c r="AY271" s="259" t="s">
        <v>169</v>
      </c>
    </row>
    <row r="272" s="13" customFormat="1">
      <c r="B272" s="260"/>
      <c r="C272" s="261"/>
      <c r="D272" s="250" t="s">
        <v>177</v>
      </c>
      <c r="E272" s="262" t="s">
        <v>21</v>
      </c>
      <c r="F272" s="263" t="s">
        <v>2336</v>
      </c>
      <c r="G272" s="261"/>
      <c r="H272" s="262" t="s">
        <v>21</v>
      </c>
      <c r="I272" s="264"/>
      <c r="J272" s="261"/>
      <c r="K272" s="261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177</v>
      </c>
      <c r="AU272" s="269" t="s">
        <v>79</v>
      </c>
      <c r="AV272" s="13" t="s">
        <v>75</v>
      </c>
      <c r="AW272" s="13" t="s">
        <v>35</v>
      </c>
      <c r="AX272" s="13" t="s">
        <v>71</v>
      </c>
      <c r="AY272" s="269" t="s">
        <v>169</v>
      </c>
    </row>
    <row r="273" s="12" customFormat="1">
      <c r="B273" s="248"/>
      <c r="C273" s="249"/>
      <c r="D273" s="250" t="s">
        <v>177</v>
      </c>
      <c r="E273" s="251" t="s">
        <v>21</v>
      </c>
      <c r="F273" s="252" t="s">
        <v>2416</v>
      </c>
      <c r="G273" s="249"/>
      <c r="H273" s="253">
        <v>20.114999999999998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177</v>
      </c>
      <c r="AU273" s="259" t="s">
        <v>79</v>
      </c>
      <c r="AV273" s="12" t="s">
        <v>79</v>
      </c>
      <c r="AW273" s="12" t="s">
        <v>35</v>
      </c>
      <c r="AX273" s="12" t="s">
        <v>71</v>
      </c>
      <c r="AY273" s="259" t="s">
        <v>169</v>
      </c>
    </row>
    <row r="274" s="13" customFormat="1">
      <c r="B274" s="260"/>
      <c r="C274" s="261"/>
      <c r="D274" s="250" t="s">
        <v>177</v>
      </c>
      <c r="E274" s="262" t="s">
        <v>21</v>
      </c>
      <c r="F274" s="263" t="s">
        <v>1105</v>
      </c>
      <c r="G274" s="261"/>
      <c r="H274" s="262" t="s">
        <v>21</v>
      </c>
      <c r="I274" s="264"/>
      <c r="J274" s="261"/>
      <c r="K274" s="261"/>
      <c r="L274" s="265"/>
      <c r="M274" s="266"/>
      <c r="N274" s="267"/>
      <c r="O274" s="267"/>
      <c r="P274" s="267"/>
      <c r="Q274" s="267"/>
      <c r="R274" s="267"/>
      <c r="S274" s="267"/>
      <c r="T274" s="268"/>
      <c r="AT274" s="269" t="s">
        <v>177</v>
      </c>
      <c r="AU274" s="269" t="s">
        <v>79</v>
      </c>
      <c r="AV274" s="13" t="s">
        <v>75</v>
      </c>
      <c r="AW274" s="13" t="s">
        <v>35</v>
      </c>
      <c r="AX274" s="13" t="s">
        <v>71</v>
      </c>
      <c r="AY274" s="269" t="s">
        <v>169</v>
      </c>
    </row>
    <row r="275" s="12" customFormat="1">
      <c r="B275" s="248"/>
      <c r="C275" s="249"/>
      <c r="D275" s="250" t="s">
        <v>177</v>
      </c>
      <c r="E275" s="251" t="s">
        <v>21</v>
      </c>
      <c r="F275" s="252" t="s">
        <v>2416</v>
      </c>
      <c r="G275" s="249"/>
      <c r="H275" s="253">
        <v>20.114999999999998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AT275" s="259" t="s">
        <v>177</v>
      </c>
      <c r="AU275" s="259" t="s">
        <v>79</v>
      </c>
      <c r="AV275" s="12" t="s">
        <v>79</v>
      </c>
      <c r="AW275" s="12" t="s">
        <v>35</v>
      </c>
      <c r="AX275" s="12" t="s">
        <v>71</v>
      </c>
      <c r="AY275" s="259" t="s">
        <v>169</v>
      </c>
    </row>
    <row r="276" s="13" customFormat="1">
      <c r="B276" s="260"/>
      <c r="C276" s="261"/>
      <c r="D276" s="250" t="s">
        <v>177</v>
      </c>
      <c r="E276" s="262" t="s">
        <v>21</v>
      </c>
      <c r="F276" s="263" t="s">
        <v>2417</v>
      </c>
      <c r="G276" s="261"/>
      <c r="H276" s="262" t="s">
        <v>21</v>
      </c>
      <c r="I276" s="264"/>
      <c r="J276" s="261"/>
      <c r="K276" s="261"/>
      <c r="L276" s="265"/>
      <c r="M276" s="266"/>
      <c r="N276" s="267"/>
      <c r="O276" s="267"/>
      <c r="P276" s="267"/>
      <c r="Q276" s="267"/>
      <c r="R276" s="267"/>
      <c r="S276" s="267"/>
      <c r="T276" s="268"/>
      <c r="AT276" s="269" t="s">
        <v>177</v>
      </c>
      <c r="AU276" s="269" t="s">
        <v>79</v>
      </c>
      <c r="AV276" s="13" t="s">
        <v>75</v>
      </c>
      <c r="AW276" s="13" t="s">
        <v>35</v>
      </c>
      <c r="AX276" s="13" t="s">
        <v>71</v>
      </c>
      <c r="AY276" s="269" t="s">
        <v>169</v>
      </c>
    </row>
    <row r="277" s="12" customFormat="1">
      <c r="B277" s="248"/>
      <c r="C277" s="249"/>
      <c r="D277" s="250" t="s">
        <v>177</v>
      </c>
      <c r="E277" s="251" t="s">
        <v>21</v>
      </c>
      <c r="F277" s="252" t="s">
        <v>2418</v>
      </c>
      <c r="G277" s="249"/>
      <c r="H277" s="253">
        <v>14.252000000000001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177</v>
      </c>
      <c r="AU277" s="259" t="s">
        <v>79</v>
      </c>
      <c r="AV277" s="12" t="s">
        <v>79</v>
      </c>
      <c r="AW277" s="12" t="s">
        <v>35</v>
      </c>
      <c r="AX277" s="12" t="s">
        <v>71</v>
      </c>
      <c r="AY277" s="259" t="s">
        <v>169</v>
      </c>
    </row>
    <row r="278" s="13" customFormat="1">
      <c r="B278" s="260"/>
      <c r="C278" s="261"/>
      <c r="D278" s="250" t="s">
        <v>177</v>
      </c>
      <c r="E278" s="262" t="s">
        <v>21</v>
      </c>
      <c r="F278" s="263" t="s">
        <v>2354</v>
      </c>
      <c r="G278" s="261"/>
      <c r="H278" s="262" t="s">
        <v>21</v>
      </c>
      <c r="I278" s="264"/>
      <c r="J278" s="261"/>
      <c r="K278" s="261"/>
      <c r="L278" s="265"/>
      <c r="M278" s="266"/>
      <c r="N278" s="267"/>
      <c r="O278" s="267"/>
      <c r="P278" s="267"/>
      <c r="Q278" s="267"/>
      <c r="R278" s="267"/>
      <c r="S278" s="267"/>
      <c r="T278" s="268"/>
      <c r="AT278" s="269" t="s">
        <v>177</v>
      </c>
      <c r="AU278" s="269" t="s">
        <v>79</v>
      </c>
      <c r="AV278" s="13" t="s">
        <v>75</v>
      </c>
      <c r="AW278" s="13" t="s">
        <v>35</v>
      </c>
      <c r="AX278" s="13" t="s">
        <v>71</v>
      </c>
      <c r="AY278" s="269" t="s">
        <v>169</v>
      </c>
    </row>
    <row r="279" s="12" customFormat="1">
      <c r="B279" s="248"/>
      <c r="C279" s="249"/>
      <c r="D279" s="250" t="s">
        <v>177</v>
      </c>
      <c r="E279" s="251" t="s">
        <v>21</v>
      </c>
      <c r="F279" s="252" t="s">
        <v>2419</v>
      </c>
      <c r="G279" s="249"/>
      <c r="H279" s="253">
        <v>16.062999999999999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177</v>
      </c>
      <c r="AU279" s="259" t="s">
        <v>79</v>
      </c>
      <c r="AV279" s="12" t="s">
        <v>79</v>
      </c>
      <c r="AW279" s="12" t="s">
        <v>35</v>
      </c>
      <c r="AX279" s="12" t="s">
        <v>71</v>
      </c>
      <c r="AY279" s="259" t="s">
        <v>169</v>
      </c>
    </row>
    <row r="280" s="13" customFormat="1">
      <c r="B280" s="260"/>
      <c r="C280" s="261"/>
      <c r="D280" s="250" t="s">
        <v>177</v>
      </c>
      <c r="E280" s="262" t="s">
        <v>21</v>
      </c>
      <c r="F280" s="263" t="s">
        <v>2351</v>
      </c>
      <c r="G280" s="261"/>
      <c r="H280" s="262" t="s">
        <v>21</v>
      </c>
      <c r="I280" s="264"/>
      <c r="J280" s="261"/>
      <c r="K280" s="261"/>
      <c r="L280" s="265"/>
      <c r="M280" s="266"/>
      <c r="N280" s="267"/>
      <c r="O280" s="267"/>
      <c r="P280" s="267"/>
      <c r="Q280" s="267"/>
      <c r="R280" s="267"/>
      <c r="S280" s="267"/>
      <c r="T280" s="268"/>
      <c r="AT280" s="269" t="s">
        <v>177</v>
      </c>
      <c r="AU280" s="269" t="s">
        <v>79</v>
      </c>
      <c r="AV280" s="13" t="s">
        <v>75</v>
      </c>
      <c r="AW280" s="13" t="s">
        <v>35</v>
      </c>
      <c r="AX280" s="13" t="s">
        <v>71</v>
      </c>
      <c r="AY280" s="269" t="s">
        <v>169</v>
      </c>
    </row>
    <row r="281" s="12" customFormat="1">
      <c r="B281" s="248"/>
      <c r="C281" s="249"/>
      <c r="D281" s="250" t="s">
        <v>177</v>
      </c>
      <c r="E281" s="251" t="s">
        <v>21</v>
      </c>
      <c r="F281" s="252" t="s">
        <v>2420</v>
      </c>
      <c r="G281" s="249"/>
      <c r="H281" s="253">
        <v>22.524000000000001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177</v>
      </c>
      <c r="AU281" s="259" t="s">
        <v>79</v>
      </c>
      <c r="AV281" s="12" t="s">
        <v>79</v>
      </c>
      <c r="AW281" s="12" t="s">
        <v>35</v>
      </c>
      <c r="AX281" s="12" t="s">
        <v>71</v>
      </c>
      <c r="AY281" s="259" t="s">
        <v>169</v>
      </c>
    </row>
    <row r="282" s="13" customFormat="1">
      <c r="B282" s="260"/>
      <c r="C282" s="261"/>
      <c r="D282" s="250" t="s">
        <v>177</v>
      </c>
      <c r="E282" s="262" t="s">
        <v>21</v>
      </c>
      <c r="F282" s="263" t="s">
        <v>2343</v>
      </c>
      <c r="G282" s="261"/>
      <c r="H282" s="262" t="s">
        <v>21</v>
      </c>
      <c r="I282" s="264"/>
      <c r="J282" s="261"/>
      <c r="K282" s="261"/>
      <c r="L282" s="265"/>
      <c r="M282" s="266"/>
      <c r="N282" s="267"/>
      <c r="O282" s="267"/>
      <c r="P282" s="267"/>
      <c r="Q282" s="267"/>
      <c r="R282" s="267"/>
      <c r="S282" s="267"/>
      <c r="T282" s="268"/>
      <c r="AT282" s="269" t="s">
        <v>177</v>
      </c>
      <c r="AU282" s="269" t="s">
        <v>79</v>
      </c>
      <c r="AV282" s="13" t="s">
        <v>75</v>
      </c>
      <c r="AW282" s="13" t="s">
        <v>35</v>
      </c>
      <c r="AX282" s="13" t="s">
        <v>71</v>
      </c>
      <c r="AY282" s="269" t="s">
        <v>169</v>
      </c>
    </row>
    <row r="283" s="12" customFormat="1">
      <c r="B283" s="248"/>
      <c r="C283" s="249"/>
      <c r="D283" s="250" t="s">
        <v>177</v>
      </c>
      <c r="E283" s="251" t="s">
        <v>21</v>
      </c>
      <c r="F283" s="252" t="s">
        <v>2421</v>
      </c>
      <c r="G283" s="249"/>
      <c r="H283" s="253">
        <v>12.984999999999999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177</v>
      </c>
      <c r="AU283" s="259" t="s">
        <v>79</v>
      </c>
      <c r="AV283" s="12" t="s">
        <v>79</v>
      </c>
      <c r="AW283" s="12" t="s">
        <v>35</v>
      </c>
      <c r="AX283" s="12" t="s">
        <v>71</v>
      </c>
      <c r="AY283" s="259" t="s">
        <v>169</v>
      </c>
    </row>
    <row r="284" s="13" customFormat="1">
      <c r="B284" s="260"/>
      <c r="C284" s="261"/>
      <c r="D284" s="250" t="s">
        <v>177</v>
      </c>
      <c r="E284" s="262" t="s">
        <v>21</v>
      </c>
      <c r="F284" s="263" t="s">
        <v>1132</v>
      </c>
      <c r="G284" s="261"/>
      <c r="H284" s="262" t="s">
        <v>21</v>
      </c>
      <c r="I284" s="264"/>
      <c r="J284" s="261"/>
      <c r="K284" s="261"/>
      <c r="L284" s="265"/>
      <c r="M284" s="266"/>
      <c r="N284" s="267"/>
      <c r="O284" s="267"/>
      <c r="P284" s="267"/>
      <c r="Q284" s="267"/>
      <c r="R284" s="267"/>
      <c r="S284" s="267"/>
      <c r="T284" s="268"/>
      <c r="AT284" s="269" t="s">
        <v>177</v>
      </c>
      <c r="AU284" s="269" t="s">
        <v>79</v>
      </c>
      <c r="AV284" s="13" t="s">
        <v>75</v>
      </c>
      <c r="AW284" s="13" t="s">
        <v>35</v>
      </c>
      <c r="AX284" s="13" t="s">
        <v>71</v>
      </c>
      <c r="AY284" s="269" t="s">
        <v>169</v>
      </c>
    </row>
    <row r="285" s="12" customFormat="1">
      <c r="B285" s="248"/>
      <c r="C285" s="249"/>
      <c r="D285" s="250" t="s">
        <v>177</v>
      </c>
      <c r="E285" s="251" t="s">
        <v>21</v>
      </c>
      <c r="F285" s="252" t="s">
        <v>2422</v>
      </c>
      <c r="G285" s="249"/>
      <c r="H285" s="253">
        <v>29.68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177</v>
      </c>
      <c r="AU285" s="259" t="s">
        <v>79</v>
      </c>
      <c r="AV285" s="12" t="s">
        <v>79</v>
      </c>
      <c r="AW285" s="12" t="s">
        <v>35</v>
      </c>
      <c r="AX285" s="12" t="s">
        <v>71</v>
      </c>
      <c r="AY285" s="259" t="s">
        <v>169</v>
      </c>
    </row>
    <row r="286" s="13" customFormat="1">
      <c r="B286" s="260"/>
      <c r="C286" s="261"/>
      <c r="D286" s="250" t="s">
        <v>177</v>
      </c>
      <c r="E286" s="262" t="s">
        <v>21</v>
      </c>
      <c r="F286" s="263" t="s">
        <v>2423</v>
      </c>
      <c r="G286" s="261"/>
      <c r="H286" s="262" t="s">
        <v>21</v>
      </c>
      <c r="I286" s="264"/>
      <c r="J286" s="261"/>
      <c r="K286" s="261"/>
      <c r="L286" s="265"/>
      <c r="M286" s="266"/>
      <c r="N286" s="267"/>
      <c r="O286" s="267"/>
      <c r="P286" s="267"/>
      <c r="Q286" s="267"/>
      <c r="R286" s="267"/>
      <c r="S286" s="267"/>
      <c r="T286" s="268"/>
      <c r="AT286" s="269" t="s">
        <v>177</v>
      </c>
      <c r="AU286" s="269" t="s">
        <v>79</v>
      </c>
      <c r="AV286" s="13" t="s">
        <v>75</v>
      </c>
      <c r="AW286" s="13" t="s">
        <v>35</v>
      </c>
      <c r="AX286" s="13" t="s">
        <v>71</v>
      </c>
      <c r="AY286" s="269" t="s">
        <v>169</v>
      </c>
    </row>
    <row r="287" s="12" customFormat="1">
      <c r="B287" s="248"/>
      <c r="C287" s="249"/>
      <c r="D287" s="250" t="s">
        <v>177</v>
      </c>
      <c r="E287" s="251" t="s">
        <v>21</v>
      </c>
      <c r="F287" s="252" t="s">
        <v>2424</v>
      </c>
      <c r="G287" s="249"/>
      <c r="H287" s="253">
        <v>18.798999999999999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AT287" s="259" t="s">
        <v>177</v>
      </c>
      <c r="AU287" s="259" t="s">
        <v>79</v>
      </c>
      <c r="AV287" s="12" t="s">
        <v>79</v>
      </c>
      <c r="AW287" s="12" t="s">
        <v>35</v>
      </c>
      <c r="AX287" s="12" t="s">
        <v>71</v>
      </c>
      <c r="AY287" s="259" t="s">
        <v>169</v>
      </c>
    </row>
    <row r="288" s="13" customFormat="1">
      <c r="B288" s="260"/>
      <c r="C288" s="261"/>
      <c r="D288" s="250" t="s">
        <v>177</v>
      </c>
      <c r="E288" s="262" t="s">
        <v>21</v>
      </c>
      <c r="F288" s="263" t="s">
        <v>2344</v>
      </c>
      <c r="G288" s="261"/>
      <c r="H288" s="262" t="s">
        <v>21</v>
      </c>
      <c r="I288" s="264"/>
      <c r="J288" s="261"/>
      <c r="K288" s="261"/>
      <c r="L288" s="265"/>
      <c r="M288" s="266"/>
      <c r="N288" s="267"/>
      <c r="O288" s="267"/>
      <c r="P288" s="267"/>
      <c r="Q288" s="267"/>
      <c r="R288" s="267"/>
      <c r="S288" s="267"/>
      <c r="T288" s="268"/>
      <c r="AT288" s="269" t="s">
        <v>177</v>
      </c>
      <c r="AU288" s="269" t="s">
        <v>79</v>
      </c>
      <c r="AV288" s="13" t="s">
        <v>75</v>
      </c>
      <c r="AW288" s="13" t="s">
        <v>35</v>
      </c>
      <c r="AX288" s="13" t="s">
        <v>71</v>
      </c>
      <c r="AY288" s="269" t="s">
        <v>169</v>
      </c>
    </row>
    <row r="289" s="12" customFormat="1">
      <c r="B289" s="248"/>
      <c r="C289" s="249"/>
      <c r="D289" s="250" t="s">
        <v>177</v>
      </c>
      <c r="E289" s="251" t="s">
        <v>21</v>
      </c>
      <c r="F289" s="252" t="s">
        <v>2425</v>
      </c>
      <c r="G289" s="249"/>
      <c r="H289" s="253">
        <v>26.163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177</v>
      </c>
      <c r="AU289" s="259" t="s">
        <v>79</v>
      </c>
      <c r="AV289" s="12" t="s">
        <v>79</v>
      </c>
      <c r="AW289" s="12" t="s">
        <v>35</v>
      </c>
      <c r="AX289" s="12" t="s">
        <v>71</v>
      </c>
      <c r="AY289" s="259" t="s">
        <v>169</v>
      </c>
    </row>
    <row r="290" s="13" customFormat="1">
      <c r="B290" s="260"/>
      <c r="C290" s="261"/>
      <c r="D290" s="250" t="s">
        <v>177</v>
      </c>
      <c r="E290" s="262" t="s">
        <v>21</v>
      </c>
      <c r="F290" s="263" t="s">
        <v>2367</v>
      </c>
      <c r="G290" s="261"/>
      <c r="H290" s="262" t="s">
        <v>21</v>
      </c>
      <c r="I290" s="264"/>
      <c r="J290" s="261"/>
      <c r="K290" s="261"/>
      <c r="L290" s="265"/>
      <c r="M290" s="266"/>
      <c r="N290" s="267"/>
      <c r="O290" s="267"/>
      <c r="P290" s="267"/>
      <c r="Q290" s="267"/>
      <c r="R290" s="267"/>
      <c r="S290" s="267"/>
      <c r="T290" s="268"/>
      <c r="AT290" s="269" t="s">
        <v>177</v>
      </c>
      <c r="AU290" s="269" t="s">
        <v>79</v>
      </c>
      <c r="AV290" s="13" t="s">
        <v>75</v>
      </c>
      <c r="AW290" s="13" t="s">
        <v>35</v>
      </c>
      <c r="AX290" s="13" t="s">
        <v>71</v>
      </c>
      <c r="AY290" s="269" t="s">
        <v>169</v>
      </c>
    </row>
    <row r="291" s="12" customFormat="1">
      <c r="B291" s="248"/>
      <c r="C291" s="249"/>
      <c r="D291" s="250" t="s">
        <v>177</v>
      </c>
      <c r="E291" s="251" t="s">
        <v>21</v>
      </c>
      <c r="F291" s="252" t="s">
        <v>2426</v>
      </c>
      <c r="G291" s="249"/>
      <c r="H291" s="253">
        <v>6.3159999999999998</v>
      </c>
      <c r="I291" s="254"/>
      <c r="J291" s="249"/>
      <c r="K291" s="249"/>
      <c r="L291" s="255"/>
      <c r="M291" s="256"/>
      <c r="N291" s="257"/>
      <c r="O291" s="257"/>
      <c r="P291" s="257"/>
      <c r="Q291" s="257"/>
      <c r="R291" s="257"/>
      <c r="S291" s="257"/>
      <c r="T291" s="258"/>
      <c r="AT291" s="259" t="s">
        <v>177</v>
      </c>
      <c r="AU291" s="259" t="s">
        <v>79</v>
      </c>
      <c r="AV291" s="12" t="s">
        <v>79</v>
      </c>
      <c r="AW291" s="12" t="s">
        <v>35</v>
      </c>
      <c r="AX291" s="12" t="s">
        <v>71</v>
      </c>
      <c r="AY291" s="259" t="s">
        <v>169</v>
      </c>
    </row>
    <row r="292" s="13" customFormat="1">
      <c r="B292" s="260"/>
      <c r="C292" s="261"/>
      <c r="D292" s="250" t="s">
        <v>177</v>
      </c>
      <c r="E292" s="262" t="s">
        <v>21</v>
      </c>
      <c r="F292" s="263" t="s">
        <v>2427</v>
      </c>
      <c r="G292" s="261"/>
      <c r="H292" s="262" t="s">
        <v>21</v>
      </c>
      <c r="I292" s="264"/>
      <c r="J292" s="261"/>
      <c r="K292" s="261"/>
      <c r="L292" s="265"/>
      <c r="M292" s="266"/>
      <c r="N292" s="267"/>
      <c r="O292" s="267"/>
      <c r="P292" s="267"/>
      <c r="Q292" s="267"/>
      <c r="R292" s="267"/>
      <c r="S292" s="267"/>
      <c r="T292" s="268"/>
      <c r="AT292" s="269" t="s">
        <v>177</v>
      </c>
      <c r="AU292" s="269" t="s">
        <v>79</v>
      </c>
      <c r="AV292" s="13" t="s">
        <v>75</v>
      </c>
      <c r="AW292" s="13" t="s">
        <v>35</v>
      </c>
      <c r="AX292" s="13" t="s">
        <v>71</v>
      </c>
      <c r="AY292" s="269" t="s">
        <v>169</v>
      </c>
    </row>
    <row r="293" s="12" customFormat="1">
      <c r="B293" s="248"/>
      <c r="C293" s="249"/>
      <c r="D293" s="250" t="s">
        <v>177</v>
      </c>
      <c r="E293" s="251" t="s">
        <v>21</v>
      </c>
      <c r="F293" s="252" t="s">
        <v>2428</v>
      </c>
      <c r="G293" s="249"/>
      <c r="H293" s="253">
        <v>31.463999999999999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177</v>
      </c>
      <c r="AU293" s="259" t="s">
        <v>79</v>
      </c>
      <c r="AV293" s="12" t="s">
        <v>79</v>
      </c>
      <c r="AW293" s="12" t="s">
        <v>35</v>
      </c>
      <c r="AX293" s="12" t="s">
        <v>71</v>
      </c>
      <c r="AY293" s="259" t="s">
        <v>169</v>
      </c>
    </row>
    <row r="294" s="13" customFormat="1">
      <c r="B294" s="260"/>
      <c r="C294" s="261"/>
      <c r="D294" s="250" t="s">
        <v>177</v>
      </c>
      <c r="E294" s="262" t="s">
        <v>21</v>
      </c>
      <c r="F294" s="263" t="s">
        <v>2357</v>
      </c>
      <c r="G294" s="261"/>
      <c r="H294" s="262" t="s">
        <v>21</v>
      </c>
      <c r="I294" s="264"/>
      <c r="J294" s="261"/>
      <c r="K294" s="261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177</v>
      </c>
      <c r="AU294" s="269" t="s">
        <v>79</v>
      </c>
      <c r="AV294" s="13" t="s">
        <v>75</v>
      </c>
      <c r="AW294" s="13" t="s">
        <v>35</v>
      </c>
      <c r="AX294" s="13" t="s">
        <v>71</v>
      </c>
      <c r="AY294" s="269" t="s">
        <v>169</v>
      </c>
    </row>
    <row r="295" s="12" customFormat="1">
      <c r="B295" s="248"/>
      <c r="C295" s="249"/>
      <c r="D295" s="250" t="s">
        <v>177</v>
      </c>
      <c r="E295" s="251" t="s">
        <v>21</v>
      </c>
      <c r="F295" s="252" t="s">
        <v>2429</v>
      </c>
      <c r="G295" s="249"/>
      <c r="H295" s="253">
        <v>59.325000000000003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177</v>
      </c>
      <c r="AU295" s="259" t="s">
        <v>79</v>
      </c>
      <c r="AV295" s="12" t="s">
        <v>79</v>
      </c>
      <c r="AW295" s="12" t="s">
        <v>35</v>
      </c>
      <c r="AX295" s="12" t="s">
        <v>71</v>
      </c>
      <c r="AY295" s="259" t="s">
        <v>169</v>
      </c>
    </row>
    <row r="296" s="13" customFormat="1">
      <c r="B296" s="260"/>
      <c r="C296" s="261"/>
      <c r="D296" s="250" t="s">
        <v>177</v>
      </c>
      <c r="E296" s="262" t="s">
        <v>21</v>
      </c>
      <c r="F296" s="263" t="s">
        <v>1109</v>
      </c>
      <c r="G296" s="261"/>
      <c r="H296" s="262" t="s">
        <v>21</v>
      </c>
      <c r="I296" s="264"/>
      <c r="J296" s="261"/>
      <c r="K296" s="261"/>
      <c r="L296" s="265"/>
      <c r="M296" s="266"/>
      <c r="N296" s="267"/>
      <c r="O296" s="267"/>
      <c r="P296" s="267"/>
      <c r="Q296" s="267"/>
      <c r="R296" s="267"/>
      <c r="S296" s="267"/>
      <c r="T296" s="268"/>
      <c r="AT296" s="269" t="s">
        <v>177</v>
      </c>
      <c r="AU296" s="269" t="s">
        <v>79</v>
      </c>
      <c r="AV296" s="13" t="s">
        <v>75</v>
      </c>
      <c r="AW296" s="13" t="s">
        <v>35</v>
      </c>
      <c r="AX296" s="13" t="s">
        <v>71</v>
      </c>
      <c r="AY296" s="269" t="s">
        <v>169</v>
      </c>
    </row>
    <row r="297" s="12" customFormat="1">
      <c r="B297" s="248"/>
      <c r="C297" s="249"/>
      <c r="D297" s="250" t="s">
        <v>177</v>
      </c>
      <c r="E297" s="251" t="s">
        <v>21</v>
      </c>
      <c r="F297" s="252" t="s">
        <v>2430</v>
      </c>
      <c r="G297" s="249"/>
      <c r="H297" s="253">
        <v>32.540999999999997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177</v>
      </c>
      <c r="AU297" s="259" t="s">
        <v>79</v>
      </c>
      <c r="AV297" s="12" t="s">
        <v>79</v>
      </c>
      <c r="AW297" s="12" t="s">
        <v>35</v>
      </c>
      <c r="AX297" s="12" t="s">
        <v>71</v>
      </c>
      <c r="AY297" s="259" t="s">
        <v>169</v>
      </c>
    </row>
    <row r="298" s="13" customFormat="1">
      <c r="B298" s="260"/>
      <c r="C298" s="261"/>
      <c r="D298" s="250" t="s">
        <v>177</v>
      </c>
      <c r="E298" s="262" t="s">
        <v>21</v>
      </c>
      <c r="F298" s="263" t="s">
        <v>2431</v>
      </c>
      <c r="G298" s="261"/>
      <c r="H298" s="262" t="s">
        <v>21</v>
      </c>
      <c r="I298" s="264"/>
      <c r="J298" s="261"/>
      <c r="K298" s="261"/>
      <c r="L298" s="265"/>
      <c r="M298" s="266"/>
      <c r="N298" s="267"/>
      <c r="O298" s="267"/>
      <c r="P298" s="267"/>
      <c r="Q298" s="267"/>
      <c r="R298" s="267"/>
      <c r="S298" s="267"/>
      <c r="T298" s="268"/>
      <c r="AT298" s="269" t="s">
        <v>177</v>
      </c>
      <c r="AU298" s="269" t="s">
        <v>79</v>
      </c>
      <c r="AV298" s="13" t="s">
        <v>75</v>
      </c>
      <c r="AW298" s="13" t="s">
        <v>35</v>
      </c>
      <c r="AX298" s="13" t="s">
        <v>71</v>
      </c>
      <c r="AY298" s="269" t="s">
        <v>169</v>
      </c>
    </row>
    <row r="299" s="12" customFormat="1">
      <c r="B299" s="248"/>
      <c r="C299" s="249"/>
      <c r="D299" s="250" t="s">
        <v>177</v>
      </c>
      <c r="E299" s="251" t="s">
        <v>21</v>
      </c>
      <c r="F299" s="252" t="s">
        <v>2432</v>
      </c>
      <c r="G299" s="249"/>
      <c r="H299" s="253">
        <v>38.058999999999998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177</v>
      </c>
      <c r="AU299" s="259" t="s">
        <v>79</v>
      </c>
      <c r="AV299" s="12" t="s">
        <v>79</v>
      </c>
      <c r="AW299" s="12" t="s">
        <v>35</v>
      </c>
      <c r="AX299" s="12" t="s">
        <v>71</v>
      </c>
      <c r="AY299" s="259" t="s">
        <v>169</v>
      </c>
    </row>
    <row r="300" s="13" customFormat="1">
      <c r="B300" s="260"/>
      <c r="C300" s="261"/>
      <c r="D300" s="250" t="s">
        <v>177</v>
      </c>
      <c r="E300" s="262" t="s">
        <v>21</v>
      </c>
      <c r="F300" s="263" t="s">
        <v>2433</v>
      </c>
      <c r="G300" s="261"/>
      <c r="H300" s="262" t="s">
        <v>21</v>
      </c>
      <c r="I300" s="264"/>
      <c r="J300" s="261"/>
      <c r="K300" s="261"/>
      <c r="L300" s="265"/>
      <c r="M300" s="266"/>
      <c r="N300" s="267"/>
      <c r="O300" s="267"/>
      <c r="P300" s="267"/>
      <c r="Q300" s="267"/>
      <c r="R300" s="267"/>
      <c r="S300" s="267"/>
      <c r="T300" s="268"/>
      <c r="AT300" s="269" t="s">
        <v>177</v>
      </c>
      <c r="AU300" s="269" t="s">
        <v>79</v>
      </c>
      <c r="AV300" s="13" t="s">
        <v>75</v>
      </c>
      <c r="AW300" s="13" t="s">
        <v>35</v>
      </c>
      <c r="AX300" s="13" t="s">
        <v>71</v>
      </c>
      <c r="AY300" s="269" t="s">
        <v>169</v>
      </c>
    </row>
    <row r="301" s="12" customFormat="1">
      <c r="B301" s="248"/>
      <c r="C301" s="249"/>
      <c r="D301" s="250" t="s">
        <v>177</v>
      </c>
      <c r="E301" s="251" t="s">
        <v>21</v>
      </c>
      <c r="F301" s="252" t="s">
        <v>2434</v>
      </c>
      <c r="G301" s="249"/>
      <c r="H301" s="253">
        <v>38.438000000000002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AT301" s="259" t="s">
        <v>177</v>
      </c>
      <c r="AU301" s="259" t="s">
        <v>79</v>
      </c>
      <c r="AV301" s="12" t="s">
        <v>79</v>
      </c>
      <c r="AW301" s="12" t="s">
        <v>35</v>
      </c>
      <c r="AX301" s="12" t="s">
        <v>71</v>
      </c>
      <c r="AY301" s="259" t="s">
        <v>169</v>
      </c>
    </row>
    <row r="302" s="13" customFormat="1">
      <c r="B302" s="260"/>
      <c r="C302" s="261"/>
      <c r="D302" s="250" t="s">
        <v>177</v>
      </c>
      <c r="E302" s="262" t="s">
        <v>21</v>
      </c>
      <c r="F302" s="263" t="s">
        <v>1125</v>
      </c>
      <c r="G302" s="261"/>
      <c r="H302" s="262" t="s">
        <v>21</v>
      </c>
      <c r="I302" s="264"/>
      <c r="J302" s="261"/>
      <c r="K302" s="261"/>
      <c r="L302" s="265"/>
      <c r="M302" s="266"/>
      <c r="N302" s="267"/>
      <c r="O302" s="267"/>
      <c r="P302" s="267"/>
      <c r="Q302" s="267"/>
      <c r="R302" s="267"/>
      <c r="S302" s="267"/>
      <c r="T302" s="268"/>
      <c r="AT302" s="269" t="s">
        <v>177</v>
      </c>
      <c r="AU302" s="269" t="s">
        <v>79</v>
      </c>
      <c r="AV302" s="13" t="s">
        <v>75</v>
      </c>
      <c r="AW302" s="13" t="s">
        <v>35</v>
      </c>
      <c r="AX302" s="13" t="s">
        <v>71</v>
      </c>
      <c r="AY302" s="269" t="s">
        <v>169</v>
      </c>
    </row>
    <row r="303" s="12" customFormat="1">
      <c r="B303" s="248"/>
      <c r="C303" s="249"/>
      <c r="D303" s="250" t="s">
        <v>177</v>
      </c>
      <c r="E303" s="251" t="s">
        <v>21</v>
      </c>
      <c r="F303" s="252" t="s">
        <v>2434</v>
      </c>
      <c r="G303" s="249"/>
      <c r="H303" s="253">
        <v>38.438000000000002</v>
      </c>
      <c r="I303" s="254"/>
      <c r="J303" s="249"/>
      <c r="K303" s="249"/>
      <c r="L303" s="255"/>
      <c r="M303" s="256"/>
      <c r="N303" s="257"/>
      <c r="O303" s="257"/>
      <c r="P303" s="257"/>
      <c r="Q303" s="257"/>
      <c r="R303" s="257"/>
      <c r="S303" s="257"/>
      <c r="T303" s="258"/>
      <c r="AT303" s="259" t="s">
        <v>177</v>
      </c>
      <c r="AU303" s="259" t="s">
        <v>79</v>
      </c>
      <c r="AV303" s="12" t="s">
        <v>79</v>
      </c>
      <c r="AW303" s="12" t="s">
        <v>35</v>
      </c>
      <c r="AX303" s="12" t="s">
        <v>71</v>
      </c>
      <c r="AY303" s="259" t="s">
        <v>169</v>
      </c>
    </row>
    <row r="304" s="13" customFormat="1">
      <c r="B304" s="260"/>
      <c r="C304" s="261"/>
      <c r="D304" s="250" t="s">
        <v>177</v>
      </c>
      <c r="E304" s="262" t="s">
        <v>21</v>
      </c>
      <c r="F304" s="263" t="s">
        <v>2157</v>
      </c>
      <c r="G304" s="261"/>
      <c r="H304" s="262" t="s">
        <v>21</v>
      </c>
      <c r="I304" s="264"/>
      <c r="J304" s="261"/>
      <c r="K304" s="261"/>
      <c r="L304" s="265"/>
      <c r="M304" s="266"/>
      <c r="N304" s="267"/>
      <c r="O304" s="267"/>
      <c r="P304" s="267"/>
      <c r="Q304" s="267"/>
      <c r="R304" s="267"/>
      <c r="S304" s="267"/>
      <c r="T304" s="268"/>
      <c r="AT304" s="269" t="s">
        <v>177</v>
      </c>
      <c r="AU304" s="269" t="s">
        <v>79</v>
      </c>
      <c r="AV304" s="13" t="s">
        <v>75</v>
      </c>
      <c r="AW304" s="13" t="s">
        <v>35</v>
      </c>
      <c r="AX304" s="13" t="s">
        <v>71</v>
      </c>
      <c r="AY304" s="269" t="s">
        <v>169</v>
      </c>
    </row>
    <row r="305" s="12" customFormat="1">
      <c r="B305" s="248"/>
      <c r="C305" s="249"/>
      <c r="D305" s="250" t="s">
        <v>177</v>
      </c>
      <c r="E305" s="251" t="s">
        <v>21</v>
      </c>
      <c r="F305" s="252" t="s">
        <v>2435</v>
      </c>
      <c r="G305" s="249"/>
      <c r="H305" s="253">
        <v>4.2930000000000001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AT305" s="259" t="s">
        <v>177</v>
      </c>
      <c r="AU305" s="259" t="s">
        <v>79</v>
      </c>
      <c r="AV305" s="12" t="s">
        <v>79</v>
      </c>
      <c r="AW305" s="12" t="s">
        <v>35</v>
      </c>
      <c r="AX305" s="12" t="s">
        <v>71</v>
      </c>
      <c r="AY305" s="259" t="s">
        <v>169</v>
      </c>
    </row>
    <row r="306" s="13" customFormat="1">
      <c r="B306" s="260"/>
      <c r="C306" s="261"/>
      <c r="D306" s="250" t="s">
        <v>177</v>
      </c>
      <c r="E306" s="262" t="s">
        <v>21</v>
      </c>
      <c r="F306" s="263" t="s">
        <v>1142</v>
      </c>
      <c r="G306" s="261"/>
      <c r="H306" s="262" t="s">
        <v>21</v>
      </c>
      <c r="I306" s="264"/>
      <c r="J306" s="261"/>
      <c r="K306" s="261"/>
      <c r="L306" s="265"/>
      <c r="M306" s="266"/>
      <c r="N306" s="267"/>
      <c r="O306" s="267"/>
      <c r="P306" s="267"/>
      <c r="Q306" s="267"/>
      <c r="R306" s="267"/>
      <c r="S306" s="267"/>
      <c r="T306" s="268"/>
      <c r="AT306" s="269" t="s">
        <v>177</v>
      </c>
      <c r="AU306" s="269" t="s">
        <v>79</v>
      </c>
      <c r="AV306" s="13" t="s">
        <v>75</v>
      </c>
      <c r="AW306" s="13" t="s">
        <v>35</v>
      </c>
      <c r="AX306" s="13" t="s">
        <v>71</v>
      </c>
      <c r="AY306" s="269" t="s">
        <v>169</v>
      </c>
    </row>
    <row r="307" s="12" customFormat="1">
      <c r="B307" s="248"/>
      <c r="C307" s="249"/>
      <c r="D307" s="250" t="s">
        <v>177</v>
      </c>
      <c r="E307" s="251" t="s">
        <v>21</v>
      </c>
      <c r="F307" s="252" t="s">
        <v>2435</v>
      </c>
      <c r="G307" s="249"/>
      <c r="H307" s="253">
        <v>4.2930000000000001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177</v>
      </c>
      <c r="AU307" s="259" t="s">
        <v>79</v>
      </c>
      <c r="AV307" s="12" t="s">
        <v>79</v>
      </c>
      <c r="AW307" s="12" t="s">
        <v>35</v>
      </c>
      <c r="AX307" s="12" t="s">
        <v>71</v>
      </c>
      <c r="AY307" s="259" t="s">
        <v>169</v>
      </c>
    </row>
    <row r="308" s="13" customFormat="1">
      <c r="B308" s="260"/>
      <c r="C308" s="261"/>
      <c r="D308" s="250" t="s">
        <v>177</v>
      </c>
      <c r="E308" s="262" t="s">
        <v>21</v>
      </c>
      <c r="F308" s="263" t="s">
        <v>2436</v>
      </c>
      <c r="G308" s="261"/>
      <c r="H308" s="262" t="s">
        <v>21</v>
      </c>
      <c r="I308" s="264"/>
      <c r="J308" s="261"/>
      <c r="K308" s="261"/>
      <c r="L308" s="265"/>
      <c r="M308" s="266"/>
      <c r="N308" s="267"/>
      <c r="O308" s="267"/>
      <c r="P308" s="267"/>
      <c r="Q308" s="267"/>
      <c r="R308" s="267"/>
      <c r="S308" s="267"/>
      <c r="T308" s="268"/>
      <c r="AT308" s="269" t="s">
        <v>177</v>
      </c>
      <c r="AU308" s="269" t="s">
        <v>79</v>
      </c>
      <c r="AV308" s="13" t="s">
        <v>75</v>
      </c>
      <c r="AW308" s="13" t="s">
        <v>35</v>
      </c>
      <c r="AX308" s="13" t="s">
        <v>71</v>
      </c>
      <c r="AY308" s="269" t="s">
        <v>169</v>
      </c>
    </row>
    <row r="309" s="12" customFormat="1">
      <c r="B309" s="248"/>
      <c r="C309" s="249"/>
      <c r="D309" s="250" t="s">
        <v>177</v>
      </c>
      <c r="E309" s="251" t="s">
        <v>21</v>
      </c>
      <c r="F309" s="252" t="s">
        <v>2437</v>
      </c>
      <c r="G309" s="249"/>
      <c r="H309" s="253">
        <v>24.402000000000001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177</v>
      </c>
      <c r="AU309" s="259" t="s">
        <v>79</v>
      </c>
      <c r="AV309" s="12" t="s">
        <v>79</v>
      </c>
      <c r="AW309" s="12" t="s">
        <v>35</v>
      </c>
      <c r="AX309" s="12" t="s">
        <v>71</v>
      </c>
      <c r="AY309" s="259" t="s">
        <v>169</v>
      </c>
    </row>
    <row r="310" s="13" customFormat="1">
      <c r="B310" s="260"/>
      <c r="C310" s="261"/>
      <c r="D310" s="250" t="s">
        <v>177</v>
      </c>
      <c r="E310" s="262" t="s">
        <v>21</v>
      </c>
      <c r="F310" s="263" t="s">
        <v>2438</v>
      </c>
      <c r="G310" s="261"/>
      <c r="H310" s="262" t="s">
        <v>21</v>
      </c>
      <c r="I310" s="264"/>
      <c r="J310" s="261"/>
      <c r="K310" s="261"/>
      <c r="L310" s="265"/>
      <c r="M310" s="266"/>
      <c r="N310" s="267"/>
      <c r="O310" s="267"/>
      <c r="P310" s="267"/>
      <c r="Q310" s="267"/>
      <c r="R310" s="267"/>
      <c r="S310" s="267"/>
      <c r="T310" s="268"/>
      <c r="AT310" s="269" t="s">
        <v>177</v>
      </c>
      <c r="AU310" s="269" t="s">
        <v>79</v>
      </c>
      <c r="AV310" s="13" t="s">
        <v>75</v>
      </c>
      <c r="AW310" s="13" t="s">
        <v>35</v>
      </c>
      <c r="AX310" s="13" t="s">
        <v>71</v>
      </c>
      <c r="AY310" s="269" t="s">
        <v>169</v>
      </c>
    </row>
    <row r="311" s="12" customFormat="1">
      <c r="B311" s="248"/>
      <c r="C311" s="249"/>
      <c r="D311" s="250" t="s">
        <v>177</v>
      </c>
      <c r="E311" s="251" t="s">
        <v>21</v>
      </c>
      <c r="F311" s="252" t="s">
        <v>2439</v>
      </c>
      <c r="G311" s="249"/>
      <c r="H311" s="253">
        <v>29.978999999999999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177</v>
      </c>
      <c r="AU311" s="259" t="s">
        <v>79</v>
      </c>
      <c r="AV311" s="12" t="s">
        <v>79</v>
      </c>
      <c r="AW311" s="12" t="s">
        <v>35</v>
      </c>
      <c r="AX311" s="12" t="s">
        <v>71</v>
      </c>
      <c r="AY311" s="259" t="s">
        <v>169</v>
      </c>
    </row>
    <row r="312" s="13" customFormat="1">
      <c r="B312" s="260"/>
      <c r="C312" s="261"/>
      <c r="D312" s="250" t="s">
        <v>177</v>
      </c>
      <c r="E312" s="262" t="s">
        <v>21</v>
      </c>
      <c r="F312" s="263" t="s">
        <v>2440</v>
      </c>
      <c r="G312" s="261"/>
      <c r="H312" s="262" t="s">
        <v>21</v>
      </c>
      <c r="I312" s="264"/>
      <c r="J312" s="261"/>
      <c r="K312" s="261"/>
      <c r="L312" s="265"/>
      <c r="M312" s="266"/>
      <c r="N312" s="267"/>
      <c r="O312" s="267"/>
      <c r="P312" s="267"/>
      <c r="Q312" s="267"/>
      <c r="R312" s="267"/>
      <c r="S312" s="267"/>
      <c r="T312" s="268"/>
      <c r="AT312" s="269" t="s">
        <v>177</v>
      </c>
      <c r="AU312" s="269" t="s">
        <v>79</v>
      </c>
      <c r="AV312" s="13" t="s">
        <v>75</v>
      </c>
      <c r="AW312" s="13" t="s">
        <v>35</v>
      </c>
      <c r="AX312" s="13" t="s">
        <v>71</v>
      </c>
      <c r="AY312" s="269" t="s">
        <v>169</v>
      </c>
    </row>
    <row r="313" s="12" customFormat="1">
      <c r="B313" s="248"/>
      <c r="C313" s="249"/>
      <c r="D313" s="250" t="s">
        <v>177</v>
      </c>
      <c r="E313" s="251" t="s">
        <v>21</v>
      </c>
      <c r="F313" s="252" t="s">
        <v>2441</v>
      </c>
      <c r="G313" s="249"/>
      <c r="H313" s="253">
        <v>8.5860000000000003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177</v>
      </c>
      <c r="AU313" s="259" t="s">
        <v>79</v>
      </c>
      <c r="AV313" s="12" t="s">
        <v>79</v>
      </c>
      <c r="AW313" s="12" t="s">
        <v>35</v>
      </c>
      <c r="AX313" s="12" t="s">
        <v>71</v>
      </c>
      <c r="AY313" s="259" t="s">
        <v>169</v>
      </c>
    </row>
    <row r="314" s="13" customFormat="1">
      <c r="B314" s="260"/>
      <c r="C314" s="261"/>
      <c r="D314" s="250" t="s">
        <v>177</v>
      </c>
      <c r="E314" s="262" t="s">
        <v>21</v>
      </c>
      <c r="F314" s="263" t="s">
        <v>2442</v>
      </c>
      <c r="G314" s="261"/>
      <c r="H314" s="262" t="s">
        <v>21</v>
      </c>
      <c r="I314" s="264"/>
      <c r="J314" s="261"/>
      <c r="K314" s="261"/>
      <c r="L314" s="265"/>
      <c r="M314" s="266"/>
      <c r="N314" s="267"/>
      <c r="O314" s="267"/>
      <c r="P314" s="267"/>
      <c r="Q314" s="267"/>
      <c r="R314" s="267"/>
      <c r="S314" s="267"/>
      <c r="T314" s="268"/>
      <c r="AT314" s="269" t="s">
        <v>177</v>
      </c>
      <c r="AU314" s="269" t="s">
        <v>79</v>
      </c>
      <c r="AV314" s="13" t="s">
        <v>75</v>
      </c>
      <c r="AW314" s="13" t="s">
        <v>35</v>
      </c>
      <c r="AX314" s="13" t="s">
        <v>71</v>
      </c>
      <c r="AY314" s="269" t="s">
        <v>169</v>
      </c>
    </row>
    <row r="315" s="14" customFormat="1">
      <c r="B315" s="270"/>
      <c r="C315" s="271"/>
      <c r="D315" s="250" t="s">
        <v>177</v>
      </c>
      <c r="E315" s="272" t="s">
        <v>21</v>
      </c>
      <c r="F315" s="273" t="s">
        <v>182</v>
      </c>
      <c r="G315" s="271"/>
      <c r="H315" s="274">
        <v>536.05600000000004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AT315" s="280" t="s">
        <v>177</v>
      </c>
      <c r="AU315" s="280" t="s">
        <v>79</v>
      </c>
      <c r="AV315" s="14" t="s">
        <v>89</v>
      </c>
      <c r="AW315" s="14" t="s">
        <v>35</v>
      </c>
      <c r="AX315" s="14" t="s">
        <v>75</v>
      </c>
      <c r="AY315" s="280" t="s">
        <v>169</v>
      </c>
    </row>
    <row r="316" s="1" customFormat="1" ht="25.5" customHeight="1">
      <c r="B316" s="47"/>
      <c r="C316" s="236" t="s">
        <v>278</v>
      </c>
      <c r="D316" s="236" t="s">
        <v>172</v>
      </c>
      <c r="E316" s="237" t="s">
        <v>746</v>
      </c>
      <c r="F316" s="238" t="s">
        <v>747</v>
      </c>
      <c r="G316" s="239" t="s">
        <v>175</v>
      </c>
      <c r="H316" s="240">
        <v>536.05600000000004</v>
      </c>
      <c r="I316" s="241"/>
      <c r="J316" s="242">
        <f>ROUND(I316*H316,2)</f>
        <v>0</v>
      </c>
      <c r="K316" s="238" t="s">
        <v>21</v>
      </c>
      <c r="L316" s="73"/>
      <c r="M316" s="243" t="s">
        <v>21</v>
      </c>
      <c r="N316" s="244" t="s">
        <v>42</v>
      </c>
      <c r="O316" s="48"/>
      <c r="P316" s="245">
        <f>O316*H316</f>
        <v>0</v>
      </c>
      <c r="Q316" s="245">
        <v>0.0048900000000000002</v>
      </c>
      <c r="R316" s="245">
        <f>Q316*H316</f>
        <v>2.6213138400000005</v>
      </c>
      <c r="S316" s="245">
        <v>0</v>
      </c>
      <c r="T316" s="246">
        <f>S316*H316</f>
        <v>0</v>
      </c>
      <c r="AR316" s="25" t="s">
        <v>89</v>
      </c>
      <c r="AT316" s="25" t="s">
        <v>172</v>
      </c>
      <c r="AU316" s="25" t="s">
        <v>79</v>
      </c>
      <c r="AY316" s="25" t="s">
        <v>169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5" t="s">
        <v>75</v>
      </c>
      <c r="BK316" s="247">
        <f>ROUND(I316*H316,2)</f>
        <v>0</v>
      </c>
      <c r="BL316" s="25" t="s">
        <v>89</v>
      </c>
      <c r="BM316" s="25" t="s">
        <v>2443</v>
      </c>
    </row>
    <row r="317" s="12" customFormat="1">
      <c r="B317" s="248"/>
      <c r="C317" s="249"/>
      <c r="D317" s="250" t="s">
        <v>177</v>
      </c>
      <c r="E317" s="251" t="s">
        <v>21</v>
      </c>
      <c r="F317" s="252" t="s">
        <v>2414</v>
      </c>
      <c r="G317" s="249"/>
      <c r="H317" s="253">
        <v>22.838999999999999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177</v>
      </c>
      <c r="AU317" s="259" t="s">
        <v>79</v>
      </c>
      <c r="AV317" s="12" t="s">
        <v>79</v>
      </c>
      <c r="AW317" s="12" t="s">
        <v>35</v>
      </c>
      <c r="AX317" s="12" t="s">
        <v>71</v>
      </c>
      <c r="AY317" s="259" t="s">
        <v>169</v>
      </c>
    </row>
    <row r="318" s="13" customFormat="1">
      <c r="B318" s="260"/>
      <c r="C318" s="261"/>
      <c r="D318" s="250" t="s">
        <v>177</v>
      </c>
      <c r="E318" s="262" t="s">
        <v>21</v>
      </c>
      <c r="F318" s="263" t="s">
        <v>488</v>
      </c>
      <c r="G318" s="261"/>
      <c r="H318" s="262" t="s">
        <v>21</v>
      </c>
      <c r="I318" s="264"/>
      <c r="J318" s="261"/>
      <c r="K318" s="261"/>
      <c r="L318" s="265"/>
      <c r="M318" s="266"/>
      <c r="N318" s="267"/>
      <c r="O318" s="267"/>
      <c r="P318" s="267"/>
      <c r="Q318" s="267"/>
      <c r="R318" s="267"/>
      <c r="S318" s="267"/>
      <c r="T318" s="268"/>
      <c r="AT318" s="269" t="s">
        <v>177</v>
      </c>
      <c r="AU318" s="269" t="s">
        <v>79</v>
      </c>
      <c r="AV318" s="13" t="s">
        <v>75</v>
      </c>
      <c r="AW318" s="13" t="s">
        <v>35</v>
      </c>
      <c r="AX318" s="13" t="s">
        <v>71</v>
      </c>
      <c r="AY318" s="269" t="s">
        <v>169</v>
      </c>
    </row>
    <row r="319" s="12" customFormat="1">
      <c r="B319" s="248"/>
      <c r="C319" s="249"/>
      <c r="D319" s="250" t="s">
        <v>177</v>
      </c>
      <c r="E319" s="251" t="s">
        <v>21</v>
      </c>
      <c r="F319" s="252" t="s">
        <v>2415</v>
      </c>
      <c r="G319" s="249"/>
      <c r="H319" s="253">
        <v>16.387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177</v>
      </c>
      <c r="AU319" s="259" t="s">
        <v>79</v>
      </c>
      <c r="AV319" s="12" t="s">
        <v>79</v>
      </c>
      <c r="AW319" s="12" t="s">
        <v>35</v>
      </c>
      <c r="AX319" s="12" t="s">
        <v>71</v>
      </c>
      <c r="AY319" s="259" t="s">
        <v>169</v>
      </c>
    </row>
    <row r="320" s="13" customFormat="1">
      <c r="B320" s="260"/>
      <c r="C320" s="261"/>
      <c r="D320" s="250" t="s">
        <v>177</v>
      </c>
      <c r="E320" s="262" t="s">
        <v>21</v>
      </c>
      <c r="F320" s="263" t="s">
        <v>2336</v>
      </c>
      <c r="G320" s="261"/>
      <c r="H320" s="262" t="s">
        <v>21</v>
      </c>
      <c r="I320" s="264"/>
      <c r="J320" s="261"/>
      <c r="K320" s="261"/>
      <c r="L320" s="265"/>
      <c r="M320" s="266"/>
      <c r="N320" s="267"/>
      <c r="O320" s="267"/>
      <c r="P320" s="267"/>
      <c r="Q320" s="267"/>
      <c r="R320" s="267"/>
      <c r="S320" s="267"/>
      <c r="T320" s="268"/>
      <c r="AT320" s="269" t="s">
        <v>177</v>
      </c>
      <c r="AU320" s="269" t="s">
        <v>79</v>
      </c>
      <c r="AV320" s="13" t="s">
        <v>75</v>
      </c>
      <c r="AW320" s="13" t="s">
        <v>35</v>
      </c>
      <c r="AX320" s="13" t="s">
        <v>71</v>
      </c>
      <c r="AY320" s="269" t="s">
        <v>169</v>
      </c>
    </row>
    <row r="321" s="12" customFormat="1">
      <c r="B321" s="248"/>
      <c r="C321" s="249"/>
      <c r="D321" s="250" t="s">
        <v>177</v>
      </c>
      <c r="E321" s="251" t="s">
        <v>21</v>
      </c>
      <c r="F321" s="252" t="s">
        <v>2416</v>
      </c>
      <c r="G321" s="249"/>
      <c r="H321" s="253">
        <v>20.114999999999998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177</v>
      </c>
      <c r="AU321" s="259" t="s">
        <v>79</v>
      </c>
      <c r="AV321" s="12" t="s">
        <v>79</v>
      </c>
      <c r="AW321" s="12" t="s">
        <v>35</v>
      </c>
      <c r="AX321" s="12" t="s">
        <v>71</v>
      </c>
      <c r="AY321" s="259" t="s">
        <v>169</v>
      </c>
    </row>
    <row r="322" s="13" customFormat="1">
      <c r="B322" s="260"/>
      <c r="C322" s="261"/>
      <c r="D322" s="250" t="s">
        <v>177</v>
      </c>
      <c r="E322" s="262" t="s">
        <v>21</v>
      </c>
      <c r="F322" s="263" t="s">
        <v>1105</v>
      </c>
      <c r="G322" s="261"/>
      <c r="H322" s="262" t="s">
        <v>21</v>
      </c>
      <c r="I322" s="264"/>
      <c r="J322" s="261"/>
      <c r="K322" s="261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177</v>
      </c>
      <c r="AU322" s="269" t="s">
        <v>79</v>
      </c>
      <c r="AV322" s="13" t="s">
        <v>75</v>
      </c>
      <c r="AW322" s="13" t="s">
        <v>35</v>
      </c>
      <c r="AX322" s="13" t="s">
        <v>71</v>
      </c>
      <c r="AY322" s="269" t="s">
        <v>169</v>
      </c>
    </row>
    <row r="323" s="12" customFormat="1">
      <c r="B323" s="248"/>
      <c r="C323" s="249"/>
      <c r="D323" s="250" t="s">
        <v>177</v>
      </c>
      <c r="E323" s="251" t="s">
        <v>21</v>
      </c>
      <c r="F323" s="252" t="s">
        <v>2416</v>
      </c>
      <c r="G323" s="249"/>
      <c r="H323" s="253">
        <v>20.114999999999998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177</v>
      </c>
      <c r="AU323" s="259" t="s">
        <v>79</v>
      </c>
      <c r="AV323" s="12" t="s">
        <v>79</v>
      </c>
      <c r="AW323" s="12" t="s">
        <v>35</v>
      </c>
      <c r="AX323" s="12" t="s">
        <v>71</v>
      </c>
      <c r="AY323" s="259" t="s">
        <v>169</v>
      </c>
    </row>
    <row r="324" s="13" customFormat="1">
      <c r="B324" s="260"/>
      <c r="C324" s="261"/>
      <c r="D324" s="250" t="s">
        <v>177</v>
      </c>
      <c r="E324" s="262" t="s">
        <v>21</v>
      </c>
      <c r="F324" s="263" t="s">
        <v>2417</v>
      </c>
      <c r="G324" s="261"/>
      <c r="H324" s="262" t="s">
        <v>21</v>
      </c>
      <c r="I324" s="264"/>
      <c r="J324" s="261"/>
      <c r="K324" s="261"/>
      <c r="L324" s="265"/>
      <c r="M324" s="266"/>
      <c r="N324" s="267"/>
      <c r="O324" s="267"/>
      <c r="P324" s="267"/>
      <c r="Q324" s="267"/>
      <c r="R324" s="267"/>
      <c r="S324" s="267"/>
      <c r="T324" s="268"/>
      <c r="AT324" s="269" t="s">
        <v>177</v>
      </c>
      <c r="AU324" s="269" t="s">
        <v>79</v>
      </c>
      <c r="AV324" s="13" t="s">
        <v>75</v>
      </c>
      <c r="AW324" s="13" t="s">
        <v>35</v>
      </c>
      <c r="AX324" s="13" t="s">
        <v>71</v>
      </c>
      <c r="AY324" s="269" t="s">
        <v>169</v>
      </c>
    </row>
    <row r="325" s="12" customFormat="1">
      <c r="B325" s="248"/>
      <c r="C325" s="249"/>
      <c r="D325" s="250" t="s">
        <v>177</v>
      </c>
      <c r="E325" s="251" t="s">
        <v>21</v>
      </c>
      <c r="F325" s="252" t="s">
        <v>2418</v>
      </c>
      <c r="G325" s="249"/>
      <c r="H325" s="253">
        <v>14.252000000000001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177</v>
      </c>
      <c r="AU325" s="259" t="s">
        <v>79</v>
      </c>
      <c r="AV325" s="12" t="s">
        <v>79</v>
      </c>
      <c r="AW325" s="12" t="s">
        <v>35</v>
      </c>
      <c r="AX325" s="12" t="s">
        <v>71</v>
      </c>
      <c r="AY325" s="259" t="s">
        <v>169</v>
      </c>
    </row>
    <row r="326" s="13" customFormat="1">
      <c r="B326" s="260"/>
      <c r="C326" s="261"/>
      <c r="D326" s="250" t="s">
        <v>177</v>
      </c>
      <c r="E326" s="262" t="s">
        <v>21</v>
      </c>
      <c r="F326" s="263" t="s">
        <v>2354</v>
      </c>
      <c r="G326" s="261"/>
      <c r="H326" s="262" t="s">
        <v>21</v>
      </c>
      <c r="I326" s="264"/>
      <c r="J326" s="261"/>
      <c r="K326" s="261"/>
      <c r="L326" s="265"/>
      <c r="M326" s="266"/>
      <c r="N326" s="267"/>
      <c r="O326" s="267"/>
      <c r="P326" s="267"/>
      <c r="Q326" s="267"/>
      <c r="R326" s="267"/>
      <c r="S326" s="267"/>
      <c r="T326" s="268"/>
      <c r="AT326" s="269" t="s">
        <v>177</v>
      </c>
      <c r="AU326" s="269" t="s">
        <v>79</v>
      </c>
      <c r="AV326" s="13" t="s">
        <v>75</v>
      </c>
      <c r="AW326" s="13" t="s">
        <v>35</v>
      </c>
      <c r="AX326" s="13" t="s">
        <v>71</v>
      </c>
      <c r="AY326" s="269" t="s">
        <v>169</v>
      </c>
    </row>
    <row r="327" s="12" customFormat="1">
      <c r="B327" s="248"/>
      <c r="C327" s="249"/>
      <c r="D327" s="250" t="s">
        <v>177</v>
      </c>
      <c r="E327" s="251" t="s">
        <v>21</v>
      </c>
      <c r="F327" s="252" t="s">
        <v>2419</v>
      </c>
      <c r="G327" s="249"/>
      <c r="H327" s="253">
        <v>16.062999999999999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177</v>
      </c>
      <c r="AU327" s="259" t="s">
        <v>79</v>
      </c>
      <c r="AV327" s="12" t="s">
        <v>79</v>
      </c>
      <c r="AW327" s="12" t="s">
        <v>35</v>
      </c>
      <c r="AX327" s="12" t="s">
        <v>71</v>
      </c>
      <c r="AY327" s="259" t="s">
        <v>169</v>
      </c>
    </row>
    <row r="328" s="13" customFormat="1">
      <c r="B328" s="260"/>
      <c r="C328" s="261"/>
      <c r="D328" s="250" t="s">
        <v>177</v>
      </c>
      <c r="E328" s="262" t="s">
        <v>21</v>
      </c>
      <c r="F328" s="263" t="s">
        <v>2351</v>
      </c>
      <c r="G328" s="261"/>
      <c r="H328" s="262" t="s">
        <v>21</v>
      </c>
      <c r="I328" s="264"/>
      <c r="J328" s="261"/>
      <c r="K328" s="261"/>
      <c r="L328" s="265"/>
      <c r="M328" s="266"/>
      <c r="N328" s="267"/>
      <c r="O328" s="267"/>
      <c r="P328" s="267"/>
      <c r="Q328" s="267"/>
      <c r="R328" s="267"/>
      <c r="S328" s="267"/>
      <c r="T328" s="268"/>
      <c r="AT328" s="269" t="s">
        <v>177</v>
      </c>
      <c r="AU328" s="269" t="s">
        <v>79</v>
      </c>
      <c r="AV328" s="13" t="s">
        <v>75</v>
      </c>
      <c r="AW328" s="13" t="s">
        <v>35</v>
      </c>
      <c r="AX328" s="13" t="s">
        <v>71</v>
      </c>
      <c r="AY328" s="269" t="s">
        <v>169</v>
      </c>
    </row>
    <row r="329" s="12" customFormat="1">
      <c r="B329" s="248"/>
      <c r="C329" s="249"/>
      <c r="D329" s="250" t="s">
        <v>177</v>
      </c>
      <c r="E329" s="251" t="s">
        <v>21</v>
      </c>
      <c r="F329" s="252" t="s">
        <v>2420</v>
      </c>
      <c r="G329" s="249"/>
      <c r="H329" s="253">
        <v>22.524000000000001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177</v>
      </c>
      <c r="AU329" s="259" t="s">
        <v>79</v>
      </c>
      <c r="AV329" s="12" t="s">
        <v>79</v>
      </c>
      <c r="AW329" s="12" t="s">
        <v>35</v>
      </c>
      <c r="AX329" s="12" t="s">
        <v>71</v>
      </c>
      <c r="AY329" s="259" t="s">
        <v>169</v>
      </c>
    </row>
    <row r="330" s="13" customFormat="1">
      <c r="B330" s="260"/>
      <c r="C330" s="261"/>
      <c r="D330" s="250" t="s">
        <v>177</v>
      </c>
      <c r="E330" s="262" t="s">
        <v>21</v>
      </c>
      <c r="F330" s="263" t="s">
        <v>2343</v>
      </c>
      <c r="G330" s="261"/>
      <c r="H330" s="262" t="s">
        <v>21</v>
      </c>
      <c r="I330" s="264"/>
      <c r="J330" s="261"/>
      <c r="K330" s="261"/>
      <c r="L330" s="265"/>
      <c r="M330" s="266"/>
      <c r="N330" s="267"/>
      <c r="O330" s="267"/>
      <c r="P330" s="267"/>
      <c r="Q330" s="267"/>
      <c r="R330" s="267"/>
      <c r="S330" s="267"/>
      <c r="T330" s="268"/>
      <c r="AT330" s="269" t="s">
        <v>177</v>
      </c>
      <c r="AU330" s="269" t="s">
        <v>79</v>
      </c>
      <c r="AV330" s="13" t="s">
        <v>75</v>
      </c>
      <c r="AW330" s="13" t="s">
        <v>35</v>
      </c>
      <c r="AX330" s="13" t="s">
        <v>71</v>
      </c>
      <c r="AY330" s="269" t="s">
        <v>169</v>
      </c>
    </row>
    <row r="331" s="12" customFormat="1">
      <c r="B331" s="248"/>
      <c r="C331" s="249"/>
      <c r="D331" s="250" t="s">
        <v>177</v>
      </c>
      <c r="E331" s="251" t="s">
        <v>21</v>
      </c>
      <c r="F331" s="252" t="s">
        <v>2421</v>
      </c>
      <c r="G331" s="249"/>
      <c r="H331" s="253">
        <v>12.984999999999999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AT331" s="259" t="s">
        <v>177</v>
      </c>
      <c r="AU331" s="259" t="s">
        <v>79</v>
      </c>
      <c r="AV331" s="12" t="s">
        <v>79</v>
      </c>
      <c r="AW331" s="12" t="s">
        <v>35</v>
      </c>
      <c r="AX331" s="12" t="s">
        <v>71</v>
      </c>
      <c r="AY331" s="259" t="s">
        <v>169</v>
      </c>
    </row>
    <row r="332" s="13" customFormat="1">
      <c r="B332" s="260"/>
      <c r="C332" s="261"/>
      <c r="D332" s="250" t="s">
        <v>177</v>
      </c>
      <c r="E332" s="262" t="s">
        <v>21</v>
      </c>
      <c r="F332" s="263" t="s">
        <v>1132</v>
      </c>
      <c r="G332" s="261"/>
      <c r="H332" s="262" t="s">
        <v>21</v>
      </c>
      <c r="I332" s="264"/>
      <c r="J332" s="261"/>
      <c r="K332" s="261"/>
      <c r="L332" s="265"/>
      <c r="M332" s="266"/>
      <c r="N332" s="267"/>
      <c r="O332" s="267"/>
      <c r="P332" s="267"/>
      <c r="Q332" s="267"/>
      <c r="R332" s="267"/>
      <c r="S332" s="267"/>
      <c r="T332" s="268"/>
      <c r="AT332" s="269" t="s">
        <v>177</v>
      </c>
      <c r="AU332" s="269" t="s">
        <v>79</v>
      </c>
      <c r="AV332" s="13" t="s">
        <v>75</v>
      </c>
      <c r="AW332" s="13" t="s">
        <v>35</v>
      </c>
      <c r="AX332" s="13" t="s">
        <v>71</v>
      </c>
      <c r="AY332" s="269" t="s">
        <v>169</v>
      </c>
    </row>
    <row r="333" s="12" customFormat="1">
      <c r="B333" s="248"/>
      <c r="C333" s="249"/>
      <c r="D333" s="250" t="s">
        <v>177</v>
      </c>
      <c r="E333" s="251" t="s">
        <v>21</v>
      </c>
      <c r="F333" s="252" t="s">
        <v>2422</v>
      </c>
      <c r="G333" s="249"/>
      <c r="H333" s="253">
        <v>29.68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177</v>
      </c>
      <c r="AU333" s="259" t="s">
        <v>79</v>
      </c>
      <c r="AV333" s="12" t="s">
        <v>79</v>
      </c>
      <c r="AW333" s="12" t="s">
        <v>35</v>
      </c>
      <c r="AX333" s="12" t="s">
        <v>71</v>
      </c>
      <c r="AY333" s="259" t="s">
        <v>169</v>
      </c>
    </row>
    <row r="334" s="13" customFormat="1">
      <c r="B334" s="260"/>
      <c r="C334" s="261"/>
      <c r="D334" s="250" t="s">
        <v>177</v>
      </c>
      <c r="E334" s="262" t="s">
        <v>21</v>
      </c>
      <c r="F334" s="263" t="s">
        <v>2423</v>
      </c>
      <c r="G334" s="261"/>
      <c r="H334" s="262" t="s">
        <v>21</v>
      </c>
      <c r="I334" s="264"/>
      <c r="J334" s="261"/>
      <c r="K334" s="261"/>
      <c r="L334" s="265"/>
      <c r="M334" s="266"/>
      <c r="N334" s="267"/>
      <c r="O334" s="267"/>
      <c r="P334" s="267"/>
      <c r="Q334" s="267"/>
      <c r="R334" s="267"/>
      <c r="S334" s="267"/>
      <c r="T334" s="268"/>
      <c r="AT334" s="269" t="s">
        <v>177</v>
      </c>
      <c r="AU334" s="269" t="s">
        <v>79</v>
      </c>
      <c r="AV334" s="13" t="s">
        <v>75</v>
      </c>
      <c r="AW334" s="13" t="s">
        <v>35</v>
      </c>
      <c r="AX334" s="13" t="s">
        <v>71</v>
      </c>
      <c r="AY334" s="269" t="s">
        <v>169</v>
      </c>
    </row>
    <row r="335" s="12" customFormat="1">
      <c r="B335" s="248"/>
      <c r="C335" s="249"/>
      <c r="D335" s="250" t="s">
        <v>177</v>
      </c>
      <c r="E335" s="251" t="s">
        <v>21</v>
      </c>
      <c r="F335" s="252" t="s">
        <v>2424</v>
      </c>
      <c r="G335" s="249"/>
      <c r="H335" s="253">
        <v>18.798999999999999</v>
      </c>
      <c r="I335" s="254"/>
      <c r="J335" s="249"/>
      <c r="K335" s="249"/>
      <c r="L335" s="255"/>
      <c r="M335" s="256"/>
      <c r="N335" s="257"/>
      <c r="O335" s="257"/>
      <c r="P335" s="257"/>
      <c r="Q335" s="257"/>
      <c r="R335" s="257"/>
      <c r="S335" s="257"/>
      <c r="T335" s="258"/>
      <c r="AT335" s="259" t="s">
        <v>177</v>
      </c>
      <c r="AU335" s="259" t="s">
        <v>79</v>
      </c>
      <c r="AV335" s="12" t="s">
        <v>79</v>
      </c>
      <c r="AW335" s="12" t="s">
        <v>35</v>
      </c>
      <c r="AX335" s="12" t="s">
        <v>71</v>
      </c>
      <c r="AY335" s="259" t="s">
        <v>169</v>
      </c>
    </row>
    <row r="336" s="13" customFormat="1">
      <c r="B336" s="260"/>
      <c r="C336" s="261"/>
      <c r="D336" s="250" t="s">
        <v>177</v>
      </c>
      <c r="E336" s="262" t="s">
        <v>21</v>
      </c>
      <c r="F336" s="263" t="s">
        <v>2344</v>
      </c>
      <c r="G336" s="261"/>
      <c r="H336" s="262" t="s">
        <v>21</v>
      </c>
      <c r="I336" s="264"/>
      <c r="J336" s="261"/>
      <c r="K336" s="261"/>
      <c r="L336" s="265"/>
      <c r="M336" s="266"/>
      <c r="N336" s="267"/>
      <c r="O336" s="267"/>
      <c r="P336" s="267"/>
      <c r="Q336" s="267"/>
      <c r="R336" s="267"/>
      <c r="S336" s="267"/>
      <c r="T336" s="268"/>
      <c r="AT336" s="269" t="s">
        <v>177</v>
      </c>
      <c r="AU336" s="269" t="s">
        <v>79</v>
      </c>
      <c r="AV336" s="13" t="s">
        <v>75</v>
      </c>
      <c r="AW336" s="13" t="s">
        <v>35</v>
      </c>
      <c r="AX336" s="13" t="s">
        <v>71</v>
      </c>
      <c r="AY336" s="269" t="s">
        <v>169</v>
      </c>
    </row>
    <row r="337" s="12" customFormat="1">
      <c r="B337" s="248"/>
      <c r="C337" s="249"/>
      <c r="D337" s="250" t="s">
        <v>177</v>
      </c>
      <c r="E337" s="251" t="s">
        <v>21</v>
      </c>
      <c r="F337" s="252" t="s">
        <v>2425</v>
      </c>
      <c r="G337" s="249"/>
      <c r="H337" s="253">
        <v>26.163</v>
      </c>
      <c r="I337" s="254"/>
      <c r="J337" s="249"/>
      <c r="K337" s="249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177</v>
      </c>
      <c r="AU337" s="259" t="s">
        <v>79</v>
      </c>
      <c r="AV337" s="12" t="s">
        <v>79</v>
      </c>
      <c r="AW337" s="12" t="s">
        <v>35</v>
      </c>
      <c r="AX337" s="12" t="s">
        <v>71</v>
      </c>
      <c r="AY337" s="259" t="s">
        <v>169</v>
      </c>
    </row>
    <row r="338" s="13" customFormat="1">
      <c r="B338" s="260"/>
      <c r="C338" s="261"/>
      <c r="D338" s="250" t="s">
        <v>177</v>
      </c>
      <c r="E338" s="262" t="s">
        <v>21</v>
      </c>
      <c r="F338" s="263" t="s">
        <v>2367</v>
      </c>
      <c r="G338" s="261"/>
      <c r="H338" s="262" t="s">
        <v>21</v>
      </c>
      <c r="I338" s="264"/>
      <c r="J338" s="261"/>
      <c r="K338" s="261"/>
      <c r="L338" s="265"/>
      <c r="M338" s="266"/>
      <c r="N338" s="267"/>
      <c r="O338" s="267"/>
      <c r="P338" s="267"/>
      <c r="Q338" s="267"/>
      <c r="R338" s="267"/>
      <c r="S338" s="267"/>
      <c r="T338" s="268"/>
      <c r="AT338" s="269" t="s">
        <v>177</v>
      </c>
      <c r="AU338" s="269" t="s">
        <v>79</v>
      </c>
      <c r="AV338" s="13" t="s">
        <v>75</v>
      </c>
      <c r="AW338" s="13" t="s">
        <v>35</v>
      </c>
      <c r="AX338" s="13" t="s">
        <v>71</v>
      </c>
      <c r="AY338" s="269" t="s">
        <v>169</v>
      </c>
    </row>
    <row r="339" s="12" customFormat="1">
      <c r="B339" s="248"/>
      <c r="C339" s="249"/>
      <c r="D339" s="250" t="s">
        <v>177</v>
      </c>
      <c r="E339" s="251" t="s">
        <v>21</v>
      </c>
      <c r="F339" s="252" t="s">
        <v>2426</v>
      </c>
      <c r="G339" s="249"/>
      <c r="H339" s="253">
        <v>6.3159999999999998</v>
      </c>
      <c r="I339" s="254"/>
      <c r="J339" s="249"/>
      <c r="K339" s="249"/>
      <c r="L339" s="255"/>
      <c r="M339" s="256"/>
      <c r="N339" s="257"/>
      <c r="O339" s="257"/>
      <c r="P339" s="257"/>
      <c r="Q339" s="257"/>
      <c r="R339" s="257"/>
      <c r="S339" s="257"/>
      <c r="T339" s="258"/>
      <c r="AT339" s="259" t="s">
        <v>177</v>
      </c>
      <c r="AU339" s="259" t="s">
        <v>79</v>
      </c>
      <c r="AV339" s="12" t="s">
        <v>79</v>
      </c>
      <c r="AW339" s="12" t="s">
        <v>35</v>
      </c>
      <c r="AX339" s="12" t="s">
        <v>71</v>
      </c>
      <c r="AY339" s="259" t="s">
        <v>169</v>
      </c>
    </row>
    <row r="340" s="13" customFormat="1">
      <c r="B340" s="260"/>
      <c r="C340" s="261"/>
      <c r="D340" s="250" t="s">
        <v>177</v>
      </c>
      <c r="E340" s="262" t="s">
        <v>21</v>
      </c>
      <c r="F340" s="263" t="s">
        <v>2427</v>
      </c>
      <c r="G340" s="261"/>
      <c r="H340" s="262" t="s">
        <v>21</v>
      </c>
      <c r="I340" s="264"/>
      <c r="J340" s="261"/>
      <c r="K340" s="261"/>
      <c r="L340" s="265"/>
      <c r="M340" s="266"/>
      <c r="N340" s="267"/>
      <c r="O340" s="267"/>
      <c r="P340" s="267"/>
      <c r="Q340" s="267"/>
      <c r="R340" s="267"/>
      <c r="S340" s="267"/>
      <c r="T340" s="268"/>
      <c r="AT340" s="269" t="s">
        <v>177</v>
      </c>
      <c r="AU340" s="269" t="s">
        <v>79</v>
      </c>
      <c r="AV340" s="13" t="s">
        <v>75</v>
      </c>
      <c r="AW340" s="13" t="s">
        <v>35</v>
      </c>
      <c r="AX340" s="13" t="s">
        <v>71</v>
      </c>
      <c r="AY340" s="269" t="s">
        <v>169</v>
      </c>
    </row>
    <row r="341" s="12" customFormat="1">
      <c r="B341" s="248"/>
      <c r="C341" s="249"/>
      <c r="D341" s="250" t="s">
        <v>177</v>
      </c>
      <c r="E341" s="251" t="s">
        <v>21</v>
      </c>
      <c r="F341" s="252" t="s">
        <v>2428</v>
      </c>
      <c r="G341" s="249"/>
      <c r="H341" s="253">
        <v>31.463999999999999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177</v>
      </c>
      <c r="AU341" s="259" t="s">
        <v>79</v>
      </c>
      <c r="AV341" s="12" t="s">
        <v>79</v>
      </c>
      <c r="AW341" s="12" t="s">
        <v>35</v>
      </c>
      <c r="AX341" s="12" t="s">
        <v>71</v>
      </c>
      <c r="AY341" s="259" t="s">
        <v>169</v>
      </c>
    </row>
    <row r="342" s="13" customFormat="1">
      <c r="B342" s="260"/>
      <c r="C342" s="261"/>
      <c r="D342" s="250" t="s">
        <v>177</v>
      </c>
      <c r="E342" s="262" t="s">
        <v>21</v>
      </c>
      <c r="F342" s="263" t="s">
        <v>2357</v>
      </c>
      <c r="G342" s="261"/>
      <c r="H342" s="262" t="s">
        <v>21</v>
      </c>
      <c r="I342" s="264"/>
      <c r="J342" s="261"/>
      <c r="K342" s="261"/>
      <c r="L342" s="265"/>
      <c r="M342" s="266"/>
      <c r="N342" s="267"/>
      <c r="O342" s="267"/>
      <c r="P342" s="267"/>
      <c r="Q342" s="267"/>
      <c r="R342" s="267"/>
      <c r="S342" s="267"/>
      <c r="T342" s="268"/>
      <c r="AT342" s="269" t="s">
        <v>177</v>
      </c>
      <c r="AU342" s="269" t="s">
        <v>79</v>
      </c>
      <c r="AV342" s="13" t="s">
        <v>75</v>
      </c>
      <c r="AW342" s="13" t="s">
        <v>35</v>
      </c>
      <c r="AX342" s="13" t="s">
        <v>71</v>
      </c>
      <c r="AY342" s="269" t="s">
        <v>169</v>
      </c>
    </row>
    <row r="343" s="12" customFormat="1">
      <c r="B343" s="248"/>
      <c r="C343" s="249"/>
      <c r="D343" s="250" t="s">
        <v>177</v>
      </c>
      <c r="E343" s="251" t="s">
        <v>21</v>
      </c>
      <c r="F343" s="252" t="s">
        <v>2429</v>
      </c>
      <c r="G343" s="249"/>
      <c r="H343" s="253">
        <v>59.325000000000003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AT343" s="259" t="s">
        <v>177</v>
      </c>
      <c r="AU343" s="259" t="s">
        <v>79</v>
      </c>
      <c r="AV343" s="12" t="s">
        <v>79</v>
      </c>
      <c r="AW343" s="12" t="s">
        <v>35</v>
      </c>
      <c r="AX343" s="12" t="s">
        <v>71</v>
      </c>
      <c r="AY343" s="259" t="s">
        <v>169</v>
      </c>
    </row>
    <row r="344" s="13" customFormat="1">
      <c r="B344" s="260"/>
      <c r="C344" s="261"/>
      <c r="D344" s="250" t="s">
        <v>177</v>
      </c>
      <c r="E344" s="262" t="s">
        <v>21</v>
      </c>
      <c r="F344" s="263" t="s">
        <v>1109</v>
      </c>
      <c r="G344" s="261"/>
      <c r="H344" s="262" t="s">
        <v>21</v>
      </c>
      <c r="I344" s="264"/>
      <c r="J344" s="261"/>
      <c r="K344" s="261"/>
      <c r="L344" s="265"/>
      <c r="M344" s="266"/>
      <c r="N344" s="267"/>
      <c r="O344" s="267"/>
      <c r="P344" s="267"/>
      <c r="Q344" s="267"/>
      <c r="R344" s="267"/>
      <c r="S344" s="267"/>
      <c r="T344" s="268"/>
      <c r="AT344" s="269" t="s">
        <v>177</v>
      </c>
      <c r="AU344" s="269" t="s">
        <v>79</v>
      </c>
      <c r="AV344" s="13" t="s">
        <v>75</v>
      </c>
      <c r="AW344" s="13" t="s">
        <v>35</v>
      </c>
      <c r="AX344" s="13" t="s">
        <v>71</v>
      </c>
      <c r="AY344" s="269" t="s">
        <v>169</v>
      </c>
    </row>
    <row r="345" s="12" customFormat="1">
      <c r="B345" s="248"/>
      <c r="C345" s="249"/>
      <c r="D345" s="250" t="s">
        <v>177</v>
      </c>
      <c r="E345" s="251" t="s">
        <v>21</v>
      </c>
      <c r="F345" s="252" t="s">
        <v>2430</v>
      </c>
      <c r="G345" s="249"/>
      <c r="H345" s="253">
        <v>32.540999999999997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177</v>
      </c>
      <c r="AU345" s="259" t="s">
        <v>79</v>
      </c>
      <c r="AV345" s="12" t="s">
        <v>79</v>
      </c>
      <c r="AW345" s="12" t="s">
        <v>35</v>
      </c>
      <c r="AX345" s="12" t="s">
        <v>71</v>
      </c>
      <c r="AY345" s="259" t="s">
        <v>169</v>
      </c>
    </row>
    <row r="346" s="13" customFormat="1">
      <c r="B346" s="260"/>
      <c r="C346" s="261"/>
      <c r="D346" s="250" t="s">
        <v>177</v>
      </c>
      <c r="E346" s="262" t="s">
        <v>21</v>
      </c>
      <c r="F346" s="263" t="s">
        <v>2431</v>
      </c>
      <c r="G346" s="261"/>
      <c r="H346" s="262" t="s">
        <v>21</v>
      </c>
      <c r="I346" s="264"/>
      <c r="J346" s="261"/>
      <c r="K346" s="261"/>
      <c r="L346" s="265"/>
      <c r="M346" s="266"/>
      <c r="N346" s="267"/>
      <c r="O346" s="267"/>
      <c r="P346" s="267"/>
      <c r="Q346" s="267"/>
      <c r="R346" s="267"/>
      <c r="S346" s="267"/>
      <c r="T346" s="268"/>
      <c r="AT346" s="269" t="s">
        <v>177</v>
      </c>
      <c r="AU346" s="269" t="s">
        <v>79</v>
      </c>
      <c r="AV346" s="13" t="s">
        <v>75</v>
      </c>
      <c r="AW346" s="13" t="s">
        <v>35</v>
      </c>
      <c r="AX346" s="13" t="s">
        <v>71</v>
      </c>
      <c r="AY346" s="269" t="s">
        <v>169</v>
      </c>
    </row>
    <row r="347" s="12" customFormat="1">
      <c r="B347" s="248"/>
      <c r="C347" s="249"/>
      <c r="D347" s="250" t="s">
        <v>177</v>
      </c>
      <c r="E347" s="251" t="s">
        <v>21</v>
      </c>
      <c r="F347" s="252" t="s">
        <v>2432</v>
      </c>
      <c r="G347" s="249"/>
      <c r="H347" s="253">
        <v>38.058999999999998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177</v>
      </c>
      <c r="AU347" s="259" t="s">
        <v>79</v>
      </c>
      <c r="AV347" s="12" t="s">
        <v>79</v>
      </c>
      <c r="AW347" s="12" t="s">
        <v>35</v>
      </c>
      <c r="AX347" s="12" t="s">
        <v>71</v>
      </c>
      <c r="AY347" s="259" t="s">
        <v>169</v>
      </c>
    </row>
    <row r="348" s="13" customFormat="1">
      <c r="B348" s="260"/>
      <c r="C348" s="261"/>
      <c r="D348" s="250" t="s">
        <v>177</v>
      </c>
      <c r="E348" s="262" t="s">
        <v>21</v>
      </c>
      <c r="F348" s="263" t="s">
        <v>2433</v>
      </c>
      <c r="G348" s="261"/>
      <c r="H348" s="262" t="s">
        <v>21</v>
      </c>
      <c r="I348" s="264"/>
      <c r="J348" s="261"/>
      <c r="K348" s="261"/>
      <c r="L348" s="265"/>
      <c r="M348" s="266"/>
      <c r="N348" s="267"/>
      <c r="O348" s="267"/>
      <c r="P348" s="267"/>
      <c r="Q348" s="267"/>
      <c r="R348" s="267"/>
      <c r="S348" s="267"/>
      <c r="T348" s="268"/>
      <c r="AT348" s="269" t="s">
        <v>177</v>
      </c>
      <c r="AU348" s="269" t="s">
        <v>79</v>
      </c>
      <c r="AV348" s="13" t="s">
        <v>75</v>
      </c>
      <c r="AW348" s="13" t="s">
        <v>35</v>
      </c>
      <c r="AX348" s="13" t="s">
        <v>71</v>
      </c>
      <c r="AY348" s="269" t="s">
        <v>169</v>
      </c>
    </row>
    <row r="349" s="12" customFormat="1">
      <c r="B349" s="248"/>
      <c r="C349" s="249"/>
      <c r="D349" s="250" t="s">
        <v>177</v>
      </c>
      <c r="E349" s="251" t="s">
        <v>21</v>
      </c>
      <c r="F349" s="252" t="s">
        <v>2434</v>
      </c>
      <c r="G349" s="249"/>
      <c r="H349" s="253">
        <v>38.438000000000002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177</v>
      </c>
      <c r="AU349" s="259" t="s">
        <v>79</v>
      </c>
      <c r="AV349" s="12" t="s">
        <v>79</v>
      </c>
      <c r="AW349" s="12" t="s">
        <v>35</v>
      </c>
      <c r="AX349" s="12" t="s">
        <v>71</v>
      </c>
      <c r="AY349" s="259" t="s">
        <v>169</v>
      </c>
    </row>
    <row r="350" s="13" customFormat="1">
      <c r="B350" s="260"/>
      <c r="C350" s="261"/>
      <c r="D350" s="250" t="s">
        <v>177</v>
      </c>
      <c r="E350" s="262" t="s">
        <v>21</v>
      </c>
      <c r="F350" s="263" t="s">
        <v>1125</v>
      </c>
      <c r="G350" s="261"/>
      <c r="H350" s="262" t="s">
        <v>21</v>
      </c>
      <c r="I350" s="264"/>
      <c r="J350" s="261"/>
      <c r="K350" s="261"/>
      <c r="L350" s="265"/>
      <c r="M350" s="266"/>
      <c r="N350" s="267"/>
      <c r="O350" s="267"/>
      <c r="P350" s="267"/>
      <c r="Q350" s="267"/>
      <c r="R350" s="267"/>
      <c r="S350" s="267"/>
      <c r="T350" s="268"/>
      <c r="AT350" s="269" t="s">
        <v>177</v>
      </c>
      <c r="AU350" s="269" t="s">
        <v>79</v>
      </c>
      <c r="AV350" s="13" t="s">
        <v>75</v>
      </c>
      <c r="AW350" s="13" t="s">
        <v>35</v>
      </c>
      <c r="AX350" s="13" t="s">
        <v>71</v>
      </c>
      <c r="AY350" s="269" t="s">
        <v>169</v>
      </c>
    </row>
    <row r="351" s="12" customFormat="1">
      <c r="B351" s="248"/>
      <c r="C351" s="249"/>
      <c r="D351" s="250" t="s">
        <v>177</v>
      </c>
      <c r="E351" s="251" t="s">
        <v>21</v>
      </c>
      <c r="F351" s="252" t="s">
        <v>2434</v>
      </c>
      <c r="G351" s="249"/>
      <c r="H351" s="253">
        <v>38.438000000000002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177</v>
      </c>
      <c r="AU351" s="259" t="s">
        <v>79</v>
      </c>
      <c r="AV351" s="12" t="s">
        <v>79</v>
      </c>
      <c r="AW351" s="12" t="s">
        <v>35</v>
      </c>
      <c r="AX351" s="12" t="s">
        <v>71</v>
      </c>
      <c r="AY351" s="259" t="s">
        <v>169</v>
      </c>
    </row>
    <row r="352" s="13" customFormat="1">
      <c r="B352" s="260"/>
      <c r="C352" s="261"/>
      <c r="D352" s="250" t="s">
        <v>177</v>
      </c>
      <c r="E352" s="262" t="s">
        <v>21</v>
      </c>
      <c r="F352" s="263" t="s">
        <v>2157</v>
      </c>
      <c r="G352" s="261"/>
      <c r="H352" s="262" t="s">
        <v>21</v>
      </c>
      <c r="I352" s="264"/>
      <c r="J352" s="261"/>
      <c r="K352" s="261"/>
      <c r="L352" s="265"/>
      <c r="M352" s="266"/>
      <c r="N352" s="267"/>
      <c r="O352" s="267"/>
      <c r="P352" s="267"/>
      <c r="Q352" s="267"/>
      <c r="R352" s="267"/>
      <c r="S352" s="267"/>
      <c r="T352" s="268"/>
      <c r="AT352" s="269" t="s">
        <v>177</v>
      </c>
      <c r="AU352" s="269" t="s">
        <v>79</v>
      </c>
      <c r="AV352" s="13" t="s">
        <v>75</v>
      </c>
      <c r="AW352" s="13" t="s">
        <v>35</v>
      </c>
      <c r="AX352" s="13" t="s">
        <v>71</v>
      </c>
      <c r="AY352" s="269" t="s">
        <v>169</v>
      </c>
    </row>
    <row r="353" s="12" customFormat="1">
      <c r="B353" s="248"/>
      <c r="C353" s="249"/>
      <c r="D353" s="250" t="s">
        <v>177</v>
      </c>
      <c r="E353" s="251" t="s">
        <v>21</v>
      </c>
      <c r="F353" s="252" t="s">
        <v>2435</v>
      </c>
      <c r="G353" s="249"/>
      <c r="H353" s="253">
        <v>4.2930000000000001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177</v>
      </c>
      <c r="AU353" s="259" t="s">
        <v>79</v>
      </c>
      <c r="AV353" s="12" t="s">
        <v>79</v>
      </c>
      <c r="AW353" s="12" t="s">
        <v>35</v>
      </c>
      <c r="AX353" s="12" t="s">
        <v>71</v>
      </c>
      <c r="AY353" s="259" t="s">
        <v>169</v>
      </c>
    </row>
    <row r="354" s="13" customFormat="1">
      <c r="B354" s="260"/>
      <c r="C354" s="261"/>
      <c r="D354" s="250" t="s">
        <v>177</v>
      </c>
      <c r="E354" s="262" t="s">
        <v>21</v>
      </c>
      <c r="F354" s="263" t="s">
        <v>1142</v>
      </c>
      <c r="G354" s="261"/>
      <c r="H354" s="262" t="s">
        <v>21</v>
      </c>
      <c r="I354" s="264"/>
      <c r="J354" s="261"/>
      <c r="K354" s="261"/>
      <c r="L354" s="265"/>
      <c r="M354" s="266"/>
      <c r="N354" s="267"/>
      <c r="O354" s="267"/>
      <c r="P354" s="267"/>
      <c r="Q354" s="267"/>
      <c r="R354" s="267"/>
      <c r="S354" s="267"/>
      <c r="T354" s="268"/>
      <c r="AT354" s="269" t="s">
        <v>177</v>
      </c>
      <c r="AU354" s="269" t="s">
        <v>79</v>
      </c>
      <c r="AV354" s="13" t="s">
        <v>75</v>
      </c>
      <c r="AW354" s="13" t="s">
        <v>35</v>
      </c>
      <c r="AX354" s="13" t="s">
        <v>71</v>
      </c>
      <c r="AY354" s="269" t="s">
        <v>169</v>
      </c>
    </row>
    <row r="355" s="12" customFormat="1">
      <c r="B355" s="248"/>
      <c r="C355" s="249"/>
      <c r="D355" s="250" t="s">
        <v>177</v>
      </c>
      <c r="E355" s="251" t="s">
        <v>21</v>
      </c>
      <c r="F355" s="252" t="s">
        <v>2435</v>
      </c>
      <c r="G355" s="249"/>
      <c r="H355" s="253">
        <v>4.2930000000000001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177</v>
      </c>
      <c r="AU355" s="259" t="s">
        <v>79</v>
      </c>
      <c r="AV355" s="12" t="s">
        <v>79</v>
      </c>
      <c r="AW355" s="12" t="s">
        <v>35</v>
      </c>
      <c r="AX355" s="12" t="s">
        <v>71</v>
      </c>
      <c r="AY355" s="259" t="s">
        <v>169</v>
      </c>
    </row>
    <row r="356" s="13" customFormat="1">
      <c r="B356" s="260"/>
      <c r="C356" s="261"/>
      <c r="D356" s="250" t="s">
        <v>177</v>
      </c>
      <c r="E356" s="262" t="s">
        <v>21</v>
      </c>
      <c r="F356" s="263" t="s">
        <v>2436</v>
      </c>
      <c r="G356" s="261"/>
      <c r="H356" s="262" t="s">
        <v>21</v>
      </c>
      <c r="I356" s="264"/>
      <c r="J356" s="261"/>
      <c r="K356" s="261"/>
      <c r="L356" s="265"/>
      <c r="M356" s="266"/>
      <c r="N356" s="267"/>
      <c r="O356" s="267"/>
      <c r="P356" s="267"/>
      <c r="Q356" s="267"/>
      <c r="R356" s="267"/>
      <c r="S356" s="267"/>
      <c r="T356" s="268"/>
      <c r="AT356" s="269" t="s">
        <v>177</v>
      </c>
      <c r="AU356" s="269" t="s">
        <v>79</v>
      </c>
      <c r="AV356" s="13" t="s">
        <v>75</v>
      </c>
      <c r="AW356" s="13" t="s">
        <v>35</v>
      </c>
      <c r="AX356" s="13" t="s">
        <v>71</v>
      </c>
      <c r="AY356" s="269" t="s">
        <v>169</v>
      </c>
    </row>
    <row r="357" s="12" customFormat="1">
      <c r="B357" s="248"/>
      <c r="C357" s="249"/>
      <c r="D357" s="250" t="s">
        <v>177</v>
      </c>
      <c r="E357" s="251" t="s">
        <v>21</v>
      </c>
      <c r="F357" s="252" t="s">
        <v>2437</v>
      </c>
      <c r="G357" s="249"/>
      <c r="H357" s="253">
        <v>24.402000000000001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177</v>
      </c>
      <c r="AU357" s="259" t="s">
        <v>79</v>
      </c>
      <c r="AV357" s="12" t="s">
        <v>79</v>
      </c>
      <c r="AW357" s="12" t="s">
        <v>35</v>
      </c>
      <c r="AX357" s="12" t="s">
        <v>71</v>
      </c>
      <c r="AY357" s="259" t="s">
        <v>169</v>
      </c>
    </row>
    <row r="358" s="13" customFormat="1">
      <c r="B358" s="260"/>
      <c r="C358" s="261"/>
      <c r="D358" s="250" t="s">
        <v>177</v>
      </c>
      <c r="E358" s="262" t="s">
        <v>21</v>
      </c>
      <c r="F358" s="263" t="s">
        <v>2438</v>
      </c>
      <c r="G358" s="261"/>
      <c r="H358" s="262" t="s">
        <v>21</v>
      </c>
      <c r="I358" s="264"/>
      <c r="J358" s="261"/>
      <c r="K358" s="261"/>
      <c r="L358" s="265"/>
      <c r="M358" s="266"/>
      <c r="N358" s="267"/>
      <c r="O358" s="267"/>
      <c r="P358" s="267"/>
      <c r="Q358" s="267"/>
      <c r="R358" s="267"/>
      <c r="S358" s="267"/>
      <c r="T358" s="268"/>
      <c r="AT358" s="269" t="s">
        <v>177</v>
      </c>
      <c r="AU358" s="269" t="s">
        <v>79</v>
      </c>
      <c r="AV358" s="13" t="s">
        <v>75</v>
      </c>
      <c r="AW358" s="13" t="s">
        <v>35</v>
      </c>
      <c r="AX358" s="13" t="s">
        <v>71</v>
      </c>
      <c r="AY358" s="269" t="s">
        <v>169</v>
      </c>
    </row>
    <row r="359" s="12" customFormat="1">
      <c r="B359" s="248"/>
      <c r="C359" s="249"/>
      <c r="D359" s="250" t="s">
        <v>177</v>
      </c>
      <c r="E359" s="251" t="s">
        <v>21</v>
      </c>
      <c r="F359" s="252" t="s">
        <v>2439</v>
      </c>
      <c r="G359" s="249"/>
      <c r="H359" s="253">
        <v>29.978999999999999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177</v>
      </c>
      <c r="AU359" s="259" t="s">
        <v>79</v>
      </c>
      <c r="AV359" s="12" t="s">
        <v>79</v>
      </c>
      <c r="AW359" s="12" t="s">
        <v>35</v>
      </c>
      <c r="AX359" s="12" t="s">
        <v>71</v>
      </c>
      <c r="AY359" s="259" t="s">
        <v>169</v>
      </c>
    </row>
    <row r="360" s="13" customFormat="1">
      <c r="B360" s="260"/>
      <c r="C360" s="261"/>
      <c r="D360" s="250" t="s">
        <v>177</v>
      </c>
      <c r="E360" s="262" t="s">
        <v>21</v>
      </c>
      <c r="F360" s="263" t="s">
        <v>2440</v>
      </c>
      <c r="G360" s="261"/>
      <c r="H360" s="262" t="s">
        <v>21</v>
      </c>
      <c r="I360" s="264"/>
      <c r="J360" s="261"/>
      <c r="K360" s="261"/>
      <c r="L360" s="265"/>
      <c r="M360" s="266"/>
      <c r="N360" s="267"/>
      <c r="O360" s="267"/>
      <c r="P360" s="267"/>
      <c r="Q360" s="267"/>
      <c r="R360" s="267"/>
      <c r="S360" s="267"/>
      <c r="T360" s="268"/>
      <c r="AT360" s="269" t="s">
        <v>177</v>
      </c>
      <c r="AU360" s="269" t="s">
        <v>79</v>
      </c>
      <c r="AV360" s="13" t="s">
        <v>75</v>
      </c>
      <c r="AW360" s="13" t="s">
        <v>35</v>
      </c>
      <c r="AX360" s="13" t="s">
        <v>71</v>
      </c>
      <c r="AY360" s="269" t="s">
        <v>169</v>
      </c>
    </row>
    <row r="361" s="12" customFormat="1">
      <c r="B361" s="248"/>
      <c r="C361" s="249"/>
      <c r="D361" s="250" t="s">
        <v>177</v>
      </c>
      <c r="E361" s="251" t="s">
        <v>21</v>
      </c>
      <c r="F361" s="252" t="s">
        <v>2441</v>
      </c>
      <c r="G361" s="249"/>
      <c r="H361" s="253">
        <v>8.5860000000000003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177</v>
      </c>
      <c r="AU361" s="259" t="s">
        <v>79</v>
      </c>
      <c r="AV361" s="12" t="s">
        <v>79</v>
      </c>
      <c r="AW361" s="12" t="s">
        <v>35</v>
      </c>
      <c r="AX361" s="12" t="s">
        <v>71</v>
      </c>
      <c r="AY361" s="259" t="s">
        <v>169</v>
      </c>
    </row>
    <row r="362" s="13" customFormat="1">
      <c r="B362" s="260"/>
      <c r="C362" s="261"/>
      <c r="D362" s="250" t="s">
        <v>177</v>
      </c>
      <c r="E362" s="262" t="s">
        <v>21</v>
      </c>
      <c r="F362" s="263" t="s">
        <v>2442</v>
      </c>
      <c r="G362" s="261"/>
      <c r="H362" s="262" t="s">
        <v>21</v>
      </c>
      <c r="I362" s="264"/>
      <c r="J362" s="261"/>
      <c r="K362" s="261"/>
      <c r="L362" s="265"/>
      <c r="M362" s="266"/>
      <c r="N362" s="267"/>
      <c r="O362" s="267"/>
      <c r="P362" s="267"/>
      <c r="Q362" s="267"/>
      <c r="R362" s="267"/>
      <c r="S362" s="267"/>
      <c r="T362" s="268"/>
      <c r="AT362" s="269" t="s">
        <v>177</v>
      </c>
      <c r="AU362" s="269" t="s">
        <v>79</v>
      </c>
      <c r="AV362" s="13" t="s">
        <v>75</v>
      </c>
      <c r="AW362" s="13" t="s">
        <v>35</v>
      </c>
      <c r="AX362" s="13" t="s">
        <v>71</v>
      </c>
      <c r="AY362" s="269" t="s">
        <v>169</v>
      </c>
    </row>
    <row r="363" s="14" customFormat="1">
      <c r="B363" s="270"/>
      <c r="C363" s="271"/>
      <c r="D363" s="250" t="s">
        <v>177</v>
      </c>
      <c r="E363" s="272" t="s">
        <v>21</v>
      </c>
      <c r="F363" s="273" t="s">
        <v>182</v>
      </c>
      <c r="G363" s="271"/>
      <c r="H363" s="274">
        <v>536.05600000000004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AT363" s="280" t="s">
        <v>177</v>
      </c>
      <c r="AU363" s="280" t="s">
        <v>79</v>
      </c>
      <c r="AV363" s="14" t="s">
        <v>89</v>
      </c>
      <c r="AW363" s="14" t="s">
        <v>35</v>
      </c>
      <c r="AX363" s="14" t="s">
        <v>75</v>
      </c>
      <c r="AY363" s="280" t="s">
        <v>169</v>
      </c>
    </row>
    <row r="364" s="1" customFormat="1" ht="16.5" customHeight="1">
      <c r="B364" s="47"/>
      <c r="C364" s="236" t="s">
        <v>286</v>
      </c>
      <c r="D364" s="236" t="s">
        <v>172</v>
      </c>
      <c r="E364" s="237" t="s">
        <v>2444</v>
      </c>
      <c r="F364" s="238" t="s">
        <v>2445</v>
      </c>
      <c r="G364" s="239" t="s">
        <v>175</v>
      </c>
      <c r="H364" s="240">
        <v>86.352999999999994</v>
      </c>
      <c r="I364" s="241"/>
      <c r="J364" s="242">
        <f>ROUND(I364*H364,2)</f>
        <v>0</v>
      </c>
      <c r="K364" s="238" t="s">
        <v>21</v>
      </c>
      <c r="L364" s="73"/>
      <c r="M364" s="243" t="s">
        <v>21</v>
      </c>
      <c r="N364" s="244" t="s">
        <v>42</v>
      </c>
      <c r="O364" s="48"/>
      <c r="P364" s="245">
        <f>O364*H364</f>
        <v>0</v>
      </c>
      <c r="Q364" s="245">
        <v>0.002</v>
      </c>
      <c r="R364" s="245">
        <f>Q364*H364</f>
        <v>0.172706</v>
      </c>
      <c r="S364" s="245">
        <v>0</v>
      </c>
      <c r="T364" s="246">
        <f>S364*H364</f>
        <v>0</v>
      </c>
      <c r="AR364" s="25" t="s">
        <v>89</v>
      </c>
      <c r="AT364" s="25" t="s">
        <v>172</v>
      </c>
      <c r="AU364" s="25" t="s">
        <v>79</v>
      </c>
      <c r="AY364" s="25" t="s">
        <v>169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5" t="s">
        <v>75</v>
      </c>
      <c r="BK364" s="247">
        <f>ROUND(I364*H364,2)</f>
        <v>0</v>
      </c>
      <c r="BL364" s="25" t="s">
        <v>89</v>
      </c>
      <c r="BM364" s="25" t="s">
        <v>2446</v>
      </c>
    </row>
    <row r="365" s="12" customFormat="1">
      <c r="B365" s="248"/>
      <c r="C365" s="249"/>
      <c r="D365" s="250" t="s">
        <v>177</v>
      </c>
      <c r="E365" s="251" t="s">
        <v>21</v>
      </c>
      <c r="F365" s="252" t="s">
        <v>2447</v>
      </c>
      <c r="G365" s="249"/>
      <c r="H365" s="253">
        <v>14.256</v>
      </c>
      <c r="I365" s="254"/>
      <c r="J365" s="249"/>
      <c r="K365" s="249"/>
      <c r="L365" s="255"/>
      <c r="M365" s="256"/>
      <c r="N365" s="257"/>
      <c r="O365" s="257"/>
      <c r="P365" s="257"/>
      <c r="Q365" s="257"/>
      <c r="R365" s="257"/>
      <c r="S365" s="257"/>
      <c r="T365" s="258"/>
      <c r="AT365" s="259" t="s">
        <v>177</v>
      </c>
      <c r="AU365" s="259" t="s">
        <v>79</v>
      </c>
      <c r="AV365" s="12" t="s">
        <v>79</v>
      </c>
      <c r="AW365" s="12" t="s">
        <v>35</v>
      </c>
      <c r="AX365" s="12" t="s">
        <v>71</v>
      </c>
      <c r="AY365" s="259" t="s">
        <v>169</v>
      </c>
    </row>
    <row r="366" s="13" customFormat="1">
      <c r="B366" s="260"/>
      <c r="C366" s="261"/>
      <c r="D366" s="250" t="s">
        <v>177</v>
      </c>
      <c r="E366" s="262" t="s">
        <v>21</v>
      </c>
      <c r="F366" s="263" t="s">
        <v>2344</v>
      </c>
      <c r="G366" s="261"/>
      <c r="H366" s="262" t="s">
        <v>21</v>
      </c>
      <c r="I366" s="264"/>
      <c r="J366" s="261"/>
      <c r="K366" s="261"/>
      <c r="L366" s="265"/>
      <c r="M366" s="266"/>
      <c r="N366" s="267"/>
      <c r="O366" s="267"/>
      <c r="P366" s="267"/>
      <c r="Q366" s="267"/>
      <c r="R366" s="267"/>
      <c r="S366" s="267"/>
      <c r="T366" s="268"/>
      <c r="AT366" s="269" t="s">
        <v>177</v>
      </c>
      <c r="AU366" s="269" t="s">
        <v>79</v>
      </c>
      <c r="AV366" s="13" t="s">
        <v>75</v>
      </c>
      <c r="AW366" s="13" t="s">
        <v>35</v>
      </c>
      <c r="AX366" s="13" t="s">
        <v>71</v>
      </c>
      <c r="AY366" s="269" t="s">
        <v>169</v>
      </c>
    </row>
    <row r="367" s="12" customFormat="1">
      <c r="B367" s="248"/>
      <c r="C367" s="249"/>
      <c r="D367" s="250" t="s">
        <v>177</v>
      </c>
      <c r="E367" s="251" t="s">
        <v>21</v>
      </c>
      <c r="F367" s="252" t="s">
        <v>2448</v>
      </c>
      <c r="G367" s="249"/>
      <c r="H367" s="253">
        <v>12.135999999999999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177</v>
      </c>
      <c r="AU367" s="259" t="s">
        <v>79</v>
      </c>
      <c r="AV367" s="12" t="s">
        <v>79</v>
      </c>
      <c r="AW367" s="12" t="s">
        <v>35</v>
      </c>
      <c r="AX367" s="12" t="s">
        <v>71</v>
      </c>
      <c r="AY367" s="259" t="s">
        <v>169</v>
      </c>
    </row>
    <row r="368" s="13" customFormat="1">
      <c r="B368" s="260"/>
      <c r="C368" s="261"/>
      <c r="D368" s="250" t="s">
        <v>177</v>
      </c>
      <c r="E368" s="262" t="s">
        <v>21</v>
      </c>
      <c r="F368" s="263" t="s">
        <v>2351</v>
      </c>
      <c r="G368" s="261"/>
      <c r="H368" s="262" t="s">
        <v>21</v>
      </c>
      <c r="I368" s="264"/>
      <c r="J368" s="261"/>
      <c r="K368" s="261"/>
      <c r="L368" s="265"/>
      <c r="M368" s="266"/>
      <c r="N368" s="267"/>
      <c r="O368" s="267"/>
      <c r="P368" s="267"/>
      <c r="Q368" s="267"/>
      <c r="R368" s="267"/>
      <c r="S368" s="267"/>
      <c r="T368" s="268"/>
      <c r="AT368" s="269" t="s">
        <v>177</v>
      </c>
      <c r="AU368" s="269" t="s">
        <v>79</v>
      </c>
      <c r="AV368" s="13" t="s">
        <v>75</v>
      </c>
      <c r="AW368" s="13" t="s">
        <v>35</v>
      </c>
      <c r="AX368" s="13" t="s">
        <v>71</v>
      </c>
      <c r="AY368" s="269" t="s">
        <v>169</v>
      </c>
    </row>
    <row r="369" s="12" customFormat="1">
      <c r="B369" s="248"/>
      <c r="C369" s="249"/>
      <c r="D369" s="250" t="s">
        <v>177</v>
      </c>
      <c r="E369" s="251" t="s">
        <v>21</v>
      </c>
      <c r="F369" s="252" t="s">
        <v>2449</v>
      </c>
      <c r="G369" s="249"/>
      <c r="H369" s="253">
        <v>10.017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177</v>
      </c>
      <c r="AU369" s="259" t="s">
        <v>79</v>
      </c>
      <c r="AV369" s="12" t="s">
        <v>79</v>
      </c>
      <c r="AW369" s="12" t="s">
        <v>35</v>
      </c>
      <c r="AX369" s="12" t="s">
        <v>71</v>
      </c>
      <c r="AY369" s="259" t="s">
        <v>169</v>
      </c>
    </row>
    <row r="370" s="13" customFormat="1">
      <c r="B370" s="260"/>
      <c r="C370" s="261"/>
      <c r="D370" s="250" t="s">
        <v>177</v>
      </c>
      <c r="E370" s="262" t="s">
        <v>21</v>
      </c>
      <c r="F370" s="263" t="s">
        <v>2354</v>
      </c>
      <c r="G370" s="261"/>
      <c r="H370" s="262" t="s">
        <v>21</v>
      </c>
      <c r="I370" s="264"/>
      <c r="J370" s="261"/>
      <c r="K370" s="261"/>
      <c r="L370" s="265"/>
      <c r="M370" s="266"/>
      <c r="N370" s="267"/>
      <c r="O370" s="267"/>
      <c r="P370" s="267"/>
      <c r="Q370" s="267"/>
      <c r="R370" s="267"/>
      <c r="S370" s="267"/>
      <c r="T370" s="268"/>
      <c r="AT370" s="269" t="s">
        <v>177</v>
      </c>
      <c r="AU370" s="269" t="s">
        <v>79</v>
      </c>
      <c r="AV370" s="13" t="s">
        <v>75</v>
      </c>
      <c r="AW370" s="13" t="s">
        <v>35</v>
      </c>
      <c r="AX370" s="13" t="s">
        <v>71</v>
      </c>
      <c r="AY370" s="269" t="s">
        <v>169</v>
      </c>
    </row>
    <row r="371" s="12" customFormat="1">
      <c r="B371" s="248"/>
      <c r="C371" s="249"/>
      <c r="D371" s="250" t="s">
        <v>177</v>
      </c>
      <c r="E371" s="251" t="s">
        <v>21</v>
      </c>
      <c r="F371" s="252" t="s">
        <v>2450</v>
      </c>
      <c r="G371" s="249"/>
      <c r="H371" s="253">
        <v>15.186999999999999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177</v>
      </c>
      <c r="AU371" s="259" t="s">
        <v>79</v>
      </c>
      <c r="AV371" s="12" t="s">
        <v>79</v>
      </c>
      <c r="AW371" s="12" t="s">
        <v>35</v>
      </c>
      <c r="AX371" s="12" t="s">
        <v>71</v>
      </c>
      <c r="AY371" s="259" t="s">
        <v>169</v>
      </c>
    </row>
    <row r="372" s="13" customFormat="1">
      <c r="B372" s="260"/>
      <c r="C372" s="261"/>
      <c r="D372" s="250" t="s">
        <v>177</v>
      </c>
      <c r="E372" s="262" t="s">
        <v>21</v>
      </c>
      <c r="F372" s="263" t="s">
        <v>2417</v>
      </c>
      <c r="G372" s="261"/>
      <c r="H372" s="262" t="s">
        <v>21</v>
      </c>
      <c r="I372" s="264"/>
      <c r="J372" s="261"/>
      <c r="K372" s="261"/>
      <c r="L372" s="265"/>
      <c r="M372" s="266"/>
      <c r="N372" s="267"/>
      <c r="O372" s="267"/>
      <c r="P372" s="267"/>
      <c r="Q372" s="267"/>
      <c r="R372" s="267"/>
      <c r="S372" s="267"/>
      <c r="T372" s="268"/>
      <c r="AT372" s="269" t="s">
        <v>177</v>
      </c>
      <c r="AU372" s="269" t="s">
        <v>79</v>
      </c>
      <c r="AV372" s="13" t="s">
        <v>75</v>
      </c>
      <c r="AW372" s="13" t="s">
        <v>35</v>
      </c>
      <c r="AX372" s="13" t="s">
        <v>71</v>
      </c>
      <c r="AY372" s="269" t="s">
        <v>169</v>
      </c>
    </row>
    <row r="373" s="12" customFormat="1">
      <c r="B373" s="248"/>
      <c r="C373" s="249"/>
      <c r="D373" s="250" t="s">
        <v>177</v>
      </c>
      <c r="E373" s="251" t="s">
        <v>21</v>
      </c>
      <c r="F373" s="252" t="s">
        <v>2450</v>
      </c>
      <c r="G373" s="249"/>
      <c r="H373" s="253">
        <v>15.186999999999999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177</v>
      </c>
      <c r="AU373" s="259" t="s">
        <v>79</v>
      </c>
      <c r="AV373" s="12" t="s">
        <v>79</v>
      </c>
      <c r="AW373" s="12" t="s">
        <v>35</v>
      </c>
      <c r="AX373" s="12" t="s">
        <v>71</v>
      </c>
      <c r="AY373" s="259" t="s">
        <v>169</v>
      </c>
    </row>
    <row r="374" s="13" customFormat="1">
      <c r="B374" s="260"/>
      <c r="C374" s="261"/>
      <c r="D374" s="250" t="s">
        <v>177</v>
      </c>
      <c r="E374" s="262" t="s">
        <v>21</v>
      </c>
      <c r="F374" s="263" t="s">
        <v>1105</v>
      </c>
      <c r="G374" s="261"/>
      <c r="H374" s="262" t="s">
        <v>21</v>
      </c>
      <c r="I374" s="264"/>
      <c r="J374" s="261"/>
      <c r="K374" s="261"/>
      <c r="L374" s="265"/>
      <c r="M374" s="266"/>
      <c r="N374" s="267"/>
      <c r="O374" s="267"/>
      <c r="P374" s="267"/>
      <c r="Q374" s="267"/>
      <c r="R374" s="267"/>
      <c r="S374" s="267"/>
      <c r="T374" s="268"/>
      <c r="AT374" s="269" t="s">
        <v>177</v>
      </c>
      <c r="AU374" s="269" t="s">
        <v>79</v>
      </c>
      <c r="AV374" s="13" t="s">
        <v>75</v>
      </c>
      <c r="AW374" s="13" t="s">
        <v>35</v>
      </c>
      <c r="AX374" s="13" t="s">
        <v>71</v>
      </c>
      <c r="AY374" s="269" t="s">
        <v>169</v>
      </c>
    </row>
    <row r="375" s="12" customFormat="1">
      <c r="B375" s="248"/>
      <c r="C375" s="249"/>
      <c r="D375" s="250" t="s">
        <v>177</v>
      </c>
      <c r="E375" s="251" t="s">
        <v>21</v>
      </c>
      <c r="F375" s="252" t="s">
        <v>2451</v>
      </c>
      <c r="G375" s="249"/>
      <c r="H375" s="253">
        <v>19.57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177</v>
      </c>
      <c r="AU375" s="259" t="s">
        <v>79</v>
      </c>
      <c r="AV375" s="12" t="s">
        <v>79</v>
      </c>
      <c r="AW375" s="12" t="s">
        <v>35</v>
      </c>
      <c r="AX375" s="12" t="s">
        <v>71</v>
      </c>
      <c r="AY375" s="259" t="s">
        <v>169</v>
      </c>
    </row>
    <row r="376" s="13" customFormat="1">
      <c r="B376" s="260"/>
      <c r="C376" s="261"/>
      <c r="D376" s="250" t="s">
        <v>177</v>
      </c>
      <c r="E376" s="262" t="s">
        <v>21</v>
      </c>
      <c r="F376" s="263" t="s">
        <v>2343</v>
      </c>
      <c r="G376" s="261"/>
      <c r="H376" s="262" t="s">
        <v>21</v>
      </c>
      <c r="I376" s="264"/>
      <c r="J376" s="261"/>
      <c r="K376" s="261"/>
      <c r="L376" s="265"/>
      <c r="M376" s="266"/>
      <c r="N376" s="267"/>
      <c r="O376" s="267"/>
      <c r="P376" s="267"/>
      <c r="Q376" s="267"/>
      <c r="R376" s="267"/>
      <c r="S376" s="267"/>
      <c r="T376" s="268"/>
      <c r="AT376" s="269" t="s">
        <v>177</v>
      </c>
      <c r="AU376" s="269" t="s">
        <v>79</v>
      </c>
      <c r="AV376" s="13" t="s">
        <v>75</v>
      </c>
      <c r="AW376" s="13" t="s">
        <v>35</v>
      </c>
      <c r="AX376" s="13" t="s">
        <v>71</v>
      </c>
      <c r="AY376" s="269" t="s">
        <v>169</v>
      </c>
    </row>
    <row r="377" s="12" customFormat="1">
      <c r="B377" s="248"/>
      <c r="C377" s="249"/>
      <c r="D377" s="250" t="s">
        <v>177</v>
      </c>
      <c r="E377" s="251" t="s">
        <v>21</v>
      </c>
      <c r="F377" s="252" t="s">
        <v>21</v>
      </c>
      <c r="G377" s="249"/>
      <c r="H377" s="253">
        <v>0</v>
      </c>
      <c r="I377" s="254"/>
      <c r="J377" s="249"/>
      <c r="K377" s="249"/>
      <c r="L377" s="255"/>
      <c r="M377" s="256"/>
      <c r="N377" s="257"/>
      <c r="O377" s="257"/>
      <c r="P377" s="257"/>
      <c r="Q377" s="257"/>
      <c r="R377" s="257"/>
      <c r="S377" s="257"/>
      <c r="T377" s="258"/>
      <c r="AT377" s="259" t="s">
        <v>177</v>
      </c>
      <c r="AU377" s="259" t="s">
        <v>79</v>
      </c>
      <c r="AV377" s="12" t="s">
        <v>79</v>
      </c>
      <c r="AW377" s="12" t="s">
        <v>6</v>
      </c>
      <c r="AX377" s="12" t="s">
        <v>71</v>
      </c>
      <c r="AY377" s="259" t="s">
        <v>169</v>
      </c>
    </row>
    <row r="378" s="14" customFormat="1">
      <c r="B378" s="270"/>
      <c r="C378" s="271"/>
      <c r="D378" s="250" t="s">
        <v>177</v>
      </c>
      <c r="E378" s="272" t="s">
        <v>21</v>
      </c>
      <c r="F378" s="273" t="s">
        <v>182</v>
      </c>
      <c r="G378" s="271"/>
      <c r="H378" s="274">
        <v>86.352999999999994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AT378" s="280" t="s">
        <v>177</v>
      </c>
      <c r="AU378" s="280" t="s">
        <v>79</v>
      </c>
      <c r="AV378" s="14" t="s">
        <v>89</v>
      </c>
      <c r="AW378" s="14" t="s">
        <v>35</v>
      </c>
      <c r="AX378" s="14" t="s">
        <v>75</v>
      </c>
      <c r="AY378" s="280" t="s">
        <v>169</v>
      </c>
    </row>
    <row r="379" s="1" customFormat="1" ht="16.5" customHeight="1">
      <c r="B379" s="47"/>
      <c r="C379" s="236" t="s">
        <v>294</v>
      </c>
      <c r="D379" s="236" t="s">
        <v>172</v>
      </c>
      <c r="E379" s="237" t="s">
        <v>750</v>
      </c>
      <c r="F379" s="238" t="s">
        <v>751</v>
      </c>
      <c r="G379" s="239" t="s">
        <v>175</v>
      </c>
      <c r="H379" s="240">
        <v>447.69299999999998</v>
      </c>
      <c r="I379" s="241"/>
      <c r="J379" s="242">
        <f>ROUND(I379*H379,2)</f>
        <v>0</v>
      </c>
      <c r="K379" s="238" t="s">
        <v>21</v>
      </c>
      <c r="L379" s="73"/>
      <c r="M379" s="243" t="s">
        <v>21</v>
      </c>
      <c r="N379" s="244" t="s">
        <v>42</v>
      </c>
      <c r="O379" s="48"/>
      <c r="P379" s="245">
        <f>O379*H379</f>
        <v>0</v>
      </c>
      <c r="Q379" s="245">
        <v>0.018380000000000001</v>
      </c>
      <c r="R379" s="245">
        <f>Q379*H379</f>
        <v>8.2285973400000003</v>
      </c>
      <c r="S379" s="245">
        <v>0</v>
      </c>
      <c r="T379" s="246">
        <f>S379*H379</f>
        <v>0</v>
      </c>
      <c r="AR379" s="25" t="s">
        <v>89</v>
      </c>
      <c r="AT379" s="25" t="s">
        <v>172</v>
      </c>
      <c r="AU379" s="25" t="s">
        <v>79</v>
      </c>
      <c r="AY379" s="25" t="s">
        <v>169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25" t="s">
        <v>75</v>
      </c>
      <c r="BK379" s="247">
        <f>ROUND(I379*H379,2)</f>
        <v>0</v>
      </c>
      <c r="BL379" s="25" t="s">
        <v>89</v>
      </c>
      <c r="BM379" s="25" t="s">
        <v>2452</v>
      </c>
    </row>
    <row r="380" s="12" customFormat="1">
      <c r="B380" s="248"/>
      <c r="C380" s="249"/>
      <c r="D380" s="250" t="s">
        <v>177</v>
      </c>
      <c r="E380" s="251" t="s">
        <v>21</v>
      </c>
      <c r="F380" s="252" t="s">
        <v>2414</v>
      </c>
      <c r="G380" s="249"/>
      <c r="H380" s="253">
        <v>22.838999999999999</v>
      </c>
      <c r="I380" s="254"/>
      <c r="J380" s="249"/>
      <c r="K380" s="249"/>
      <c r="L380" s="255"/>
      <c r="M380" s="256"/>
      <c r="N380" s="257"/>
      <c r="O380" s="257"/>
      <c r="P380" s="257"/>
      <c r="Q380" s="257"/>
      <c r="R380" s="257"/>
      <c r="S380" s="257"/>
      <c r="T380" s="258"/>
      <c r="AT380" s="259" t="s">
        <v>177</v>
      </c>
      <c r="AU380" s="259" t="s">
        <v>79</v>
      </c>
      <c r="AV380" s="12" t="s">
        <v>79</v>
      </c>
      <c r="AW380" s="12" t="s">
        <v>35</v>
      </c>
      <c r="AX380" s="12" t="s">
        <v>71</v>
      </c>
      <c r="AY380" s="259" t="s">
        <v>169</v>
      </c>
    </row>
    <row r="381" s="13" customFormat="1">
      <c r="B381" s="260"/>
      <c r="C381" s="261"/>
      <c r="D381" s="250" t="s">
        <v>177</v>
      </c>
      <c r="E381" s="262" t="s">
        <v>21</v>
      </c>
      <c r="F381" s="263" t="s">
        <v>488</v>
      </c>
      <c r="G381" s="261"/>
      <c r="H381" s="262" t="s">
        <v>21</v>
      </c>
      <c r="I381" s="264"/>
      <c r="J381" s="261"/>
      <c r="K381" s="261"/>
      <c r="L381" s="265"/>
      <c r="M381" s="266"/>
      <c r="N381" s="267"/>
      <c r="O381" s="267"/>
      <c r="P381" s="267"/>
      <c r="Q381" s="267"/>
      <c r="R381" s="267"/>
      <c r="S381" s="267"/>
      <c r="T381" s="268"/>
      <c r="AT381" s="269" t="s">
        <v>177</v>
      </c>
      <c r="AU381" s="269" t="s">
        <v>79</v>
      </c>
      <c r="AV381" s="13" t="s">
        <v>75</v>
      </c>
      <c r="AW381" s="13" t="s">
        <v>35</v>
      </c>
      <c r="AX381" s="13" t="s">
        <v>71</v>
      </c>
      <c r="AY381" s="269" t="s">
        <v>169</v>
      </c>
    </row>
    <row r="382" s="12" customFormat="1">
      <c r="B382" s="248"/>
      <c r="C382" s="249"/>
      <c r="D382" s="250" t="s">
        <v>177</v>
      </c>
      <c r="E382" s="251" t="s">
        <v>21</v>
      </c>
      <c r="F382" s="252" t="s">
        <v>2415</v>
      </c>
      <c r="G382" s="249"/>
      <c r="H382" s="253">
        <v>16.387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177</v>
      </c>
      <c r="AU382" s="259" t="s">
        <v>79</v>
      </c>
      <c r="AV382" s="12" t="s">
        <v>79</v>
      </c>
      <c r="AW382" s="12" t="s">
        <v>35</v>
      </c>
      <c r="AX382" s="12" t="s">
        <v>71</v>
      </c>
      <c r="AY382" s="259" t="s">
        <v>169</v>
      </c>
    </row>
    <row r="383" s="13" customFormat="1">
      <c r="B383" s="260"/>
      <c r="C383" s="261"/>
      <c r="D383" s="250" t="s">
        <v>177</v>
      </c>
      <c r="E383" s="262" t="s">
        <v>21</v>
      </c>
      <c r="F383" s="263" t="s">
        <v>2336</v>
      </c>
      <c r="G383" s="261"/>
      <c r="H383" s="262" t="s">
        <v>21</v>
      </c>
      <c r="I383" s="264"/>
      <c r="J383" s="261"/>
      <c r="K383" s="261"/>
      <c r="L383" s="265"/>
      <c r="M383" s="266"/>
      <c r="N383" s="267"/>
      <c r="O383" s="267"/>
      <c r="P383" s="267"/>
      <c r="Q383" s="267"/>
      <c r="R383" s="267"/>
      <c r="S383" s="267"/>
      <c r="T383" s="268"/>
      <c r="AT383" s="269" t="s">
        <v>177</v>
      </c>
      <c r="AU383" s="269" t="s">
        <v>79</v>
      </c>
      <c r="AV383" s="13" t="s">
        <v>75</v>
      </c>
      <c r="AW383" s="13" t="s">
        <v>35</v>
      </c>
      <c r="AX383" s="13" t="s">
        <v>71</v>
      </c>
      <c r="AY383" s="269" t="s">
        <v>169</v>
      </c>
    </row>
    <row r="384" s="12" customFormat="1">
      <c r="B384" s="248"/>
      <c r="C384" s="249"/>
      <c r="D384" s="250" t="s">
        <v>177</v>
      </c>
      <c r="E384" s="251" t="s">
        <v>21</v>
      </c>
      <c r="F384" s="252" t="s">
        <v>2416</v>
      </c>
      <c r="G384" s="249"/>
      <c r="H384" s="253">
        <v>20.114999999999998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177</v>
      </c>
      <c r="AU384" s="259" t="s">
        <v>79</v>
      </c>
      <c r="AV384" s="12" t="s">
        <v>79</v>
      </c>
      <c r="AW384" s="12" t="s">
        <v>35</v>
      </c>
      <c r="AX384" s="12" t="s">
        <v>71</v>
      </c>
      <c r="AY384" s="259" t="s">
        <v>169</v>
      </c>
    </row>
    <row r="385" s="13" customFormat="1">
      <c r="B385" s="260"/>
      <c r="C385" s="261"/>
      <c r="D385" s="250" t="s">
        <v>177</v>
      </c>
      <c r="E385" s="262" t="s">
        <v>21</v>
      </c>
      <c r="F385" s="263" t="s">
        <v>1105</v>
      </c>
      <c r="G385" s="261"/>
      <c r="H385" s="262" t="s">
        <v>21</v>
      </c>
      <c r="I385" s="264"/>
      <c r="J385" s="261"/>
      <c r="K385" s="261"/>
      <c r="L385" s="265"/>
      <c r="M385" s="266"/>
      <c r="N385" s="267"/>
      <c r="O385" s="267"/>
      <c r="P385" s="267"/>
      <c r="Q385" s="267"/>
      <c r="R385" s="267"/>
      <c r="S385" s="267"/>
      <c r="T385" s="268"/>
      <c r="AT385" s="269" t="s">
        <v>177</v>
      </c>
      <c r="AU385" s="269" t="s">
        <v>79</v>
      </c>
      <c r="AV385" s="13" t="s">
        <v>75</v>
      </c>
      <c r="AW385" s="13" t="s">
        <v>35</v>
      </c>
      <c r="AX385" s="13" t="s">
        <v>71</v>
      </c>
      <c r="AY385" s="269" t="s">
        <v>169</v>
      </c>
    </row>
    <row r="386" s="12" customFormat="1">
      <c r="B386" s="248"/>
      <c r="C386" s="249"/>
      <c r="D386" s="250" t="s">
        <v>177</v>
      </c>
      <c r="E386" s="251" t="s">
        <v>21</v>
      </c>
      <c r="F386" s="252" t="s">
        <v>2416</v>
      </c>
      <c r="G386" s="249"/>
      <c r="H386" s="253">
        <v>20.114999999999998</v>
      </c>
      <c r="I386" s="254"/>
      <c r="J386" s="249"/>
      <c r="K386" s="249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177</v>
      </c>
      <c r="AU386" s="259" t="s">
        <v>79</v>
      </c>
      <c r="AV386" s="12" t="s">
        <v>79</v>
      </c>
      <c r="AW386" s="12" t="s">
        <v>35</v>
      </c>
      <c r="AX386" s="12" t="s">
        <v>71</v>
      </c>
      <c r="AY386" s="259" t="s">
        <v>169</v>
      </c>
    </row>
    <row r="387" s="13" customFormat="1">
      <c r="B387" s="260"/>
      <c r="C387" s="261"/>
      <c r="D387" s="250" t="s">
        <v>177</v>
      </c>
      <c r="E387" s="262" t="s">
        <v>21</v>
      </c>
      <c r="F387" s="263" t="s">
        <v>2417</v>
      </c>
      <c r="G387" s="261"/>
      <c r="H387" s="262" t="s">
        <v>21</v>
      </c>
      <c r="I387" s="264"/>
      <c r="J387" s="261"/>
      <c r="K387" s="261"/>
      <c r="L387" s="265"/>
      <c r="M387" s="266"/>
      <c r="N387" s="267"/>
      <c r="O387" s="267"/>
      <c r="P387" s="267"/>
      <c r="Q387" s="267"/>
      <c r="R387" s="267"/>
      <c r="S387" s="267"/>
      <c r="T387" s="268"/>
      <c r="AT387" s="269" t="s">
        <v>177</v>
      </c>
      <c r="AU387" s="269" t="s">
        <v>79</v>
      </c>
      <c r="AV387" s="13" t="s">
        <v>75</v>
      </c>
      <c r="AW387" s="13" t="s">
        <v>35</v>
      </c>
      <c r="AX387" s="13" t="s">
        <v>71</v>
      </c>
      <c r="AY387" s="269" t="s">
        <v>169</v>
      </c>
    </row>
    <row r="388" s="12" customFormat="1">
      <c r="B388" s="248"/>
      <c r="C388" s="249"/>
      <c r="D388" s="250" t="s">
        <v>177</v>
      </c>
      <c r="E388" s="251" t="s">
        <v>21</v>
      </c>
      <c r="F388" s="252" t="s">
        <v>2418</v>
      </c>
      <c r="G388" s="249"/>
      <c r="H388" s="253">
        <v>14.252000000000001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177</v>
      </c>
      <c r="AU388" s="259" t="s">
        <v>79</v>
      </c>
      <c r="AV388" s="12" t="s">
        <v>79</v>
      </c>
      <c r="AW388" s="12" t="s">
        <v>35</v>
      </c>
      <c r="AX388" s="12" t="s">
        <v>71</v>
      </c>
      <c r="AY388" s="259" t="s">
        <v>169</v>
      </c>
    </row>
    <row r="389" s="13" customFormat="1">
      <c r="B389" s="260"/>
      <c r="C389" s="261"/>
      <c r="D389" s="250" t="s">
        <v>177</v>
      </c>
      <c r="E389" s="262" t="s">
        <v>21</v>
      </c>
      <c r="F389" s="263" t="s">
        <v>2354</v>
      </c>
      <c r="G389" s="261"/>
      <c r="H389" s="262" t="s">
        <v>21</v>
      </c>
      <c r="I389" s="264"/>
      <c r="J389" s="261"/>
      <c r="K389" s="261"/>
      <c r="L389" s="265"/>
      <c r="M389" s="266"/>
      <c r="N389" s="267"/>
      <c r="O389" s="267"/>
      <c r="P389" s="267"/>
      <c r="Q389" s="267"/>
      <c r="R389" s="267"/>
      <c r="S389" s="267"/>
      <c r="T389" s="268"/>
      <c r="AT389" s="269" t="s">
        <v>177</v>
      </c>
      <c r="AU389" s="269" t="s">
        <v>79</v>
      </c>
      <c r="AV389" s="13" t="s">
        <v>75</v>
      </c>
      <c r="AW389" s="13" t="s">
        <v>35</v>
      </c>
      <c r="AX389" s="13" t="s">
        <v>71</v>
      </c>
      <c r="AY389" s="269" t="s">
        <v>169</v>
      </c>
    </row>
    <row r="390" s="12" customFormat="1">
      <c r="B390" s="248"/>
      <c r="C390" s="249"/>
      <c r="D390" s="250" t="s">
        <v>177</v>
      </c>
      <c r="E390" s="251" t="s">
        <v>21</v>
      </c>
      <c r="F390" s="252" t="s">
        <v>2419</v>
      </c>
      <c r="G390" s="249"/>
      <c r="H390" s="253">
        <v>16.062999999999999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177</v>
      </c>
      <c r="AU390" s="259" t="s">
        <v>79</v>
      </c>
      <c r="AV390" s="12" t="s">
        <v>79</v>
      </c>
      <c r="AW390" s="12" t="s">
        <v>35</v>
      </c>
      <c r="AX390" s="12" t="s">
        <v>71</v>
      </c>
      <c r="AY390" s="259" t="s">
        <v>169</v>
      </c>
    </row>
    <row r="391" s="13" customFormat="1">
      <c r="B391" s="260"/>
      <c r="C391" s="261"/>
      <c r="D391" s="250" t="s">
        <v>177</v>
      </c>
      <c r="E391" s="262" t="s">
        <v>21</v>
      </c>
      <c r="F391" s="263" t="s">
        <v>2351</v>
      </c>
      <c r="G391" s="261"/>
      <c r="H391" s="262" t="s">
        <v>21</v>
      </c>
      <c r="I391" s="264"/>
      <c r="J391" s="261"/>
      <c r="K391" s="261"/>
      <c r="L391" s="265"/>
      <c r="M391" s="266"/>
      <c r="N391" s="267"/>
      <c r="O391" s="267"/>
      <c r="P391" s="267"/>
      <c r="Q391" s="267"/>
      <c r="R391" s="267"/>
      <c r="S391" s="267"/>
      <c r="T391" s="268"/>
      <c r="AT391" s="269" t="s">
        <v>177</v>
      </c>
      <c r="AU391" s="269" t="s">
        <v>79</v>
      </c>
      <c r="AV391" s="13" t="s">
        <v>75</v>
      </c>
      <c r="AW391" s="13" t="s">
        <v>35</v>
      </c>
      <c r="AX391" s="13" t="s">
        <v>71</v>
      </c>
      <c r="AY391" s="269" t="s">
        <v>169</v>
      </c>
    </row>
    <row r="392" s="12" customFormat="1">
      <c r="B392" s="248"/>
      <c r="C392" s="249"/>
      <c r="D392" s="250" t="s">
        <v>177</v>
      </c>
      <c r="E392" s="251" t="s">
        <v>21</v>
      </c>
      <c r="F392" s="252" t="s">
        <v>2420</v>
      </c>
      <c r="G392" s="249"/>
      <c r="H392" s="253">
        <v>22.524000000000001</v>
      </c>
      <c r="I392" s="254"/>
      <c r="J392" s="249"/>
      <c r="K392" s="249"/>
      <c r="L392" s="255"/>
      <c r="M392" s="256"/>
      <c r="N392" s="257"/>
      <c r="O392" s="257"/>
      <c r="P392" s="257"/>
      <c r="Q392" s="257"/>
      <c r="R392" s="257"/>
      <c r="S392" s="257"/>
      <c r="T392" s="258"/>
      <c r="AT392" s="259" t="s">
        <v>177</v>
      </c>
      <c r="AU392" s="259" t="s">
        <v>79</v>
      </c>
      <c r="AV392" s="12" t="s">
        <v>79</v>
      </c>
      <c r="AW392" s="12" t="s">
        <v>35</v>
      </c>
      <c r="AX392" s="12" t="s">
        <v>71</v>
      </c>
      <c r="AY392" s="259" t="s">
        <v>169</v>
      </c>
    </row>
    <row r="393" s="13" customFormat="1">
      <c r="B393" s="260"/>
      <c r="C393" s="261"/>
      <c r="D393" s="250" t="s">
        <v>177</v>
      </c>
      <c r="E393" s="262" t="s">
        <v>21</v>
      </c>
      <c r="F393" s="263" t="s">
        <v>2343</v>
      </c>
      <c r="G393" s="261"/>
      <c r="H393" s="262" t="s">
        <v>21</v>
      </c>
      <c r="I393" s="264"/>
      <c r="J393" s="261"/>
      <c r="K393" s="261"/>
      <c r="L393" s="265"/>
      <c r="M393" s="266"/>
      <c r="N393" s="267"/>
      <c r="O393" s="267"/>
      <c r="P393" s="267"/>
      <c r="Q393" s="267"/>
      <c r="R393" s="267"/>
      <c r="S393" s="267"/>
      <c r="T393" s="268"/>
      <c r="AT393" s="269" t="s">
        <v>177</v>
      </c>
      <c r="AU393" s="269" t="s">
        <v>79</v>
      </c>
      <c r="AV393" s="13" t="s">
        <v>75</v>
      </c>
      <c r="AW393" s="13" t="s">
        <v>35</v>
      </c>
      <c r="AX393" s="13" t="s">
        <v>71</v>
      </c>
      <c r="AY393" s="269" t="s">
        <v>169</v>
      </c>
    </row>
    <row r="394" s="12" customFormat="1">
      <c r="B394" s="248"/>
      <c r="C394" s="249"/>
      <c r="D394" s="250" t="s">
        <v>177</v>
      </c>
      <c r="E394" s="251" t="s">
        <v>21</v>
      </c>
      <c r="F394" s="252" t="s">
        <v>2421</v>
      </c>
      <c r="G394" s="249"/>
      <c r="H394" s="253">
        <v>12.984999999999999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177</v>
      </c>
      <c r="AU394" s="259" t="s">
        <v>79</v>
      </c>
      <c r="AV394" s="12" t="s">
        <v>79</v>
      </c>
      <c r="AW394" s="12" t="s">
        <v>35</v>
      </c>
      <c r="AX394" s="12" t="s">
        <v>71</v>
      </c>
      <c r="AY394" s="259" t="s">
        <v>169</v>
      </c>
    </row>
    <row r="395" s="13" customFormat="1">
      <c r="B395" s="260"/>
      <c r="C395" s="261"/>
      <c r="D395" s="250" t="s">
        <v>177</v>
      </c>
      <c r="E395" s="262" t="s">
        <v>21</v>
      </c>
      <c r="F395" s="263" t="s">
        <v>1132</v>
      </c>
      <c r="G395" s="261"/>
      <c r="H395" s="262" t="s">
        <v>21</v>
      </c>
      <c r="I395" s="264"/>
      <c r="J395" s="261"/>
      <c r="K395" s="261"/>
      <c r="L395" s="265"/>
      <c r="M395" s="266"/>
      <c r="N395" s="267"/>
      <c r="O395" s="267"/>
      <c r="P395" s="267"/>
      <c r="Q395" s="267"/>
      <c r="R395" s="267"/>
      <c r="S395" s="267"/>
      <c r="T395" s="268"/>
      <c r="AT395" s="269" t="s">
        <v>177</v>
      </c>
      <c r="AU395" s="269" t="s">
        <v>79</v>
      </c>
      <c r="AV395" s="13" t="s">
        <v>75</v>
      </c>
      <c r="AW395" s="13" t="s">
        <v>35</v>
      </c>
      <c r="AX395" s="13" t="s">
        <v>71</v>
      </c>
      <c r="AY395" s="269" t="s">
        <v>169</v>
      </c>
    </row>
    <row r="396" s="12" customFormat="1">
      <c r="B396" s="248"/>
      <c r="C396" s="249"/>
      <c r="D396" s="250" t="s">
        <v>177</v>
      </c>
      <c r="E396" s="251" t="s">
        <v>21</v>
      </c>
      <c r="F396" s="252" t="s">
        <v>2422</v>
      </c>
      <c r="G396" s="249"/>
      <c r="H396" s="253">
        <v>29.68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177</v>
      </c>
      <c r="AU396" s="259" t="s">
        <v>79</v>
      </c>
      <c r="AV396" s="12" t="s">
        <v>79</v>
      </c>
      <c r="AW396" s="12" t="s">
        <v>35</v>
      </c>
      <c r="AX396" s="12" t="s">
        <v>71</v>
      </c>
      <c r="AY396" s="259" t="s">
        <v>169</v>
      </c>
    </row>
    <row r="397" s="13" customFormat="1">
      <c r="B397" s="260"/>
      <c r="C397" s="261"/>
      <c r="D397" s="250" t="s">
        <v>177</v>
      </c>
      <c r="E397" s="262" t="s">
        <v>21</v>
      </c>
      <c r="F397" s="263" t="s">
        <v>2423</v>
      </c>
      <c r="G397" s="261"/>
      <c r="H397" s="262" t="s">
        <v>21</v>
      </c>
      <c r="I397" s="264"/>
      <c r="J397" s="261"/>
      <c r="K397" s="261"/>
      <c r="L397" s="265"/>
      <c r="M397" s="266"/>
      <c r="N397" s="267"/>
      <c r="O397" s="267"/>
      <c r="P397" s="267"/>
      <c r="Q397" s="267"/>
      <c r="R397" s="267"/>
      <c r="S397" s="267"/>
      <c r="T397" s="268"/>
      <c r="AT397" s="269" t="s">
        <v>177</v>
      </c>
      <c r="AU397" s="269" t="s">
        <v>79</v>
      </c>
      <c r="AV397" s="13" t="s">
        <v>75</v>
      </c>
      <c r="AW397" s="13" t="s">
        <v>35</v>
      </c>
      <c r="AX397" s="13" t="s">
        <v>71</v>
      </c>
      <c r="AY397" s="269" t="s">
        <v>169</v>
      </c>
    </row>
    <row r="398" s="12" customFormat="1">
      <c r="B398" s="248"/>
      <c r="C398" s="249"/>
      <c r="D398" s="250" t="s">
        <v>177</v>
      </c>
      <c r="E398" s="251" t="s">
        <v>21</v>
      </c>
      <c r="F398" s="252" t="s">
        <v>2424</v>
      </c>
      <c r="G398" s="249"/>
      <c r="H398" s="253">
        <v>18.798999999999999</v>
      </c>
      <c r="I398" s="254"/>
      <c r="J398" s="249"/>
      <c r="K398" s="249"/>
      <c r="L398" s="255"/>
      <c r="M398" s="256"/>
      <c r="N398" s="257"/>
      <c r="O398" s="257"/>
      <c r="P398" s="257"/>
      <c r="Q398" s="257"/>
      <c r="R398" s="257"/>
      <c r="S398" s="257"/>
      <c r="T398" s="258"/>
      <c r="AT398" s="259" t="s">
        <v>177</v>
      </c>
      <c r="AU398" s="259" t="s">
        <v>79</v>
      </c>
      <c r="AV398" s="12" t="s">
        <v>79</v>
      </c>
      <c r="AW398" s="12" t="s">
        <v>35</v>
      </c>
      <c r="AX398" s="12" t="s">
        <v>71</v>
      </c>
      <c r="AY398" s="259" t="s">
        <v>169</v>
      </c>
    </row>
    <row r="399" s="13" customFormat="1">
      <c r="B399" s="260"/>
      <c r="C399" s="261"/>
      <c r="D399" s="250" t="s">
        <v>177</v>
      </c>
      <c r="E399" s="262" t="s">
        <v>21</v>
      </c>
      <c r="F399" s="263" t="s">
        <v>2344</v>
      </c>
      <c r="G399" s="261"/>
      <c r="H399" s="262" t="s">
        <v>21</v>
      </c>
      <c r="I399" s="264"/>
      <c r="J399" s="261"/>
      <c r="K399" s="261"/>
      <c r="L399" s="265"/>
      <c r="M399" s="266"/>
      <c r="N399" s="267"/>
      <c r="O399" s="267"/>
      <c r="P399" s="267"/>
      <c r="Q399" s="267"/>
      <c r="R399" s="267"/>
      <c r="S399" s="267"/>
      <c r="T399" s="268"/>
      <c r="AT399" s="269" t="s">
        <v>177</v>
      </c>
      <c r="AU399" s="269" t="s">
        <v>79</v>
      </c>
      <c r="AV399" s="13" t="s">
        <v>75</v>
      </c>
      <c r="AW399" s="13" t="s">
        <v>35</v>
      </c>
      <c r="AX399" s="13" t="s">
        <v>71</v>
      </c>
      <c r="AY399" s="269" t="s">
        <v>169</v>
      </c>
    </row>
    <row r="400" s="12" customFormat="1">
      <c r="B400" s="248"/>
      <c r="C400" s="249"/>
      <c r="D400" s="250" t="s">
        <v>177</v>
      </c>
      <c r="E400" s="251" t="s">
        <v>21</v>
      </c>
      <c r="F400" s="252" t="s">
        <v>2425</v>
      </c>
      <c r="G400" s="249"/>
      <c r="H400" s="253">
        <v>26.163</v>
      </c>
      <c r="I400" s="254"/>
      <c r="J400" s="249"/>
      <c r="K400" s="249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177</v>
      </c>
      <c r="AU400" s="259" t="s">
        <v>79</v>
      </c>
      <c r="AV400" s="12" t="s">
        <v>79</v>
      </c>
      <c r="AW400" s="12" t="s">
        <v>35</v>
      </c>
      <c r="AX400" s="12" t="s">
        <v>71</v>
      </c>
      <c r="AY400" s="259" t="s">
        <v>169</v>
      </c>
    </row>
    <row r="401" s="13" customFormat="1">
      <c r="B401" s="260"/>
      <c r="C401" s="261"/>
      <c r="D401" s="250" t="s">
        <v>177</v>
      </c>
      <c r="E401" s="262" t="s">
        <v>21</v>
      </c>
      <c r="F401" s="263" t="s">
        <v>2367</v>
      </c>
      <c r="G401" s="261"/>
      <c r="H401" s="262" t="s">
        <v>21</v>
      </c>
      <c r="I401" s="264"/>
      <c r="J401" s="261"/>
      <c r="K401" s="261"/>
      <c r="L401" s="265"/>
      <c r="M401" s="266"/>
      <c r="N401" s="267"/>
      <c r="O401" s="267"/>
      <c r="P401" s="267"/>
      <c r="Q401" s="267"/>
      <c r="R401" s="267"/>
      <c r="S401" s="267"/>
      <c r="T401" s="268"/>
      <c r="AT401" s="269" t="s">
        <v>177</v>
      </c>
      <c r="AU401" s="269" t="s">
        <v>79</v>
      </c>
      <c r="AV401" s="13" t="s">
        <v>75</v>
      </c>
      <c r="AW401" s="13" t="s">
        <v>35</v>
      </c>
      <c r="AX401" s="13" t="s">
        <v>71</v>
      </c>
      <c r="AY401" s="269" t="s">
        <v>169</v>
      </c>
    </row>
    <row r="402" s="12" customFormat="1">
      <c r="B402" s="248"/>
      <c r="C402" s="249"/>
      <c r="D402" s="250" t="s">
        <v>177</v>
      </c>
      <c r="E402" s="251" t="s">
        <v>21</v>
      </c>
      <c r="F402" s="252" t="s">
        <v>2426</v>
      </c>
      <c r="G402" s="249"/>
      <c r="H402" s="253">
        <v>6.3159999999999998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177</v>
      </c>
      <c r="AU402" s="259" t="s">
        <v>79</v>
      </c>
      <c r="AV402" s="12" t="s">
        <v>79</v>
      </c>
      <c r="AW402" s="12" t="s">
        <v>35</v>
      </c>
      <c r="AX402" s="12" t="s">
        <v>71</v>
      </c>
      <c r="AY402" s="259" t="s">
        <v>169</v>
      </c>
    </row>
    <row r="403" s="13" customFormat="1">
      <c r="B403" s="260"/>
      <c r="C403" s="261"/>
      <c r="D403" s="250" t="s">
        <v>177</v>
      </c>
      <c r="E403" s="262" t="s">
        <v>21</v>
      </c>
      <c r="F403" s="263" t="s">
        <v>2427</v>
      </c>
      <c r="G403" s="261"/>
      <c r="H403" s="262" t="s">
        <v>21</v>
      </c>
      <c r="I403" s="264"/>
      <c r="J403" s="261"/>
      <c r="K403" s="261"/>
      <c r="L403" s="265"/>
      <c r="M403" s="266"/>
      <c r="N403" s="267"/>
      <c r="O403" s="267"/>
      <c r="P403" s="267"/>
      <c r="Q403" s="267"/>
      <c r="R403" s="267"/>
      <c r="S403" s="267"/>
      <c r="T403" s="268"/>
      <c r="AT403" s="269" t="s">
        <v>177</v>
      </c>
      <c r="AU403" s="269" t="s">
        <v>79</v>
      </c>
      <c r="AV403" s="13" t="s">
        <v>75</v>
      </c>
      <c r="AW403" s="13" t="s">
        <v>35</v>
      </c>
      <c r="AX403" s="13" t="s">
        <v>71</v>
      </c>
      <c r="AY403" s="269" t="s">
        <v>169</v>
      </c>
    </row>
    <row r="404" s="12" customFormat="1">
      <c r="B404" s="248"/>
      <c r="C404" s="249"/>
      <c r="D404" s="250" t="s">
        <v>177</v>
      </c>
      <c r="E404" s="251" t="s">
        <v>21</v>
      </c>
      <c r="F404" s="252" t="s">
        <v>2428</v>
      </c>
      <c r="G404" s="249"/>
      <c r="H404" s="253">
        <v>31.463999999999999</v>
      </c>
      <c r="I404" s="254"/>
      <c r="J404" s="249"/>
      <c r="K404" s="249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177</v>
      </c>
      <c r="AU404" s="259" t="s">
        <v>79</v>
      </c>
      <c r="AV404" s="12" t="s">
        <v>79</v>
      </c>
      <c r="AW404" s="12" t="s">
        <v>35</v>
      </c>
      <c r="AX404" s="12" t="s">
        <v>71</v>
      </c>
      <c r="AY404" s="259" t="s">
        <v>169</v>
      </c>
    </row>
    <row r="405" s="13" customFormat="1">
      <c r="B405" s="260"/>
      <c r="C405" s="261"/>
      <c r="D405" s="250" t="s">
        <v>177</v>
      </c>
      <c r="E405" s="262" t="s">
        <v>21</v>
      </c>
      <c r="F405" s="263" t="s">
        <v>2357</v>
      </c>
      <c r="G405" s="261"/>
      <c r="H405" s="262" t="s">
        <v>21</v>
      </c>
      <c r="I405" s="264"/>
      <c r="J405" s="261"/>
      <c r="K405" s="261"/>
      <c r="L405" s="265"/>
      <c r="M405" s="266"/>
      <c r="N405" s="267"/>
      <c r="O405" s="267"/>
      <c r="P405" s="267"/>
      <c r="Q405" s="267"/>
      <c r="R405" s="267"/>
      <c r="S405" s="267"/>
      <c r="T405" s="268"/>
      <c r="AT405" s="269" t="s">
        <v>177</v>
      </c>
      <c r="AU405" s="269" t="s">
        <v>79</v>
      </c>
      <c r="AV405" s="13" t="s">
        <v>75</v>
      </c>
      <c r="AW405" s="13" t="s">
        <v>35</v>
      </c>
      <c r="AX405" s="13" t="s">
        <v>71</v>
      </c>
      <c r="AY405" s="269" t="s">
        <v>169</v>
      </c>
    </row>
    <row r="406" s="12" customFormat="1">
      <c r="B406" s="248"/>
      <c r="C406" s="249"/>
      <c r="D406" s="250" t="s">
        <v>177</v>
      </c>
      <c r="E406" s="251" t="s">
        <v>21</v>
      </c>
      <c r="F406" s="252" t="s">
        <v>2429</v>
      </c>
      <c r="G406" s="249"/>
      <c r="H406" s="253">
        <v>59.325000000000003</v>
      </c>
      <c r="I406" s="254"/>
      <c r="J406" s="249"/>
      <c r="K406" s="249"/>
      <c r="L406" s="255"/>
      <c r="M406" s="256"/>
      <c r="N406" s="257"/>
      <c r="O406" s="257"/>
      <c r="P406" s="257"/>
      <c r="Q406" s="257"/>
      <c r="R406" s="257"/>
      <c r="S406" s="257"/>
      <c r="T406" s="258"/>
      <c r="AT406" s="259" t="s">
        <v>177</v>
      </c>
      <c r="AU406" s="259" t="s">
        <v>79</v>
      </c>
      <c r="AV406" s="12" t="s">
        <v>79</v>
      </c>
      <c r="AW406" s="12" t="s">
        <v>35</v>
      </c>
      <c r="AX406" s="12" t="s">
        <v>71</v>
      </c>
      <c r="AY406" s="259" t="s">
        <v>169</v>
      </c>
    </row>
    <row r="407" s="13" customFormat="1">
      <c r="B407" s="260"/>
      <c r="C407" s="261"/>
      <c r="D407" s="250" t="s">
        <v>177</v>
      </c>
      <c r="E407" s="262" t="s">
        <v>21</v>
      </c>
      <c r="F407" s="263" t="s">
        <v>1109</v>
      </c>
      <c r="G407" s="261"/>
      <c r="H407" s="262" t="s">
        <v>21</v>
      </c>
      <c r="I407" s="264"/>
      <c r="J407" s="261"/>
      <c r="K407" s="261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177</v>
      </c>
      <c r="AU407" s="269" t="s">
        <v>79</v>
      </c>
      <c r="AV407" s="13" t="s">
        <v>75</v>
      </c>
      <c r="AW407" s="13" t="s">
        <v>35</v>
      </c>
      <c r="AX407" s="13" t="s">
        <v>71</v>
      </c>
      <c r="AY407" s="269" t="s">
        <v>169</v>
      </c>
    </row>
    <row r="408" s="12" customFormat="1">
      <c r="B408" s="248"/>
      <c r="C408" s="249"/>
      <c r="D408" s="250" t="s">
        <v>177</v>
      </c>
      <c r="E408" s="251" t="s">
        <v>21</v>
      </c>
      <c r="F408" s="252" t="s">
        <v>2430</v>
      </c>
      <c r="G408" s="249"/>
      <c r="H408" s="253">
        <v>32.540999999999997</v>
      </c>
      <c r="I408" s="254"/>
      <c r="J408" s="249"/>
      <c r="K408" s="249"/>
      <c r="L408" s="255"/>
      <c r="M408" s="256"/>
      <c r="N408" s="257"/>
      <c r="O408" s="257"/>
      <c r="P408" s="257"/>
      <c r="Q408" s="257"/>
      <c r="R408" s="257"/>
      <c r="S408" s="257"/>
      <c r="T408" s="258"/>
      <c r="AT408" s="259" t="s">
        <v>177</v>
      </c>
      <c r="AU408" s="259" t="s">
        <v>79</v>
      </c>
      <c r="AV408" s="12" t="s">
        <v>79</v>
      </c>
      <c r="AW408" s="12" t="s">
        <v>35</v>
      </c>
      <c r="AX408" s="12" t="s">
        <v>71</v>
      </c>
      <c r="AY408" s="259" t="s">
        <v>169</v>
      </c>
    </row>
    <row r="409" s="13" customFormat="1">
      <c r="B409" s="260"/>
      <c r="C409" s="261"/>
      <c r="D409" s="250" t="s">
        <v>177</v>
      </c>
      <c r="E409" s="262" t="s">
        <v>21</v>
      </c>
      <c r="F409" s="263" t="s">
        <v>2431</v>
      </c>
      <c r="G409" s="261"/>
      <c r="H409" s="262" t="s">
        <v>21</v>
      </c>
      <c r="I409" s="264"/>
      <c r="J409" s="261"/>
      <c r="K409" s="261"/>
      <c r="L409" s="265"/>
      <c r="M409" s="266"/>
      <c r="N409" s="267"/>
      <c r="O409" s="267"/>
      <c r="P409" s="267"/>
      <c r="Q409" s="267"/>
      <c r="R409" s="267"/>
      <c r="S409" s="267"/>
      <c r="T409" s="268"/>
      <c r="AT409" s="269" t="s">
        <v>177</v>
      </c>
      <c r="AU409" s="269" t="s">
        <v>79</v>
      </c>
      <c r="AV409" s="13" t="s">
        <v>75</v>
      </c>
      <c r="AW409" s="13" t="s">
        <v>35</v>
      </c>
      <c r="AX409" s="13" t="s">
        <v>71</v>
      </c>
      <c r="AY409" s="269" t="s">
        <v>169</v>
      </c>
    </row>
    <row r="410" s="12" customFormat="1">
      <c r="B410" s="248"/>
      <c r="C410" s="249"/>
      <c r="D410" s="250" t="s">
        <v>177</v>
      </c>
      <c r="E410" s="251" t="s">
        <v>21</v>
      </c>
      <c r="F410" s="252" t="s">
        <v>2432</v>
      </c>
      <c r="G410" s="249"/>
      <c r="H410" s="253">
        <v>38.058999999999998</v>
      </c>
      <c r="I410" s="254"/>
      <c r="J410" s="249"/>
      <c r="K410" s="249"/>
      <c r="L410" s="255"/>
      <c r="M410" s="256"/>
      <c r="N410" s="257"/>
      <c r="O410" s="257"/>
      <c r="P410" s="257"/>
      <c r="Q410" s="257"/>
      <c r="R410" s="257"/>
      <c r="S410" s="257"/>
      <c r="T410" s="258"/>
      <c r="AT410" s="259" t="s">
        <v>177</v>
      </c>
      <c r="AU410" s="259" t="s">
        <v>79</v>
      </c>
      <c r="AV410" s="12" t="s">
        <v>79</v>
      </c>
      <c r="AW410" s="12" t="s">
        <v>35</v>
      </c>
      <c r="AX410" s="12" t="s">
        <v>71</v>
      </c>
      <c r="AY410" s="259" t="s">
        <v>169</v>
      </c>
    </row>
    <row r="411" s="13" customFormat="1">
      <c r="B411" s="260"/>
      <c r="C411" s="261"/>
      <c r="D411" s="250" t="s">
        <v>177</v>
      </c>
      <c r="E411" s="262" t="s">
        <v>21</v>
      </c>
      <c r="F411" s="263" t="s">
        <v>2433</v>
      </c>
      <c r="G411" s="261"/>
      <c r="H411" s="262" t="s">
        <v>21</v>
      </c>
      <c r="I411" s="264"/>
      <c r="J411" s="261"/>
      <c r="K411" s="261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177</v>
      </c>
      <c r="AU411" s="269" t="s">
        <v>79</v>
      </c>
      <c r="AV411" s="13" t="s">
        <v>75</v>
      </c>
      <c r="AW411" s="13" t="s">
        <v>35</v>
      </c>
      <c r="AX411" s="13" t="s">
        <v>71</v>
      </c>
      <c r="AY411" s="269" t="s">
        <v>169</v>
      </c>
    </row>
    <row r="412" s="12" customFormat="1">
      <c r="B412" s="248"/>
      <c r="C412" s="249"/>
      <c r="D412" s="250" t="s">
        <v>177</v>
      </c>
      <c r="E412" s="251" t="s">
        <v>21</v>
      </c>
      <c r="F412" s="252" t="s">
        <v>2434</v>
      </c>
      <c r="G412" s="249"/>
      <c r="H412" s="253">
        <v>38.438000000000002</v>
      </c>
      <c r="I412" s="254"/>
      <c r="J412" s="249"/>
      <c r="K412" s="249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177</v>
      </c>
      <c r="AU412" s="259" t="s">
        <v>79</v>
      </c>
      <c r="AV412" s="12" t="s">
        <v>79</v>
      </c>
      <c r="AW412" s="12" t="s">
        <v>35</v>
      </c>
      <c r="AX412" s="12" t="s">
        <v>71</v>
      </c>
      <c r="AY412" s="259" t="s">
        <v>169</v>
      </c>
    </row>
    <row r="413" s="13" customFormat="1">
      <c r="B413" s="260"/>
      <c r="C413" s="261"/>
      <c r="D413" s="250" t="s">
        <v>177</v>
      </c>
      <c r="E413" s="262" t="s">
        <v>21</v>
      </c>
      <c r="F413" s="263" t="s">
        <v>1125</v>
      </c>
      <c r="G413" s="261"/>
      <c r="H413" s="262" t="s">
        <v>21</v>
      </c>
      <c r="I413" s="264"/>
      <c r="J413" s="261"/>
      <c r="K413" s="261"/>
      <c r="L413" s="265"/>
      <c r="M413" s="266"/>
      <c r="N413" s="267"/>
      <c r="O413" s="267"/>
      <c r="P413" s="267"/>
      <c r="Q413" s="267"/>
      <c r="R413" s="267"/>
      <c r="S413" s="267"/>
      <c r="T413" s="268"/>
      <c r="AT413" s="269" t="s">
        <v>177</v>
      </c>
      <c r="AU413" s="269" t="s">
        <v>79</v>
      </c>
      <c r="AV413" s="13" t="s">
        <v>75</v>
      </c>
      <c r="AW413" s="13" t="s">
        <v>35</v>
      </c>
      <c r="AX413" s="13" t="s">
        <v>71</v>
      </c>
      <c r="AY413" s="269" t="s">
        <v>169</v>
      </c>
    </row>
    <row r="414" s="12" customFormat="1">
      <c r="B414" s="248"/>
      <c r="C414" s="249"/>
      <c r="D414" s="250" t="s">
        <v>177</v>
      </c>
      <c r="E414" s="251" t="s">
        <v>21</v>
      </c>
      <c r="F414" s="252" t="s">
        <v>2434</v>
      </c>
      <c r="G414" s="249"/>
      <c r="H414" s="253">
        <v>38.438000000000002</v>
      </c>
      <c r="I414" s="254"/>
      <c r="J414" s="249"/>
      <c r="K414" s="249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177</v>
      </c>
      <c r="AU414" s="259" t="s">
        <v>79</v>
      </c>
      <c r="AV414" s="12" t="s">
        <v>79</v>
      </c>
      <c r="AW414" s="12" t="s">
        <v>35</v>
      </c>
      <c r="AX414" s="12" t="s">
        <v>71</v>
      </c>
      <c r="AY414" s="259" t="s">
        <v>169</v>
      </c>
    </row>
    <row r="415" s="13" customFormat="1">
      <c r="B415" s="260"/>
      <c r="C415" s="261"/>
      <c r="D415" s="250" t="s">
        <v>177</v>
      </c>
      <c r="E415" s="262" t="s">
        <v>21</v>
      </c>
      <c r="F415" s="263" t="s">
        <v>2157</v>
      </c>
      <c r="G415" s="261"/>
      <c r="H415" s="262" t="s">
        <v>21</v>
      </c>
      <c r="I415" s="264"/>
      <c r="J415" s="261"/>
      <c r="K415" s="261"/>
      <c r="L415" s="265"/>
      <c r="M415" s="266"/>
      <c r="N415" s="267"/>
      <c r="O415" s="267"/>
      <c r="P415" s="267"/>
      <c r="Q415" s="267"/>
      <c r="R415" s="267"/>
      <c r="S415" s="267"/>
      <c r="T415" s="268"/>
      <c r="AT415" s="269" t="s">
        <v>177</v>
      </c>
      <c r="AU415" s="269" t="s">
        <v>79</v>
      </c>
      <c r="AV415" s="13" t="s">
        <v>75</v>
      </c>
      <c r="AW415" s="13" t="s">
        <v>35</v>
      </c>
      <c r="AX415" s="13" t="s">
        <v>71</v>
      </c>
      <c r="AY415" s="269" t="s">
        <v>169</v>
      </c>
    </row>
    <row r="416" s="12" customFormat="1">
      <c r="B416" s="248"/>
      <c r="C416" s="249"/>
      <c r="D416" s="250" t="s">
        <v>177</v>
      </c>
      <c r="E416" s="251" t="s">
        <v>21</v>
      </c>
      <c r="F416" s="252" t="s">
        <v>2435</v>
      </c>
      <c r="G416" s="249"/>
      <c r="H416" s="253">
        <v>4.2930000000000001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177</v>
      </c>
      <c r="AU416" s="259" t="s">
        <v>79</v>
      </c>
      <c r="AV416" s="12" t="s">
        <v>79</v>
      </c>
      <c r="AW416" s="12" t="s">
        <v>35</v>
      </c>
      <c r="AX416" s="12" t="s">
        <v>71</v>
      </c>
      <c r="AY416" s="259" t="s">
        <v>169</v>
      </c>
    </row>
    <row r="417" s="13" customFormat="1">
      <c r="B417" s="260"/>
      <c r="C417" s="261"/>
      <c r="D417" s="250" t="s">
        <v>177</v>
      </c>
      <c r="E417" s="262" t="s">
        <v>21</v>
      </c>
      <c r="F417" s="263" t="s">
        <v>1142</v>
      </c>
      <c r="G417" s="261"/>
      <c r="H417" s="262" t="s">
        <v>21</v>
      </c>
      <c r="I417" s="264"/>
      <c r="J417" s="261"/>
      <c r="K417" s="261"/>
      <c r="L417" s="265"/>
      <c r="M417" s="266"/>
      <c r="N417" s="267"/>
      <c r="O417" s="267"/>
      <c r="P417" s="267"/>
      <c r="Q417" s="267"/>
      <c r="R417" s="267"/>
      <c r="S417" s="267"/>
      <c r="T417" s="268"/>
      <c r="AT417" s="269" t="s">
        <v>177</v>
      </c>
      <c r="AU417" s="269" t="s">
        <v>79</v>
      </c>
      <c r="AV417" s="13" t="s">
        <v>75</v>
      </c>
      <c r="AW417" s="13" t="s">
        <v>35</v>
      </c>
      <c r="AX417" s="13" t="s">
        <v>71</v>
      </c>
      <c r="AY417" s="269" t="s">
        <v>169</v>
      </c>
    </row>
    <row r="418" s="12" customFormat="1">
      <c r="B418" s="248"/>
      <c r="C418" s="249"/>
      <c r="D418" s="250" t="s">
        <v>177</v>
      </c>
      <c r="E418" s="251" t="s">
        <v>21</v>
      </c>
      <c r="F418" s="252" t="s">
        <v>2435</v>
      </c>
      <c r="G418" s="249"/>
      <c r="H418" s="253">
        <v>4.2930000000000001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177</v>
      </c>
      <c r="AU418" s="259" t="s">
        <v>79</v>
      </c>
      <c r="AV418" s="12" t="s">
        <v>79</v>
      </c>
      <c r="AW418" s="12" t="s">
        <v>35</v>
      </c>
      <c r="AX418" s="12" t="s">
        <v>71</v>
      </c>
      <c r="AY418" s="259" t="s">
        <v>169</v>
      </c>
    </row>
    <row r="419" s="13" customFormat="1">
      <c r="B419" s="260"/>
      <c r="C419" s="261"/>
      <c r="D419" s="250" t="s">
        <v>177</v>
      </c>
      <c r="E419" s="262" t="s">
        <v>21</v>
      </c>
      <c r="F419" s="263" t="s">
        <v>2436</v>
      </c>
      <c r="G419" s="261"/>
      <c r="H419" s="262" t="s">
        <v>21</v>
      </c>
      <c r="I419" s="264"/>
      <c r="J419" s="261"/>
      <c r="K419" s="261"/>
      <c r="L419" s="265"/>
      <c r="M419" s="266"/>
      <c r="N419" s="267"/>
      <c r="O419" s="267"/>
      <c r="P419" s="267"/>
      <c r="Q419" s="267"/>
      <c r="R419" s="267"/>
      <c r="S419" s="267"/>
      <c r="T419" s="268"/>
      <c r="AT419" s="269" t="s">
        <v>177</v>
      </c>
      <c r="AU419" s="269" t="s">
        <v>79</v>
      </c>
      <c r="AV419" s="13" t="s">
        <v>75</v>
      </c>
      <c r="AW419" s="13" t="s">
        <v>35</v>
      </c>
      <c r="AX419" s="13" t="s">
        <v>71</v>
      </c>
      <c r="AY419" s="269" t="s">
        <v>169</v>
      </c>
    </row>
    <row r="420" s="12" customFormat="1">
      <c r="B420" s="248"/>
      <c r="C420" s="249"/>
      <c r="D420" s="250" t="s">
        <v>177</v>
      </c>
      <c r="E420" s="251" t="s">
        <v>21</v>
      </c>
      <c r="F420" s="252" t="s">
        <v>2437</v>
      </c>
      <c r="G420" s="249"/>
      <c r="H420" s="253">
        <v>24.402000000000001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177</v>
      </c>
      <c r="AU420" s="259" t="s">
        <v>79</v>
      </c>
      <c r="AV420" s="12" t="s">
        <v>79</v>
      </c>
      <c r="AW420" s="12" t="s">
        <v>35</v>
      </c>
      <c r="AX420" s="12" t="s">
        <v>71</v>
      </c>
      <c r="AY420" s="259" t="s">
        <v>169</v>
      </c>
    </row>
    <row r="421" s="13" customFormat="1">
      <c r="B421" s="260"/>
      <c r="C421" s="261"/>
      <c r="D421" s="250" t="s">
        <v>177</v>
      </c>
      <c r="E421" s="262" t="s">
        <v>21</v>
      </c>
      <c r="F421" s="263" t="s">
        <v>2438</v>
      </c>
      <c r="G421" s="261"/>
      <c r="H421" s="262" t="s">
        <v>21</v>
      </c>
      <c r="I421" s="264"/>
      <c r="J421" s="261"/>
      <c r="K421" s="261"/>
      <c r="L421" s="265"/>
      <c r="M421" s="266"/>
      <c r="N421" s="267"/>
      <c r="O421" s="267"/>
      <c r="P421" s="267"/>
      <c r="Q421" s="267"/>
      <c r="R421" s="267"/>
      <c r="S421" s="267"/>
      <c r="T421" s="268"/>
      <c r="AT421" s="269" t="s">
        <v>177</v>
      </c>
      <c r="AU421" s="269" t="s">
        <v>79</v>
      </c>
      <c r="AV421" s="13" t="s">
        <v>75</v>
      </c>
      <c r="AW421" s="13" t="s">
        <v>35</v>
      </c>
      <c r="AX421" s="13" t="s">
        <v>71</v>
      </c>
      <c r="AY421" s="269" t="s">
        <v>169</v>
      </c>
    </row>
    <row r="422" s="12" customFormat="1">
      <c r="B422" s="248"/>
      <c r="C422" s="249"/>
      <c r="D422" s="250" t="s">
        <v>177</v>
      </c>
      <c r="E422" s="251" t="s">
        <v>21</v>
      </c>
      <c r="F422" s="252" t="s">
        <v>2439</v>
      </c>
      <c r="G422" s="249"/>
      <c r="H422" s="253">
        <v>29.978999999999999</v>
      </c>
      <c r="I422" s="254"/>
      <c r="J422" s="249"/>
      <c r="K422" s="249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177</v>
      </c>
      <c r="AU422" s="259" t="s">
        <v>79</v>
      </c>
      <c r="AV422" s="12" t="s">
        <v>79</v>
      </c>
      <c r="AW422" s="12" t="s">
        <v>35</v>
      </c>
      <c r="AX422" s="12" t="s">
        <v>71</v>
      </c>
      <c r="AY422" s="259" t="s">
        <v>169</v>
      </c>
    </row>
    <row r="423" s="13" customFormat="1">
      <c r="B423" s="260"/>
      <c r="C423" s="261"/>
      <c r="D423" s="250" t="s">
        <v>177</v>
      </c>
      <c r="E423" s="262" t="s">
        <v>21</v>
      </c>
      <c r="F423" s="263" t="s">
        <v>2440</v>
      </c>
      <c r="G423" s="261"/>
      <c r="H423" s="262" t="s">
        <v>21</v>
      </c>
      <c r="I423" s="264"/>
      <c r="J423" s="261"/>
      <c r="K423" s="261"/>
      <c r="L423" s="265"/>
      <c r="M423" s="266"/>
      <c r="N423" s="267"/>
      <c r="O423" s="267"/>
      <c r="P423" s="267"/>
      <c r="Q423" s="267"/>
      <c r="R423" s="267"/>
      <c r="S423" s="267"/>
      <c r="T423" s="268"/>
      <c r="AT423" s="269" t="s">
        <v>177</v>
      </c>
      <c r="AU423" s="269" t="s">
        <v>79</v>
      </c>
      <c r="AV423" s="13" t="s">
        <v>75</v>
      </c>
      <c r="AW423" s="13" t="s">
        <v>35</v>
      </c>
      <c r="AX423" s="13" t="s">
        <v>71</v>
      </c>
      <c r="AY423" s="269" t="s">
        <v>169</v>
      </c>
    </row>
    <row r="424" s="12" customFormat="1">
      <c r="B424" s="248"/>
      <c r="C424" s="249"/>
      <c r="D424" s="250" t="s">
        <v>177</v>
      </c>
      <c r="E424" s="251" t="s">
        <v>21</v>
      </c>
      <c r="F424" s="252" t="s">
        <v>2441</v>
      </c>
      <c r="G424" s="249"/>
      <c r="H424" s="253">
        <v>8.5860000000000003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177</v>
      </c>
      <c r="AU424" s="259" t="s">
        <v>79</v>
      </c>
      <c r="AV424" s="12" t="s">
        <v>79</v>
      </c>
      <c r="AW424" s="12" t="s">
        <v>35</v>
      </c>
      <c r="AX424" s="12" t="s">
        <v>71</v>
      </c>
      <c r="AY424" s="259" t="s">
        <v>169</v>
      </c>
    </row>
    <row r="425" s="13" customFormat="1">
      <c r="B425" s="260"/>
      <c r="C425" s="261"/>
      <c r="D425" s="250" t="s">
        <v>177</v>
      </c>
      <c r="E425" s="262" t="s">
        <v>21</v>
      </c>
      <c r="F425" s="263" t="s">
        <v>2442</v>
      </c>
      <c r="G425" s="261"/>
      <c r="H425" s="262" t="s">
        <v>21</v>
      </c>
      <c r="I425" s="264"/>
      <c r="J425" s="261"/>
      <c r="K425" s="261"/>
      <c r="L425" s="265"/>
      <c r="M425" s="266"/>
      <c r="N425" s="267"/>
      <c r="O425" s="267"/>
      <c r="P425" s="267"/>
      <c r="Q425" s="267"/>
      <c r="R425" s="267"/>
      <c r="S425" s="267"/>
      <c r="T425" s="268"/>
      <c r="AT425" s="269" t="s">
        <v>177</v>
      </c>
      <c r="AU425" s="269" t="s">
        <v>79</v>
      </c>
      <c r="AV425" s="13" t="s">
        <v>75</v>
      </c>
      <c r="AW425" s="13" t="s">
        <v>35</v>
      </c>
      <c r="AX425" s="13" t="s">
        <v>71</v>
      </c>
      <c r="AY425" s="269" t="s">
        <v>169</v>
      </c>
    </row>
    <row r="426" s="12" customFormat="1">
      <c r="B426" s="248"/>
      <c r="C426" s="249"/>
      <c r="D426" s="250" t="s">
        <v>177</v>
      </c>
      <c r="E426" s="251" t="s">
        <v>21</v>
      </c>
      <c r="F426" s="252" t="s">
        <v>2453</v>
      </c>
      <c r="G426" s="249"/>
      <c r="H426" s="253">
        <v>-86.352999999999994</v>
      </c>
      <c r="I426" s="254"/>
      <c r="J426" s="249"/>
      <c r="K426" s="249"/>
      <c r="L426" s="255"/>
      <c r="M426" s="256"/>
      <c r="N426" s="257"/>
      <c r="O426" s="257"/>
      <c r="P426" s="257"/>
      <c r="Q426" s="257"/>
      <c r="R426" s="257"/>
      <c r="S426" s="257"/>
      <c r="T426" s="258"/>
      <c r="AT426" s="259" t="s">
        <v>177</v>
      </c>
      <c r="AU426" s="259" t="s">
        <v>79</v>
      </c>
      <c r="AV426" s="12" t="s">
        <v>79</v>
      </c>
      <c r="AW426" s="12" t="s">
        <v>35</v>
      </c>
      <c r="AX426" s="12" t="s">
        <v>71</v>
      </c>
      <c r="AY426" s="259" t="s">
        <v>169</v>
      </c>
    </row>
    <row r="427" s="13" customFormat="1">
      <c r="B427" s="260"/>
      <c r="C427" s="261"/>
      <c r="D427" s="250" t="s">
        <v>177</v>
      </c>
      <c r="E427" s="262" t="s">
        <v>21</v>
      </c>
      <c r="F427" s="263" t="s">
        <v>2454</v>
      </c>
      <c r="G427" s="261"/>
      <c r="H427" s="262" t="s">
        <v>21</v>
      </c>
      <c r="I427" s="264"/>
      <c r="J427" s="261"/>
      <c r="K427" s="261"/>
      <c r="L427" s="265"/>
      <c r="M427" s="266"/>
      <c r="N427" s="267"/>
      <c r="O427" s="267"/>
      <c r="P427" s="267"/>
      <c r="Q427" s="267"/>
      <c r="R427" s="267"/>
      <c r="S427" s="267"/>
      <c r="T427" s="268"/>
      <c r="AT427" s="269" t="s">
        <v>177</v>
      </c>
      <c r="AU427" s="269" t="s">
        <v>79</v>
      </c>
      <c r="AV427" s="13" t="s">
        <v>75</v>
      </c>
      <c r="AW427" s="13" t="s">
        <v>35</v>
      </c>
      <c r="AX427" s="13" t="s">
        <v>71</v>
      </c>
      <c r="AY427" s="269" t="s">
        <v>169</v>
      </c>
    </row>
    <row r="428" s="12" customFormat="1">
      <c r="B428" s="248"/>
      <c r="C428" s="249"/>
      <c r="D428" s="250" t="s">
        <v>177</v>
      </c>
      <c r="E428" s="251" t="s">
        <v>21</v>
      </c>
      <c r="F428" s="252" t="s">
        <v>2455</v>
      </c>
      <c r="G428" s="249"/>
      <c r="H428" s="253">
        <v>-2.0099999999999998</v>
      </c>
      <c r="I428" s="254"/>
      <c r="J428" s="249"/>
      <c r="K428" s="249"/>
      <c r="L428" s="255"/>
      <c r="M428" s="256"/>
      <c r="N428" s="257"/>
      <c r="O428" s="257"/>
      <c r="P428" s="257"/>
      <c r="Q428" s="257"/>
      <c r="R428" s="257"/>
      <c r="S428" s="257"/>
      <c r="T428" s="258"/>
      <c r="AT428" s="259" t="s">
        <v>177</v>
      </c>
      <c r="AU428" s="259" t="s">
        <v>79</v>
      </c>
      <c r="AV428" s="12" t="s">
        <v>79</v>
      </c>
      <c r="AW428" s="12" t="s">
        <v>35</v>
      </c>
      <c r="AX428" s="12" t="s">
        <v>71</v>
      </c>
      <c r="AY428" s="259" t="s">
        <v>169</v>
      </c>
    </row>
    <row r="429" s="13" customFormat="1">
      <c r="B429" s="260"/>
      <c r="C429" s="261"/>
      <c r="D429" s="250" t="s">
        <v>177</v>
      </c>
      <c r="E429" s="262" t="s">
        <v>21</v>
      </c>
      <c r="F429" s="263" t="s">
        <v>2456</v>
      </c>
      <c r="G429" s="261"/>
      <c r="H429" s="262" t="s">
        <v>21</v>
      </c>
      <c r="I429" s="264"/>
      <c r="J429" s="261"/>
      <c r="K429" s="261"/>
      <c r="L429" s="265"/>
      <c r="M429" s="266"/>
      <c r="N429" s="267"/>
      <c r="O429" s="267"/>
      <c r="P429" s="267"/>
      <c r="Q429" s="267"/>
      <c r="R429" s="267"/>
      <c r="S429" s="267"/>
      <c r="T429" s="268"/>
      <c r="AT429" s="269" t="s">
        <v>177</v>
      </c>
      <c r="AU429" s="269" t="s">
        <v>79</v>
      </c>
      <c r="AV429" s="13" t="s">
        <v>75</v>
      </c>
      <c r="AW429" s="13" t="s">
        <v>35</v>
      </c>
      <c r="AX429" s="13" t="s">
        <v>71</v>
      </c>
      <c r="AY429" s="269" t="s">
        <v>169</v>
      </c>
    </row>
    <row r="430" s="14" customFormat="1">
      <c r="B430" s="270"/>
      <c r="C430" s="271"/>
      <c r="D430" s="250" t="s">
        <v>177</v>
      </c>
      <c r="E430" s="272" t="s">
        <v>21</v>
      </c>
      <c r="F430" s="273" t="s">
        <v>182</v>
      </c>
      <c r="G430" s="271"/>
      <c r="H430" s="274">
        <v>447.69299999999998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AT430" s="280" t="s">
        <v>177</v>
      </c>
      <c r="AU430" s="280" t="s">
        <v>79</v>
      </c>
      <c r="AV430" s="14" t="s">
        <v>89</v>
      </c>
      <c r="AW430" s="14" t="s">
        <v>35</v>
      </c>
      <c r="AX430" s="14" t="s">
        <v>75</v>
      </c>
      <c r="AY430" s="280" t="s">
        <v>169</v>
      </c>
    </row>
    <row r="431" s="1" customFormat="1" ht="25.5" customHeight="1">
      <c r="B431" s="47"/>
      <c r="C431" s="236" t="s">
        <v>9</v>
      </c>
      <c r="D431" s="236" t="s">
        <v>172</v>
      </c>
      <c r="E431" s="237" t="s">
        <v>861</v>
      </c>
      <c r="F431" s="238" t="s">
        <v>862</v>
      </c>
      <c r="G431" s="239" t="s">
        <v>190</v>
      </c>
      <c r="H431" s="240">
        <v>6.6390000000000002</v>
      </c>
      <c r="I431" s="241"/>
      <c r="J431" s="242">
        <f>ROUND(I431*H431,2)</f>
        <v>0</v>
      </c>
      <c r="K431" s="238" t="s">
        <v>21</v>
      </c>
      <c r="L431" s="73"/>
      <c r="M431" s="243" t="s">
        <v>21</v>
      </c>
      <c r="N431" s="244" t="s">
        <v>42</v>
      </c>
      <c r="O431" s="48"/>
      <c r="P431" s="245">
        <f>O431*H431</f>
        <v>0</v>
      </c>
      <c r="Q431" s="245">
        <v>2.2563399999999998</v>
      </c>
      <c r="R431" s="245">
        <f>Q431*H431</f>
        <v>14.979841259999999</v>
      </c>
      <c r="S431" s="245">
        <v>0</v>
      </c>
      <c r="T431" s="246">
        <f>S431*H431</f>
        <v>0</v>
      </c>
      <c r="AR431" s="25" t="s">
        <v>89</v>
      </c>
      <c r="AT431" s="25" t="s">
        <v>172</v>
      </c>
      <c r="AU431" s="25" t="s">
        <v>79</v>
      </c>
      <c r="AY431" s="25" t="s">
        <v>169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5" t="s">
        <v>75</v>
      </c>
      <c r="BK431" s="247">
        <f>ROUND(I431*H431,2)</f>
        <v>0</v>
      </c>
      <c r="BL431" s="25" t="s">
        <v>89</v>
      </c>
      <c r="BM431" s="25" t="s">
        <v>2457</v>
      </c>
    </row>
    <row r="432" s="12" customFormat="1">
      <c r="B432" s="248"/>
      <c r="C432" s="249"/>
      <c r="D432" s="250" t="s">
        <v>177</v>
      </c>
      <c r="E432" s="251" t="s">
        <v>21</v>
      </c>
      <c r="F432" s="252" t="s">
        <v>2458</v>
      </c>
      <c r="G432" s="249"/>
      <c r="H432" s="253">
        <v>0.60899999999999999</v>
      </c>
      <c r="I432" s="254"/>
      <c r="J432" s="249"/>
      <c r="K432" s="249"/>
      <c r="L432" s="255"/>
      <c r="M432" s="256"/>
      <c r="N432" s="257"/>
      <c r="O432" s="257"/>
      <c r="P432" s="257"/>
      <c r="Q432" s="257"/>
      <c r="R432" s="257"/>
      <c r="S432" s="257"/>
      <c r="T432" s="258"/>
      <c r="AT432" s="259" t="s">
        <v>177</v>
      </c>
      <c r="AU432" s="259" t="s">
        <v>79</v>
      </c>
      <c r="AV432" s="12" t="s">
        <v>79</v>
      </c>
      <c r="AW432" s="12" t="s">
        <v>35</v>
      </c>
      <c r="AX432" s="12" t="s">
        <v>71</v>
      </c>
      <c r="AY432" s="259" t="s">
        <v>169</v>
      </c>
    </row>
    <row r="433" s="13" customFormat="1">
      <c r="B433" s="260"/>
      <c r="C433" s="261"/>
      <c r="D433" s="250" t="s">
        <v>177</v>
      </c>
      <c r="E433" s="262" t="s">
        <v>21</v>
      </c>
      <c r="F433" s="263" t="s">
        <v>2357</v>
      </c>
      <c r="G433" s="261"/>
      <c r="H433" s="262" t="s">
        <v>21</v>
      </c>
      <c r="I433" s="264"/>
      <c r="J433" s="261"/>
      <c r="K433" s="261"/>
      <c r="L433" s="265"/>
      <c r="M433" s="266"/>
      <c r="N433" s="267"/>
      <c r="O433" s="267"/>
      <c r="P433" s="267"/>
      <c r="Q433" s="267"/>
      <c r="R433" s="267"/>
      <c r="S433" s="267"/>
      <c r="T433" s="268"/>
      <c r="AT433" s="269" t="s">
        <v>177</v>
      </c>
      <c r="AU433" s="269" t="s">
        <v>79</v>
      </c>
      <c r="AV433" s="13" t="s">
        <v>75</v>
      </c>
      <c r="AW433" s="13" t="s">
        <v>35</v>
      </c>
      <c r="AX433" s="13" t="s">
        <v>71</v>
      </c>
      <c r="AY433" s="269" t="s">
        <v>169</v>
      </c>
    </row>
    <row r="434" s="12" customFormat="1">
      <c r="B434" s="248"/>
      <c r="C434" s="249"/>
      <c r="D434" s="250" t="s">
        <v>177</v>
      </c>
      <c r="E434" s="251" t="s">
        <v>21</v>
      </c>
      <c r="F434" s="252" t="s">
        <v>2459</v>
      </c>
      <c r="G434" s="249"/>
      <c r="H434" s="253">
        <v>1</v>
      </c>
      <c r="I434" s="254"/>
      <c r="J434" s="249"/>
      <c r="K434" s="249"/>
      <c r="L434" s="255"/>
      <c r="M434" s="256"/>
      <c r="N434" s="257"/>
      <c r="O434" s="257"/>
      <c r="P434" s="257"/>
      <c r="Q434" s="257"/>
      <c r="R434" s="257"/>
      <c r="S434" s="257"/>
      <c r="T434" s="258"/>
      <c r="AT434" s="259" t="s">
        <v>177</v>
      </c>
      <c r="AU434" s="259" t="s">
        <v>79</v>
      </c>
      <c r="AV434" s="12" t="s">
        <v>79</v>
      </c>
      <c r="AW434" s="12" t="s">
        <v>35</v>
      </c>
      <c r="AX434" s="12" t="s">
        <v>71</v>
      </c>
      <c r="AY434" s="259" t="s">
        <v>169</v>
      </c>
    </row>
    <row r="435" s="13" customFormat="1">
      <c r="B435" s="260"/>
      <c r="C435" s="261"/>
      <c r="D435" s="250" t="s">
        <v>177</v>
      </c>
      <c r="E435" s="262" t="s">
        <v>21</v>
      </c>
      <c r="F435" s="263" t="s">
        <v>2378</v>
      </c>
      <c r="G435" s="261"/>
      <c r="H435" s="262" t="s">
        <v>21</v>
      </c>
      <c r="I435" s="264"/>
      <c r="J435" s="261"/>
      <c r="K435" s="261"/>
      <c r="L435" s="265"/>
      <c r="M435" s="266"/>
      <c r="N435" s="267"/>
      <c r="O435" s="267"/>
      <c r="P435" s="267"/>
      <c r="Q435" s="267"/>
      <c r="R435" s="267"/>
      <c r="S435" s="267"/>
      <c r="T435" s="268"/>
      <c r="AT435" s="269" t="s">
        <v>177</v>
      </c>
      <c r="AU435" s="269" t="s">
        <v>79</v>
      </c>
      <c r="AV435" s="13" t="s">
        <v>75</v>
      </c>
      <c r="AW435" s="13" t="s">
        <v>35</v>
      </c>
      <c r="AX435" s="13" t="s">
        <v>71</v>
      </c>
      <c r="AY435" s="269" t="s">
        <v>169</v>
      </c>
    </row>
    <row r="436" s="12" customFormat="1">
      <c r="B436" s="248"/>
      <c r="C436" s="249"/>
      <c r="D436" s="250" t="s">
        <v>177</v>
      </c>
      <c r="E436" s="251" t="s">
        <v>21</v>
      </c>
      <c r="F436" s="252" t="s">
        <v>2460</v>
      </c>
      <c r="G436" s="249"/>
      <c r="H436" s="253">
        <v>0.5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177</v>
      </c>
      <c r="AU436" s="259" t="s">
        <v>79</v>
      </c>
      <c r="AV436" s="12" t="s">
        <v>79</v>
      </c>
      <c r="AW436" s="12" t="s">
        <v>35</v>
      </c>
      <c r="AX436" s="12" t="s">
        <v>71</v>
      </c>
      <c r="AY436" s="259" t="s">
        <v>169</v>
      </c>
    </row>
    <row r="437" s="13" customFormat="1">
      <c r="B437" s="260"/>
      <c r="C437" s="261"/>
      <c r="D437" s="250" t="s">
        <v>177</v>
      </c>
      <c r="E437" s="262" t="s">
        <v>21</v>
      </c>
      <c r="F437" s="263" t="s">
        <v>2367</v>
      </c>
      <c r="G437" s="261"/>
      <c r="H437" s="262" t="s">
        <v>21</v>
      </c>
      <c r="I437" s="264"/>
      <c r="J437" s="261"/>
      <c r="K437" s="261"/>
      <c r="L437" s="265"/>
      <c r="M437" s="266"/>
      <c r="N437" s="267"/>
      <c r="O437" s="267"/>
      <c r="P437" s="267"/>
      <c r="Q437" s="267"/>
      <c r="R437" s="267"/>
      <c r="S437" s="267"/>
      <c r="T437" s="268"/>
      <c r="AT437" s="269" t="s">
        <v>177</v>
      </c>
      <c r="AU437" s="269" t="s">
        <v>79</v>
      </c>
      <c r="AV437" s="13" t="s">
        <v>75</v>
      </c>
      <c r="AW437" s="13" t="s">
        <v>35</v>
      </c>
      <c r="AX437" s="13" t="s">
        <v>71</v>
      </c>
      <c r="AY437" s="269" t="s">
        <v>169</v>
      </c>
    </row>
    <row r="438" s="12" customFormat="1">
      <c r="B438" s="248"/>
      <c r="C438" s="249"/>
      <c r="D438" s="250" t="s">
        <v>177</v>
      </c>
      <c r="E438" s="251" t="s">
        <v>21</v>
      </c>
      <c r="F438" s="252" t="s">
        <v>2461</v>
      </c>
      <c r="G438" s="249"/>
      <c r="H438" s="253">
        <v>0.074999999999999997</v>
      </c>
      <c r="I438" s="254"/>
      <c r="J438" s="249"/>
      <c r="K438" s="249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177</v>
      </c>
      <c r="AU438" s="259" t="s">
        <v>79</v>
      </c>
      <c r="AV438" s="12" t="s">
        <v>79</v>
      </c>
      <c r="AW438" s="12" t="s">
        <v>35</v>
      </c>
      <c r="AX438" s="12" t="s">
        <v>71</v>
      </c>
      <c r="AY438" s="259" t="s">
        <v>169</v>
      </c>
    </row>
    <row r="439" s="13" customFormat="1">
      <c r="B439" s="260"/>
      <c r="C439" s="261"/>
      <c r="D439" s="250" t="s">
        <v>177</v>
      </c>
      <c r="E439" s="262" t="s">
        <v>21</v>
      </c>
      <c r="F439" s="263" t="s">
        <v>2344</v>
      </c>
      <c r="G439" s="261"/>
      <c r="H439" s="262" t="s">
        <v>21</v>
      </c>
      <c r="I439" s="264"/>
      <c r="J439" s="261"/>
      <c r="K439" s="261"/>
      <c r="L439" s="265"/>
      <c r="M439" s="266"/>
      <c r="N439" s="267"/>
      <c r="O439" s="267"/>
      <c r="P439" s="267"/>
      <c r="Q439" s="267"/>
      <c r="R439" s="267"/>
      <c r="S439" s="267"/>
      <c r="T439" s="268"/>
      <c r="AT439" s="269" t="s">
        <v>177</v>
      </c>
      <c r="AU439" s="269" t="s">
        <v>79</v>
      </c>
      <c r="AV439" s="13" t="s">
        <v>75</v>
      </c>
      <c r="AW439" s="13" t="s">
        <v>35</v>
      </c>
      <c r="AX439" s="13" t="s">
        <v>71</v>
      </c>
      <c r="AY439" s="269" t="s">
        <v>169</v>
      </c>
    </row>
    <row r="440" s="12" customFormat="1">
      <c r="B440" s="248"/>
      <c r="C440" s="249"/>
      <c r="D440" s="250" t="s">
        <v>177</v>
      </c>
      <c r="E440" s="251" t="s">
        <v>21</v>
      </c>
      <c r="F440" s="252" t="s">
        <v>2462</v>
      </c>
      <c r="G440" s="249"/>
      <c r="H440" s="253">
        <v>3.5</v>
      </c>
      <c r="I440" s="254"/>
      <c r="J440" s="249"/>
      <c r="K440" s="249"/>
      <c r="L440" s="255"/>
      <c r="M440" s="256"/>
      <c r="N440" s="257"/>
      <c r="O440" s="257"/>
      <c r="P440" s="257"/>
      <c r="Q440" s="257"/>
      <c r="R440" s="257"/>
      <c r="S440" s="257"/>
      <c r="T440" s="258"/>
      <c r="AT440" s="259" t="s">
        <v>177</v>
      </c>
      <c r="AU440" s="259" t="s">
        <v>79</v>
      </c>
      <c r="AV440" s="12" t="s">
        <v>79</v>
      </c>
      <c r="AW440" s="12" t="s">
        <v>35</v>
      </c>
      <c r="AX440" s="12" t="s">
        <v>71</v>
      </c>
      <c r="AY440" s="259" t="s">
        <v>169</v>
      </c>
    </row>
    <row r="441" s="13" customFormat="1">
      <c r="B441" s="260"/>
      <c r="C441" s="261"/>
      <c r="D441" s="250" t="s">
        <v>177</v>
      </c>
      <c r="E441" s="262" t="s">
        <v>21</v>
      </c>
      <c r="F441" s="263" t="s">
        <v>2463</v>
      </c>
      <c r="G441" s="261"/>
      <c r="H441" s="262" t="s">
        <v>21</v>
      </c>
      <c r="I441" s="264"/>
      <c r="J441" s="261"/>
      <c r="K441" s="261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177</v>
      </c>
      <c r="AU441" s="269" t="s">
        <v>79</v>
      </c>
      <c r="AV441" s="13" t="s">
        <v>75</v>
      </c>
      <c r="AW441" s="13" t="s">
        <v>35</v>
      </c>
      <c r="AX441" s="13" t="s">
        <v>71</v>
      </c>
      <c r="AY441" s="269" t="s">
        <v>169</v>
      </c>
    </row>
    <row r="442" s="12" customFormat="1">
      <c r="B442" s="248"/>
      <c r="C442" s="249"/>
      <c r="D442" s="250" t="s">
        <v>177</v>
      </c>
      <c r="E442" s="251" t="s">
        <v>21</v>
      </c>
      <c r="F442" s="252" t="s">
        <v>2461</v>
      </c>
      <c r="G442" s="249"/>
      <c r="H442" s="253">
        <v>0.074999999999999997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177</v>
      </c>
      <c r="AU442" s="259" t="s">
        <v>79</v>
      </c>
      <c r="AV442" s="12" t="s">
        <v>79</v>
      </c>
      <c r="AW442" s="12" t="s">
        <v>35</v>
      </c>
      <c r="AX442" s="12" t="s">
        <v>71</v>
      </c>
      <c r="AY442" s="259" t="s">
        <v>169</v>
      </c>
    </row>
    <row r="443" s="13" customFormat="1">
      <c r="B443" s="260"/>
      <c r="C443" s="261"/>
      <c r="D443" s="250" t="s">
        <v>177</v>
      </c>
      <c r="E443" s="262" t="s">
        <v>21</v>
      </c>
      <c r="F443" s="263" t="s">
        <v>2351</v>
      </c>
      <c r="G443" s="261"/>
      <c r="H443" s="262" t="s">
        <v>21</v>
      </c>
      <c r="I443" s="264"/>
      <c r="J443" s="261"/>
      <c r="K443" s="261"/>
      <c r="L443" s="265"/>
      <c r="M443" s="266"/>
      <c r="N443" s="267"/>
      <c r="O443" s="267"/>
      <c r="P443" s="267"/>
      <c r="Q443" s="267"/>
      <c r="R443" s="267"/>
      <c r="S443" s="267"/>
      <c r="T443" s="268"/>
      <c r="AT443" s="269" t="s">
        <v>177</v>
      </c>
      <c r="AU443" s="269" t="s">
        <v>79</v>
      </c>
      <c r="AV443" s="13" t="s">
        <v>75</v>
      </c>
      <c r="AW443" s="13" t="s">
        <v>35</v>
      </c>
      <c r="AX443" s="13" t="s">
        <v>71</v>
      </c>
      <c r="AY443" s="269" t="s">
        <v>169</v>
      </c>
    </row>
    <row r="444" s="12" customFormat="1">
      <c r="B444" s="248"/>
      <c r="C444" s="249"/>
      <c r="D444" s="250" t="s">
        <v>177</v>
      </c>
      <c r="E444" s="251" t="s">
        <v>21</v>
      </c>
      <c r="F444" s="252" t="s">
        <v>2464</v>
      </c>
      <c r="G444" s="249"/>
      <c r="H444" s="253">
        <v>0.094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177</v>
      </c>
      <c r="AU444" s="259" t="s">
        <v>79</v>
      </c>
      <c r="AV444" s="12" t="s">
        <v>79</v>
      </c>
      <c r="AW444" s="12" t="s">
        <v>35</v>
      </c>
      <c r="AX444" s="12" t="s">
        <v>71</v>
      </c>
      <c r="AY444" s="259" t="s">
        <v>169</v>
      </c>
    </row>
    <row r="445" s="13" customFormat="1">
      <c r="B445" s="260"/>
      <c r="C445" s="261"/>
      <c r="D445" s="250" t="s">
        <v>177</v>
      </c>
      <c r="E445" s="262" t="s">
        <v>21</v>
      </c>
      <c r="F445" s="263" t="s">
        <v>2354</v>
      </c>
      <c r="G445" s="261"/>
      <c r="H445" s="262" t="s">
        <v>21</v>
      </c>
      <c r="I445" s="264"/>
      <c r="J445" s="261"/>
      <c r="K445" s="261"/>
      <c r="L445" s="265"/>
      <c r="M445" s="266"/>
      <c r="N445" s="267"/>
      <c r="O445" s="267"/>
      <c r="P445" s="267"/>
      <c r="Q445" s="267"/>
      <c r="R445" s="267"/>
      <c r="S445" s="267"/>
      <c r="T445" s="268"/>
      <c r="AT445" s="269" t="s">
        <v>177</v>
      </c>
      <c r="AU445" s="269" t="s">
        <v>79</v>
      </c>
      <c r="AV445" s="13" t="s">
        <v>75</v>
      </c>
      <c r="AW445" s="13" t="s">
        <v>35</v>
      </c>
      <c r="AX445" s="13" t="s">
        <v>71</v>
      </c>
      <c r="AY445" s="269" t="s">
        <v>169</v>
      </c>
    </row>
    <row r="446" s="12" customFormat="1">
      <c r="B446" s="248"/>
      <c r="C446" s="249"/>
      <c r="D446" s="250" t="s">
        <v>177</v>
      </c>
      <c r="E446" s="251" t="s">
        <v>21</v>
      </c>
      <c r="F446" s="252" t="s">
        <v>2465</v>
      </c>
      <c r="G446" s="249"/>
      <c r="H446" s="253">
        <v>0.26800000000000002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177</v>
      </c>
      <c r="AU446" s="259" t="s">
        <v>79</v>
      </c>
      <c r="AV446" s="12" t="s">
        <v>79</v>
      </c>
      <c r="AW446" s="12" t="s">
        <v>35</v>
      </c>
      <c r="AX446" s="12" t="s">
        <v>71</v>
      </c>
      <c r="AY446" s="259" t="s">
        <v>169</v>
      </c>
    </row>
    <row r="447" s="13" customFormat="1">
      <c r="B447" s="260"/>
      <c r="C447" s="261"/>
      <c r="D447" s="250" t="s">
        <v>177</v>
      </c>
      <c r="E447" s="262" t="s">
        <v>21</v>
      </c>
      <c r="F447" s="263" t="s">
        <v>2336</v>
      </c>
      <c r="G447" s="261"/>
      <c r="H447" s="262" t="s">
        <v>21</v>
      </c>
      <c r="I447" s="264"/>
      <c r="J447" s="261"/>
      <c r="K447" s="261"/>
      <c r="L447" s="265"/>
      <c r="M447" s="266"/>
      <c r="N447" s="267"/>
      <c r="O447" s="267"/>
      <c r="P447" s="267"/>
      <c r="Q447" s="267"/>
      <c r="R447" s="267"/>
      <c r="S447" s="267"/>
      <c r="T447" s="268"/>
      <c r="AT447" s="269" t="s">
        <v>177</v>
      </c>
      <c r="AU447" s="269" t="s">
        <v>79</v>
      </c>
      <c r="AV447" s="13" t="s">
        <v>75</v>
      </c>
      <c r="AW447" s="13" t="s">
        <v>35</v>
      </c>
      <c r="AX447" s="13" t="s">
        <v>71</v>
      </c>
      <c r="AY447" s="269" t="s">
        <v>169</v>
      </c>
    </row>
    <row r="448" s="12" customFormat="1">
      <c r="B448" s="248"/>
      <c r="C448" s="249"/>
      <c r="D448" s="250" t="s">
        <v>177</v>
      </c>
      <c r="E448" s="251" t="s">
        <v>21</v>
      </c>
      <c r="F448" s="252" t="s">
        <v>2466</v>
      </c>
      <c r="G448" s="249"/>
      <c r="H448" s="253">
        <v>0.13400000000000001</v>
      </c>
      <c r="I448" s="254"/>
      <c r="J448" s="249"/>
      <c r="K448" s="249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177</v>
      </c>
      <c r="AU448" s="259" t="s">
        <v>79</v>
      </c>
      <c r="AV448" s="12" t="s">
        <v>79</v>
      </c>
      <c r="AW448" s="12" t="s">
        <v>35</v>
      </c>
      <c r="AX448" s="12" t="s">
        <v>71</v>
      </c>
      <c r="AY448" s="259" t="s">
        <v>169</v>
      </c>
    </row>
    <row r="449" s="13" customFormat="1">
      <c r="B449" s="260"/>
      <c r="C449" s="261"/>
      <c r="D449" s="250" t="s">
        <v>177</v>
      </c>
      <c r="E449" s="262" t="s">
        <v>21</v>
      </c>
      <c r="F449" s="263" t="s">
        <v>2417</v>
      </c>
      <c r="G449" s="261"/>
      <c r="H449" s="262" t="s">
        <v>21</v>
      </c>
      <c r="I449" s="264"/>
      <c r="J449" s="261"/>
      <c r="K449" s="261"/>
      <c r="L449" s="265"/>
      <c r="M449" s="266"/>
      <c r="N449" s="267"/>
      <c r="O449" s="267"/>
      <c r="P449" s="267"/>
      <c r="Q449" s="267"/>
      <c r="R449" s="267"/>
      <c r="S449" s="267"/>
      <c r="T449" s="268"/>
      <c r="AT449" s="269" t="s">
        <v>177</v>
      </c>
      <c r="AU449" s="269" t="s">
        <v>79</v>
      </c>
      <c r="AV449" s="13" t="s">
        <v>75</v>
      </c>
      <c r="AW449" s="13" t="s">
        <v>35</v>
      </c>
      <c r="AX449" s="13" t="s">
        <v>71</v>
      </c>
      <c r="AY449" s="269" t="s">
        <v>169</v>
      </c>
    </row>
    <row r="450" s="12" customFormat="1">
      <c r="B450" s="248"/>
      <c r="C450" s="249"/>
      <c r="D450" s="250" t="s">
        <v>177</v>
      </c>
      <c r="E450" s="251" t="s">
        <v>21</v>
      </c>
      <c r="F450" s="252" t="s">
        <v>2466</v>
      </c>
      <c r="G450" s="249"/>
      <c r="H450" s="253">
        <v>0.13400000000000001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177</v>
      </c>
      <c r="AU450" s="259" t="s">
        <v>79</v>
      </c>
      <c r="AV450" s="12" t="s">
        <v>79</v>
      </c>
      <c r="AW450" s="12" t="s">
        <v>35</v>
      </c>
      <c r="AX450" s="12" t="s">
        <v>71</v>
      </c>
      <c r="AY450" s="259" t="s">
        <v>169</v>
      </c>
    </row>
    <row r="451" s="13" customFormat="1">
      <c r="B451" s="260"/>
      <c r="C451" s="261"/>
      <c r="D451" s="250" t="s">
        <v>177</v>
      </c>
      <c r="E451" s="262" t="s">
        <v>21</v>
      </c>
      <c r="F451" s="263" t="s">
        <v>1105</v>
      </c>
      <c r="G451" s="261"/>
      <c r="H451" s="262" t="s">
        <v>21</v>
      </c>
      <c r="I451" s="264"/>
      <c r="J451" s="261"/>
      <c r="K451" s="261"/>
      <c r="L451" s="265"/>
      <c r="M451" s="266"/>
      <c r="N451" s="267"/>
      <c r="O451" s="267"/>
      <c r="P451" s="267"/>
      <c r="Q451" s="267"/>
      <c r="R451" s="267"/>
      <c r="S451" s="267"/>
      <c r="T451" s="268"/>
      <c r="AT451" s="269" t="s">
        <v>177</v>
      </c>
      <c r="AU451" s="269" t="s">
        <v>79</v>
      </c>
      <c r="AV451" s="13" t="s">
        <v>75</v>
      </c>
      <c r="AW451" s="13" t="s">
        <v>35</v>
      </c>
      <c r="AX451" s="13" t="s">
        <v>71</v>
      </c>
      <c r="AY451" s="269" t="s">
        <v>169</v>
      </c>
    </row>
    <row r="452" s="12" customFormat="1">
      <c r="B452" s="248"/>
      <c r="C452" s="249"/>
      <c r="D452" s="250" t="s">
        <v>177</v>
      </c>
      <c r="E452" s="251" t="s">
        <v>21</v>
      </c>
      <c r="F452" s="252" t="s">
        <v>2467</v>
      </c>
      <c r="G452" s="249"/>
      <c r="H452" s="253">
        <v>0.19400000000000001</v>
      </c>
      <c r="I452" s="254"/>
      <c r="J452" s="249"/>
      <c r="K452" s="249"/>
      <c r="L452" s="255"/>
      <c r="M452" s="256"/>
      <c r="N452" s="257"/>
      <c r="O452" s="257"/>
      <c r="P452" s="257"/>
      <c r="Q452" s="257"/>
      <c r="R452" s="257"/>
      <c r="S452" s="257"/>
      <c r="T452" s="258"/>
      <c r="AT452" s="259" t="s">
        <v>177</v>
      </c>
      <c r="AU452" s="259" t="s">
        <v>79</v>
      </c>
      <c r="AV452" s="12" t="s">
        <v>79</v>
      </c>
      <c r="AW452" s="12" t="s">
        <v>35</v>
      </c>
      <c r="AX452" s="12" t="s">
        <v>71</v>
      </c>
      <c r="AY452" s="259" t="s">
        <v>169</v>
      </c>
    </row>
    <row r="453" s="13" customFormat="1">
      <c r="B453" s="260"/>
      <c r="C453" s="261"/>
      <c r="D453" s="250" t="s">
        <v>177</v>
      </c>
      <c r="E453" s="262" t="s">
        <v>21</v>
      </c>
      <c r="F453" s="263" t="s">
        <v>2343</v>
      </c>
      <c r="G453" s="261"/>
      <c r="H453" s="262" t="s">
        <v>21</v>
      </c>
      <c r="I453" s="264"/>
      <c r="J453" s="261"/>
      <c r="K453" s="261"/>
      <c r="L453" s="265"/>
      <c r="M453" s="266"/>
      <c r="N453" s="267"/>
      <c r="O453" s="267"/>
      <c r="P453" s="267"/>
      <c r="Q453" s="267"/>
      <c r="R453" s="267"/>
      <c r="S453" s="267"/>
      <c r="T453" s="268"/>
      <c r="AT453" s="269" t="s">
        <v>177</v>
      </c>
      <c r="AU453" s="269" t="s">
        <v>79</v>
      </c>
      <c r="AV453" s="13" t="s">
        <v>75</v>
      </c>
      <c r="AW453" s="13" t="s">
        <v>35</v>
      </c>
      <c r="AX453" s="13" t="s">
        <v>71</v>
      </c>
      <c r="AY453" s="269" t="s">
        <v>169</v>
      </c>
    </row>
    <row r="454" s="12" customFormat="1">
      <c r="B454" s="248"/>
      <c r="C454" s="249"/>
      <c r="D454" s="250" t="s">
        <v>177</v>
      </c>
      <c r="E454" s="251" t="s">
        <v>21</v>
      </c>
      <c r="F454" s="252" t="s">
        <v>2468</v>
      </c>
      <c r="G454" s="249"/>
      <c r="H454" s="253">
        <v>0.056000000000000001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177</v>
      </c>
      <c r="AU454" s="259" t="s">
        <v>79</v>
      </c>
      <c r="AV454" s="12" t="s">
        <v>79</v>
      </c>
      <c r="AW454" s="12" t="s">
        <v>35</v>
      </c>
      <c r="AX454" s="12" t="s">
        <v>71</v>
      </c>
      <c r="AY454" s="259" t="s">
        <v>169</v>
      </c>
    </row>
    <row r="455" s="13" customFormat="1">
      <c r="B455" s="260"/>
      <c r="C455" s="261"/>
      <c r="D455" s="250" t="s">
        <v>177</v>
      </c>
      <c r="E455" s="262" t="s">
        <v>21</v>
      </c>
      <c r="F455" s="263" t="s">
        <v>1132</v>
      </c>
      <c r="G455" s="261"/>
      <c r="H455" s="262" t="s">
        <v>21</v>
      </c>
      <c r="I455" s="264"/>
      <c r="J455" s="261"/>
      <c r="K455" s="261"/>
      <c r="L455" s="265"/>
      <c r="M455" s="266"/>
      <c r="N455" s="267"/>
      <c r="O455" s="267"/>
      <c r="P455" s="267"/>
      <c r="Q455" s="267"/>
      <c r="R455" s="267"/>
      <c r="S455" s="267"/>
      <c r="T455" s="268"/>
      <c r="AT455" s="269" t="s">
        <v>177</v>
      </c>
      <c r="AU455" s="269" t="s">
        <v>79</v>
      </c>
      <c r="AV455" s="13" t="s">
        <v>75</v>
      </c>
      <c r="AW455" s="13" t="s">
        <v>35</v>
      </c>
      <c r="AX455" s="13" t="s">
        <v>71</v>
      </c>
      <c r="AY455" s="269" t="s">
        <v>169</v>
      </c>
    </row>
    <row r="456" s="14" customFormat="1">
      <c r="B456" s="270"/>
      <c r="C456" s="271"/>
      <c r="D456" s="250" t="s">
        <v>177</v>
      </c>
      <c r="E456" s="272" t="s">
        <v>21</v>
      </c>
      <c r="F456" s="273" t="s">
        <v>182</v>
      </c>
      <c r="G456" s="271"/>
      <c r="H456" s="274">
        <v>6.6390000000000002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AT456" s="280" t="s">
        <v>177</v>
      </c>
      <c r="AU456" s="280" t="s">
        <v>79</v>
      </c>
      <c r="AV456" s="14" t="s">
        <v>89</v>
      </c>
      <c r="AW456" s="14" t="s">
        <v>35</v>
      </c>
      <c r="AX456" s="14" t="s">
        <v>75</v>
      </c>
      <c r="AY456" s="280" t="s">
        <v>169</v>
      </c>
    </row>
    <row r="457" s="1" customFormat="1" ht="16.5" customHeight="1">
      <c r="B457" s="47"/>
      <c r="C457" s="236" t="s">
        <v>310</v>
      </c>
      <c r="D457" s="236" t="s">
        <v>172</v>
      </c>
      <c r="E457" s="237" t="s">
        <v>902</v>
      </c>
      <c r="F457" s="238" t="s">
        <v>903</v>
      </c>
      <c r="G457" s="239" t="s">
        <v>190</v>
      </c>
      <c r="H457" s="240">
        <v>6.6390000000000002</v>
      </c>
      <c r="I457" s="241"/>
      <c r="J457" s="242">
        <f>ROUND(I457*H457,2)</f>
        <v>0</v>
      </c>
      <c r="K457" s="238" t="s">
        <v>21</v>
      </c>
      <c r="L457" s="73"/>
      <c r="M457" s="243" t="s">
        <v>21</v>
      </c>
      <c r="N457" s="244" t="s">
        <v>42</v>
      </c>
      <c r="O457" s="48"/>
      <c r="P457" s="245">
        <f>O457*H457</f>
        <v>0</v>
      </c>
      <c r="Q457" s="245">
        <v>0</v>
      </c>
      <c r="R457" s="245">
        <f>Q457*H457</f>
        <v>0</v>
      </c>
      <c r="S457" s="245">
        <v>0</v>
      </c>
      <c r="T457" s="246">
        <f>S457*H457</f>
        <v>0</v>
      </c>
      <c r="AR457" s="25" t="s">
        <v>89</v>
      </c>
      <c r="AT457" s="25" t="s">
        <v>172</v>
      </c>
      <c r="AU457" s="25" t="s">
        <v>79</v>
      </c>
      <c r="AY457" s="25" t="s">
        <v>169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25" t="s">
        <v>75</v>
      </c>
      <c r="BK457" s="247">
        <f>ROUND(I457*H457,2)</f>
        <v>0</v>
      </c>
      <c r="BL457" s="25" t="s">
        <v>89</v>
      </c>
      <c r="BM457" s="25" t="s">
        <v>2469</v>
      </c>
    </row>
    <row r="458" s="12" customFormat="1">
      <c r="B458" s="248"/>
      <c r="C458" s="249"/>
      <c r="D458" s="250" t="s">
        <v>177</v>
      </c>
      <c r="E458" s="251" t="s">
        <v>21</v>
      </c>
      <c r="F458" s="252" t="s">
        <v>2458</v>
      </c>
      <c r="G458" s="249"/>
      <c r="H458" s="253">
        <v>0.60899999999999999</v>
      </c>
      <c r="I458" s="254"/>
      <c r="J458" s="249"/>
      <c r="K458" s="249"/>
      <c r="L458" s="255"/>
      <c r="M458" s="256"/>
      <c r="N458" s="257"/>
      <c r="O458" s="257"/>
      <c r="P458" s="257"/>
      <c r="Q458" s="257"/>
      <c r="R458" s="257"/>
      <c r="S458" s="257"/>
      <c r="T458" s="258"/>
      <c r="AT458" s="259" t="s">
        <v>177</v>
      </c>
      <c r="AU458" s="259" t="s">
        <v>79</v>
      </c>
      <c r="AV458" s="12" t="s">
        <v>79</v>
      </c>
      <c r="AW458" s="12" t="s">
        <v>35</v>
      </c>
      <c r="AX458" s="12" t="s">
        <v>71</v>
      </c>
      <c r="AY458" s="259" t="s">
        <v>169</v>
      </c>
    </row>
    <row r="459" s="13" customFormat="1">
      <c r="B459" s="260"/>
      <c r="C459" s="261"/>
      <c r="D459" s="250" t="s">
        <v>177</v>
      </c>
      <c r="E459" s="262" t="s">
        <v>21</v>
      </c>
      <c r="F459" s="263" t="s">
        <v>2357</v>
      </c>
      <c r="G459" s="261"/>
      <c r="H459" s="262" t="s">
        <v>21</v>
      </c>
      <c r="I459" s="264"/>
      <c r="J459" s="261"/>
      <c r="K459" s="261"/>
      <c r="L459" s="265"/>
      <c r="M459" s="266"/>
      <c r="N459" s="267"/>
      <c r="O459" s="267"/>
      <c r="P459" s="267"/>
      <c r="Q459" s="267"/>
      <c r="R459" s="267"/>
      <c r="S459" s="267"/>
      <c r="T459" s="268"/>
      <c r="AT459" s="269" t="s">
        <v>177</v>
      </c>
      <c r="AU459" s="269" t="s">
        <v>79</v>
      </c>
      <c r="AV459" s="13" t="s">
        <v>75</v>
      </c>
      <c r="AW459" s="13" t="s">
        <v>35</v>
      </c>
      <c r="AX459" s="13" t="s">
        <v>71</v>
      </c>
      <c r="AY459" s="269" t="s">
        <v>169</v>
      </c>
    </row>
    <row r="460" s="12" customFormat="1">
      <c r="B460" s="248"/>
      <c r="C460" s="249"/>
      <c r="D460" s="250" t="s">
        <v>177</v>
      </c>
      <c r="E460" s="251" t="s">
        <v>21</v>
      </c>
      <c r="F460" s="252" t="s">
        <v>2459</v>
      </c>
      <c r="G460" s="249"/>
      <c r="H460" s="253">
        <v>1</v>
      </c>
      <c r="I460" s="254"/>
      <c r="J460" s="249"/>
      <c r="K460" s="249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177</v>
      </c>
      <c r="AU460" s="259" t="s">
        <v>79</v>
      </c>
      <c r="AV460" s="12" t="s">
        <v>79</v>
      </c>
      <c r="AW460" s="12" t="s">
        <v>35</v>
      </c>
      <c r="AX460" s="12" t="s">
        <v>71</v>
      </c>
      <c r="AY460" s="259" t="s">
        <v>169</v>
      </c>
    </row>
    <row r="461" s="13" customFormat="1">
      <c r="B461" s="260"/>
      <c r="C461" s="261"/>
      <c r="D461" s="250" t="s">
        <v>177</v>
      </c>
      <c r="E461" s="262" t="s">
        <v>21</v>
      </c>
      <c r="F461" s="263" t="s">
        <v>2378</v>
      </c>
      <c r="G461" s="261"/>
      <c r="H461" s="262" t="s">
        <v>21</v>
      </c>
      <c r="I461" s="264"/>
      <c r="J461" s="261"/>
      <c r="K461" s="261"/>
      <c r="L461" s="265"/>
      <c r="M461" s="266"/>
      <c r="N461" s="267"/>
      <c r="O461" s="267"/>
      <c r="P461" s="267"/>
      <c r="Q461" s="267"/>
      <c r="R461" s="267"/>
      <c r="S461" s="267"/>
      <c r="T461" s="268"/>
      <c r="AT461" s="269" t="s">
        <v>177</v>
      </c>
      <c r="AU461" s="269" t="s">
        <v>79</v>
      </c>
      <c r="AV461" s="13" t="s">
        <v>75</v>
      </c>
      <c r="AW461" s="13" t="s">
        <v>35</v>
      </c>
      <c r="AX461" s="13" t="s">
        <v>71</v>
      </c>
      <c r="AY461" s="269" t="s">
        <v>169</v>
      </c>
    </row>
    <row r="462" s="12" customFormat="1">
      <c r="B462" s="248"/>
      <c r="C462" s="249"/>
      <c r="D462" s="250" t="s">
        <v>177</v>
      </c>
      <c r="E462" s="251" t="s">
        <v>21</v>
      </c>
      <c r="F462" s="252" t="s">
        <v>2460</v>
      </c>
      <c r="G462" s="249"/>
      <c r="H462" s="253">
        <v>0.5</v>
      </c>
      <c r="I462" s="254"/>
      <c r="J462" s="249"/>
      <c r="K462" s="249"/>
      <c r="L462" s="255"/>
      <c r="M462" s="256"/>
      <c r="N462" s="257"/>
      <c r="O462" s="257"/>
      <c r="P462" s="257"/>
      <c r="Q462" s="257"/>
      <c r="R462" s="257"/>
      <c r="S462" s="257"/>
      <c r="T462" s="258"/>
      <c r="AT462" s="259" t="s">
        <v>177</v>
      </c>
      <c r="AU462" s="259" t="s">
        <v>79</v>
      </c>
      <c r="AV462" s="12" t="s">
        <v>79</v>
      </c>
      <c r="AW462" s="12" t="s">
        <v>35</v>
      </c>
      <c r="AX462" s="12" t="s">
        <v>71</v>
      </c>
      <c r="AY462" s="259" t="s">
        <v>169</v>
      </c>
    </row>
    <row r="463" s="13" customFormat="1">
      <c r="B463" s="260"/>
      <c r="C463" s="261"/>
      <c r="D463" s="250" t="s">
        <v>177</v>
      </c>
      <c r="E463" s="262" t="s">
        <v>21</v>
      </c>
      <c r="F463" s="263" t="s">
        <v>2367</v>
      </c>
      <c r="G463" s="261"/>
      <c r="H463" s="262" t="s">
        <v>21</v>
      </c>
      <c r="I463" s="264"/>
      <c r="J463" s="261"/>
      <c r="K463" s="261"/>
      <c r="L463" s="265"/>
      <c r="M463" s="266"/>
      <c r="N463" s="267"/>
      <c r="O463" s="267"/>
      <c r="P463" s="267"/>
      <c r="Q463" s="267"/>
      <c r="R463" s="267"/>
      <c r="S463" s="267"/>
      <c r="T463" s="268"/>
      <c r="AT463" s="269" t="s">
        <v>177</v>
      </c>
      <c r="AU463" s="269" t="s">
        <v>79</v>
      </c>
      <c r="AV463" s="13" t="s">
        <v>75</v>
      </c>
      <c r="AW463" s="13" t="s">
        <v>35</v>
      </c>
      <c r="AX463" s="13" t="s">
        <v>71</v>
      </c>
      <c r="AY463" s="269" t="s">
        <v>169</v>
      </c>
    </row>
    <row r="464" s="12" customFormat="1">
      <c r="B464" s="248"/>
      <c r="C464" s="249"/>
      <c r="D464" s="250" t="s">
        <v>177</v>
      </c>
      <c r="E464" s="251" t="s">
        <v>21</v>
      </c>
      <c r="F464" s="252" t="s">
        <v>2461</v>
      </c>
      <c r="G464" s="249"/>
      <c r="H464" s="253">
        <v>0.074999999999999997</v>
      </c>
      <c r="I464" s="254"/>
      <c r="J464" s="249"/>
      <c r="K464" s="249"/>
      <c r="L464" s="255"/>
      <c r="M464" s="256"/>
      <c r="N464" s="257"/>
      <c r="O464" s="257"/>
      <c r="P464" s="257"/>
      <c r="Q464" s="257"/>
      <c r="R464" s="257"/>
      <c r="S464" s="257"/>
      <c r="T464" s="258"/>
      <c r="AT464" s="259" t="s">
        <v>177</v>
      </c>
      <c r="AU464" s="259" t="s">
        <v>79</v>
      </c>
      <c r="AV464" s="12" t="s">
        <v>79</v>
      </c>
      <c r="AW464" s="12" t="s">
        <v>35</v>
      </c>
      <c r="AX464" s="12" t="s">
        <v>71</v>
      </c>
      <c r="AY464" s="259" t="s">
        <v>169</v>
      </c>
    </row>
    <row r="465" s="13" customFormat="1">
      <c r="B465" s="260"/>
      <c r="C465" s="261"/>
      <c r="D465" s="250" t="s">
        <v>177</v>
      </c>
      <c r="E465" s="262" t="s">
        <v>21</v>
      </c>
      <c r="F465" s="263" t="s">
        <v>2344</v>
      </c>
      <c r="G465" s="261"/>
      <c r="H465" s="262" t="s">
        <v>21</v>
      </c>
      <c r="I465" s="264"/>
      <c r="J465" s="261"/>
      <c r="K465" s="261"/>
      <c r="L465" s="265"/>
      <c r="M465" s="266"/>
      <c r="N465" s="267"/>
      <c r="O465" s="267"/>
      <c r="P465" s="267"/>
      <c r="Q465" s="267"/>
      <c r="R465" s="267"/>
      <c r="S465" s="267"/>
      <c r="T465" s="268"/>
      <c r="AT465" s="269" t="s">
        <v>177</v>
      </c>
      <c r="AU465" s="269" t="s">
        <v>79</v>
      </c>
      <c r="AV465" s="13" t="s">
        <v>75</v>
      </c>
      <c r="AW465" s="13" t="s">
        <v>35</v>
      </c>
      <c r="AX465" s="13" t="s">
        <v>71</v>
      </c>
      <c r="AY465" s="269" t="s">
        <v>169</v>
      </c>
    </row>
    <row r="466" s="12" customFormat="1">
      <c r="B466" s="248"/>
      <c r="C466" s="249"/>
      <c r="D466" s="250" t="s">
        <v>177</v>
      </c>
      <c r="E466" s="251" t="s">
        <v>21</v>
      </c>
      <c r="F466" s="252" t="s">
        <v>2462</v>
      </c>
      <c r="G466" s="249"/>
      <c r="H466" s="253">
        <v>3.5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177</v>
      </c>
      <c r="AU466" s="259" t="s">
        <v>79</v>
      </c>
      <c r="AV466" s="12" t="s">
        <v>79</v>
      </c>
      <c r="AW466" s="12" t="s">
        <v>35</v>
      </c>
      <c r="AX466" s="12" t="s">
        <v>71</v>
      </c>
      <c r="AY466" s="259" t="s">
        <v>169</v>
      </c>
    </row>
    <row r="467" s="13" customFormat="1">
      <c r="B467" s="260"/>
      <c r="C467" s="261"/>
      <c r="D467" s="250" t="s">
        <v>177</v>
      </c>
      <c r="E467" s="262" t="s">
        <v>21</v>
      </c>
      <c r="F467" s="263" t="s">
        <v>2463</v>
      </c>
      <c r="G467" s="261"/>
      <c r="H467" s="262" t="s">
        <v>21</v>
      </c>
      <c r="I467" s="264"/>
      <c r="J467" s="261"/>
      <c r="K467" s="261"/>
      <c r="L467" s="265"/>
      <c r="M467" s="266"/>
      <c r="N467" s="267"/>
      <c r="O467" s="267"/>
      <c r="P467" s="267"/>
      <c r="Q467" s="267"/>
      <c r="R467" s="267"/>
      <c r="S467" s="267"/>
      <c r="T467" s="268"/>
      <c r="AT467" s="269" t="s">
        <v>177</v>
      </c>
      <c r="AU467" s="269" t="s">
        <v>79</v>
      </c>
      <c r="AV467" s="13" t="s">
        <v>75</v>
      </c>
      <c r="AW467" s="13" t="s">
        <v>35</v>
      </c>
      <c r="AX467" s="13" t="s">
        <v>71</v>
      </c>
      <c r="AY467" s="269" t="s">
        <v>169</v>
      </c>
    </row>
    <row r="468" s="12" customFormat="1">
      <c r="B468" s="248"/>
      <c r="C468" s="249"/>
      <c r="D468" s="250" t="s">
        <v>177</v>
      </c>
      <c r="E468" s="251" t="s">
        <v>21</v>
      </c>
      <c r="F468" s="252" t="s">
        <v>2461</v>
      </c>
      <c r="G468" s="249"/>
      <c r="H468" s="253">
        <v>0.074999999999999997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177</v>
      </c>
      <c r="AU468" s="259" t="s">
        <v>79</v>
      </c>
      <c r="AV468" s="12" t="s">
        <v>79</v>
      </c>
      <c r="AW468" s="12" t="s">
        <v>35</v>
      </c>
      <c r="AX468" s="12" t="s">
        <v>71</v>
      </c>
      <c r="AY468" s="259" t="s">
        <v>169</v>
      </c>
    </row>
    <row r="469" s="13" customFormat="1">
      <c r="B469" s="260"/>
      <c r="C469" s="261"/>
      <c r="D469" s="250" t="s">
        <v>177</v>
      </c>
      <c r="E469" s="262" t="s">
        <v>21</v>
      </c>
      <c r="F469" s="263" t="s">
        <v>2351</v>
      </c>
      <c r="G469" s="261"/>
      <c r="H469" s="262" t="s">
        <v>21</v>
      </c>
      <c r="I469" s="264"/>
      <c r="J469" s="261"/>
      <c r="K469" s="261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177</v>
      </c>
      <c r="AU469" s="269" t="s">
        <v>79</v>
      </c>
      <c r="AV469" s="13" t="s">
        <v>75</v>
      </c>
      <c r="AW469" s="13" t="s">
        <v>35</v>
      </c>
      <c r="AX469" s="13" t="s">
        <v>71</v>
      </c>
      <c r="AY469" s="269" t="s">
        <v>169</v>
      </c>
    </row>
    <row r="470" s="12" customFormat="1">
      <c r="B470" s="248"/>
      <c r="C470" s="249"/>
      <c r="D470" s="250" t="s">
        <v>177</v>
      </c>
      <c r="E470" s="251" t="s">
        <v>21</v>
      </c>
      <c r="F470" s="252" t="s">
        <v>2464</v>
      </c>
      <c r="G470" s="249"/>
      <c r="H470" s="253">
        <v>0.094</v>
      </c>
      <c r="I470" s="254"/>
      <c r="J470" s="249"/>
      <c r="K470" s="249"/>
      <c r="L470" s="255"/>
      <c r="M470" s="256"/>
      <c r="N470" s="257"/>
      <c r="O470" s="257"/>
      <c r="P470" s="257"/>
      <c r="Q470" s="257"/>
      <c r="R470" s="257"/>
      <c r="S470" s="257"/>
      <c r="T470" s="258"/>
      <c r="AT470" s="259" t="s">
        <v>177</v>
      </c>
      <c r="AU470" s="259" t="s">
        <v>79</v>
      </c>
      <c r="AV470" s="12" t="s">
        <v>79</v>
      </c>
      <c r="AW470" s="12" t="s">
        <v>35</v>
      </c>
      <c r="AX470" s="12" t="s">
        <v>71</v>
      </c>
      <c r="AY470" s="259" t="s">
        <v>169</v>
      </c>
    </row>
    <row r="471" s="13" customFormat="1">
      <c r="B471" s="260"/>
      <c r="C471" s="261"/>
      <c r="D471" s="250" t="s">
        <v>177</v>
      </c>
      <c r="E471" s="262" t="s">
        <v>21</v>
      </c>
      <c r="F471" s="263" t="s">
        <v>2354</v>
      </c>
      <c r="G471" s="261"/>
      <c r="H471" s="262" t="s">
        <v>21</v>
      </c>
      <c r="I471" s="264"/>
      <c r="J471" s="261"/>
      <c r="K471" s="261"/>
      <c r="L471" s="265"/>
      <c r="M471" s="266"/>
      <c r="N471" s="267"/>
      <c r="O471" s="267"/>
      <c r="P471" s="267"/>
      <c r="Q471" s="267"/>
      <c r="R471" s="267"/>
      <c r="S471" s="267"/>
      <c r="T471" s="268"/>
      <c r="AT471" s="269" t="s">
        <v>177</v>
      </c>
      <c r="AU471" s="269" t="s">
        <v>79</v>
      </c>
      <c r="AV471" s="13" t="s">
        <v>75</v>
      </c>
      <c r="AW471" s="13" t="s">
        <v>35</v>
      </c>
      <c r="AX471" s="13" t="s">
        <v>71</v>
      </c>
      <c r="AY471" s="269" t="s">
        <v>169</v>
      </c>
    </row>
    <row r="472" s="12" customFormat="1">
      <c r="B472" s="248"/>
      <c r="C472" s="249"/>
      <c r="D472" s="250" t="s">
        <v>177</v>
      </c>
      <c r="E472" s="251" t="s">
        <v>21</v>
      </c>
      <c r="F472" s="252" t="s">
        <v>2465</v>
      </c>
      <c r="G472" s="249"/>
      <c r="H472" s="253">
        <v>0.26800000000000002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177</v>
      </c>
      <c r="AU472" s="259" t="s">
        <v>79</v>
      </c>
      <c r="AV472" s="12" t="s">
        <v>79</v>
      </c>
      <c r="AW472" s="12" t="s">
        <v>35</v>
      </c>
      <c r="AX472" s="12" t="s">
        <v>71</v>
      </c>
      <c r="AY472" s="259" t="s">
        <v>169</v>
      </c>
    </row>
    <row r="473" s="13" customFormat="1">
      <c r="B473" s="260"/>
      <c r="C473" s="261"/>
      <c r="D473" s="250" t="s">
        <v>177</v>
      </c>
      <c r="E473" s="262" t="s">
        <v>21</v>
      </c>
      <c r="F473" s="263" t="s">
        <v>2336</v>
      </c>
      <c r="G473" s="261"/>
      <c r="H473" s="262" t="s">
        <v>21</v>
      </c>
      <c r="I473" s="264"/>
      <c r="J473" s="261"/>
      <c r="K473" s="261"/>
      <c r="L473" s="265"/>
      <c r="M473" s="266"/>
      <c r="N473" s="267"/>
      <c r="O473" s="267"/>
      <c r="P473" s="267"/>
      <c r="Q473" s="267"/>
      <c r="R473" s="267"/>
      <c r="S473" s="267"/>
      <c r="T473" s="268"/>
      <c r="AT473" s="269" t="s">
        <v>177</v>
      </c>
      <c r="AU473" s="269" t="s">
        <v>79</v>
      </c>
      <c r="AV473" s="13" t="s">
        <v>75</v>
      </c>
      <c r="AW473" s="13" t="s">
        <v>35</v>
      </c>
      <c r="AX473" s="13" t="s">
        <v>71</v>
      </c>
      <c r="AY473" s="269" t="s">
        <v>169</v>
      </c>
    </row>
    <row r="474" s="12" customFormat="1">
      <c r="B474" s="248"/>
      <c r="C474" s="249"/>
      <c r="D474" s="250" t="s">
        <v>177</v>
      </c>
      <c r="E474" s="251" t="s">
        <v>21</v>
      </c>
      <c r="F474" s="252" t="s">
        <v>2466</v>
      </c>
      <c r="G474" s="249"/>
      <c r="H474" s="253">
        <v>0.13400000000000001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177</v>
      </c>
      <c r="AU474" s="259" t="s">
        <v>79</v>
      </c>
      <c r="AV474" s="12" t="s">
        <v>79</v>
      </c>
      <c r="AW474" s="12" t="s">
        <v>35</v>
      </c>
      <c r="AX474" s="12" t="s">
        <v>71</v>
      </c>
      <c r="AY474" s="259" t="s">
        <v>169</v>
      </c>
    </row>
    <row r="475" s="13" customFormat="1">
      <c r="B475" s="260"/>
      <c r="C475" s="261"/>
      <c r="D475" s="250" t="s">
        <v>177</v>
      </c>
      <c r="E475" s="262" t="s">
        <v>21</v>
      </c>
      <c r="F475" s="263" t="s">
        <v>2417</v>
      </c>
      <c r="G475" s="261"/>
      <c r="H475" s="262" t="s">
        <v>21</v>
      </c>
      <c r="I475" s="264"/>
      <c r="J475" s="261"/>
      <c r="K475" s="261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177</v>
      </c>
      <c r="AU475" s="269" t="s">
        <v>79</v>
      </c>
      <c r="AV475" s="13" t="s">
        <v>75</v>
      </c>
      <c r="AW475" s="13" t="s">
        <v>35</v>
      </c>
      <c r="AX475" s="13" t="s">
        <v>71</v>
      </c>
      <c r="AY475" s="269" t="s">
        <v>169</v>
      </c>
    </row>
    <row r="476" s="12" customFormat="1">
      <c r="B476" s="248"/>
      <c r="C476" s="249"/>
      <c r="D476" s="250" t="s">
        <v>177</v>
      </c>
      <c r="E476" s="251" t="s">
        <v>21</v>
      </c>
      <c r="F476" s="252" t="s">
        <v>2466</v>
      </c>
      <c r="G476" s="249"/>
      <c r="H476" s="253">
        <v>0.13400000000000001</v>
      </c>
      <c r="I476" s="254"/>
      <c r="J476" s="249"/>
      <c r="K476" s="249"/>
      <c r="L476" s="255"/>
      <c r="M476" s="256"/>
      <c r="N476" s="257"/>
      <c r="O476" s="257"/>
      <c r="P476" s="257"/>
      <c r="Q476" s="257"/>
      <c r="R476" s="257"/>
      <c r="S476" s="257"/>
      <c r="T476" s="258"/>
      <c r="AT476" s="259" t="s">
        <v>177</v>
      </c>
      <c r="AU476" s="259" t="s">
        <v>79</v>
      </c>
      <c r="AV476" s="12" t="s">
        <v>79</v>
      </c>
      <c r="AW476" s="12" t="s">
        <v>35</v>
      </c>
      <c r="AX476" s="12" t="s">
        <v>71</v>
      </c>
      <c r="AY476" s="259" t="s">
        <v>169</v>
      </c>
    </row>
    <row r="477" s="13" customFormat="1">
      <c r="B477" s="260"/>
      <c r="C477" s="261"/>
      <c r="D477" s="250" t="s">
        <v>177</v>
      </c>
      <c r="E477" s="262" t="s">
        <v>21</v>
      </c>
      <c r="F477" s="263" t="s">
        <v>1105</v>
      </c>
      <c r="G477" s="261"/>
      <c r="H477" s="262" t="s">
        <v>21</v>
      </c>
      <c r="I477" s="264"/>
      <c r="J477" s="261"/>
      <c r="K477" s="261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177</v>
      </c>
      <c r="AU477" s="269" t="s">
        <v>79</v>
      </c>
      <c r="AV477" s="13" t="s">
        <v>75</v>
      </c>
      <c r="AW477" s="13" t="s">
        <v>35</v>
      </c>
      <c r="AX477" s="13" t="s">
        <v>71</v>
      </c>
      <c r="AY477" s="269" t="s">
        <v>169</v>
      </c>
    </row>
    <row r="478" s="12" customFormat="1">
      <c r="B478" s="248"/>
      <c r="C478" s="249"/>
      <c r="D478" s="250" t="s">
        <v>177</v>
      </c>
      <c r="E478" s="251" t="s">
        <v>21</v>
      </c>
      <c r="F478" s="252" t="s">
        <v>2467</v>
      </c>
      <c r="G478" s="249"/>
      <c r="H478" s="253">
        <v>0.19400000000000001</v>
      </c>
      <c r="I478" s="254"/>
      <c r="J478" s="249"/>
      <c r="K478" s="249"/>
      <c r="L478" s="255"/>
      <c r="M478" s="256"/>
      <c r="N478" s="257"/>
      <c r="O478" s="257"/>
      <c r="P478" s="257"/>
      <c r="Q478" s="257"/>
      <c r="R478" s="257"/>
      <c r="S478" s="257"/>
      <c r="T478" s="258"/>
      <c r="AT478" s="259" t="s">
        <v>177</v>
      </c>
      <c r="AU478" s="259" t="s">
        <v>79</v>
      </c>
      <c r="AV478" s="12" t="s">
        <v>79</v>
      </c>
      <c r="AW478" s="12" t="s">
        <v>35</v>
      </c>
      <c r="AX478" s="12" t="s">
        <v>71</v>
      </c>
      <c r="AY478" s="259" t="s">
        <v>169</v>
      </c>
    </row>
    <row r="479" s="13" customFormat="1">
      <c r="B479" s="260"/>
      <c r="C479" s="261"/>
      <c r="D479" s="250" t="s">
        <v>177</v>
      </c>
      <c r="E479" s="262" t="s">
        <v>21</v>
      </c>
      <c r="F479" s="263" t="s">
        <v>2343</v>
      </c>
      <c r="G479" s="261"/>
      <c r="H479" s="262" t="s">
        <v>21</v>
      </c>
      <c r="I479" s="264"/>
      <c r="J479" s="261"/>
      <c r="K479" s="261"/>
      <c r="L479" s="265"/>
      <c r="M479" s="266"/>
      <c r="N479" s="267"/>
      <c r="O479" s="267"/>
      <c r="P479" s="267"/>
      <c r="Q479" s="267"/>
      <c r="R479" s="267"/>
      <c r="S479" s="267"/>
      <c r="T479" s="268"/>
      <c r="AT479" s="269" t="s">
        <v>177</v>
      </c>
      <c r="AU479" s="269" t="s">
        <v>79</v>
      </c>
      <c r="AV479" s="13" t="s">
        <v>75</v>
      </c>
      <c r="AW479" s="13" t="s">
        <v>35</v>
      </c>
      <c r="AX479" s="13" t="s">
        <v>71</v>
      </c>
      <c r="AY479" s="269" t="s">
        <v>169</v>
      </c>
    </row>
    <row r="480" s="12" customFormat="1">
      <c r="B480" s="248"/>
      <c r="C480" s="249"/>
      <c r="D480" s="250" t="s">
        <v>177</v>
      </c>
      <c r="E480" s="251" t="s">
        <v>21</v>
      </c>
      <c r="F480" s="252" t="s">
        <v>2468</v>
      </c>
      <c r="G480" s="249"/>
      <c r="H480" s="253">
        <v>0.056000000000000001</v>
      </c>
      <c r="I480" s="254"/>
      <c r="J480" s="249"/>
      <c r="K480" s="249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177</v>
      </c>
      <c r="AU480" s="259" t="s">
        <v>79</v>
      </c>
      <c r="AV480" s="12" t="s">
        <v>79</v>
      </c>
      <c r="AW480" s="12" t="s">
        <v>35</v>
      </c>
      <c r="AX480" s="12" t="s">
        <v>71</v>
      </c>
      <c r="AY480" s="259" t="s">
        <v>169</v>
      </c>
    </row>
    <row r="481" s="13" customFormat="1">
      <c r="B481" s="260"/>
      <c r="C481" s="261"/>
      <c r="D481" s="250" t="s">
        <v>177</v>
      </c>
      <c r="E481" s="262" t="s">
        <v>21</v>
      </c>
      <c r="F481" s="263" t="s">
        <v>1132</v>
      </c>
      <c r="G481" s="261"/>
      <c r="H481" s="262" t="s">
        <v>21</v>
      </c>
      <c r="I481" s="264"/>
      <c r="J481" s="261"/>
      <c r="K481" s="261"/>
      <c r="L481" s="265"/>
      <c r="M481" s="266"/>
      <c r="N481" s="267"/>
      <c r="O481" s="267"/>
      <c r="P481" s="267"/>
      <c r="Q481" s="267"/>
      <c r="R481" s="267"/>
      <c r="S481" s="267"/>
      <c r="T481" s="268"/>
      <c r="AT481" s="269" t="s">
        <v>177</v>
      </c>
      <c r="AU481" s="269" t="s">
        <v>79</v>
      </c>
      <c r="AV481" s="13" t="s">
        <v>75</v>
      </c>
      <c r="AW481" s="13" t="s">
        <v>35</v>
      </c>
      <c r="AX481" s="13" t="s">
        <v>71</v>
      </c>
      <c r="AY481" s="269" t="s">
        <v>169</v>
      </c>
    </row>
    <row r="482" s="14" customFormat="1">
      <c r="B482" s="270"/>
      <c r="C482" s="271"/>
      <c r="D482" s="250" t="s">
        <v>177</v>
      </c>
      <c r="E482" s="272" t="s">
        <v>21</v>
      </c>
      <c r="F482" s="273" t="s">
        <v>182</v>
      </c>
      <c r="G482" s="271"/>
      <c r="H482" s="274">
        <v>6.6390000000000002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AT482" s="280" t="s">
        <v>177</v>
      </c>
      <c r="AU482" s="280" t="s">
        <v>79</v>
      </c>
      <c r="AV482" s="14" t="s">
        <v>89</v>
      </c>
      <c r="AW482" s="14" t="s">
        <v>35</v>
      </c>
      <c r="AX482" s="14" t="s">
        <v>75</v>
      </c>
      <c r="AY482" s="280" t="s">
        <v>169</v>
      </c>
    </row>
    <row r="483" s="1" customFormat="1" ht="25.5" customHeight="1">
      <c r="B483" s="47"/>
      <c r="C483" s="236" t="s">
        <v>324</v>
      </c>
      <c r="D483" s="236" t="s">
        <v>172</v>
      </c>
      <c r="E483" s="237" t="s">
        <v>906</v>
      </c>
      <c r="F483" s="238" t="s">
        <v>907</v>
      </c>
      <c r="G483" s="239" t="s">
        <v>190</v>
      </c>
      <c r="H483" s="240">
        <v>6.6390000000000002</v>
      </c>
      <c r="I483" s="241"/>
      <c r="J483" s="242">
        <f>ROUND(I483*H483,2)</f>
        <v>0</v>
      </c>
      <c r="K483" s="238" t="s">
        <v>21</v>
      </c>
      <c r="L483" s="73"/>
      <c r="M483" s="243" t="s">
        <v>21</v>
      </c>
      <c r="N483" s="244" t="s">
        <v>42</v>
      </c>
      <c r="O483" s="48"/>
      <c r="P483" s="245">
        <f>O483*H483</f>
        <v>0</v>
      </c>
      <c r="Q483" s="245">
        <v>0</v>
      </c>
      <c r="R483" s="245">
        <f>Q483*H483</f>
        <v>0</v>
      </c>
      <c r="S483" s="245">
        <v>0</v>
      </c>
      <c r="T483" s="246">
        <f>S483*H483</f>
        <v>0</v>
      </c>
      <c r="AR483" s="25" t="s">
        <v>89</v>
      </c>
      <c r="AT483" s="25" t="s">
        <v>172</v>
      </c>
      <c r="AU483" s="25" t="s">
        <v>79</v>
      </c>
      <c r="AY483" s="25" t="s">
        <v>169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25" t="s">
        <v>75</v>
      </c>
      <c r="BK483" s="247">
        <f>ROUND(I483*H483,2)</f>
        <v>0</v>
      </c>
      <c r="BL483" s="25" t="s">
        <v>89</v>
      </c>
      <c r="BM483" s="25" t="s">
        <v>2470</v>
      </c>
    </row>
    <row r="484" s="12" customFormat="1">
      <c r="B484" s="248"/>
      <c r="C484" s="249"/>
      <c r="D484" s="250" t="s">
        <v>177</v>
      </c>
      <c r="E484" s="251" t="s">
        <v>21</v>
      </c>
      <c r="F484" s="252" t="s">
        <v>2458</v>
      </c>
      <c r="G484" s="249"/>
      <c r="H484" s="253">
        <v>0.60899999999999999</v>
      </c>
      <c r="I484" s="254"/>
      <c r="J484" s="249"/>
      <c r="K484" s="249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177</v>
      </c>
      <c r="AU484" s="259" t="s">
        <v>79</v>
      </c>
      <c r="AV484" s="12" t="s">
        <v>79</v>
      </c>
      <c r="AW484" s="12" t="s">
        <v>35</v>
      </c>
      <c r="AX484" s="12" t="s">
        <v>71</v>
      </c>
      <c r="AY484" s="259" t="s">
        <v>169</v>
      </c>
    </row>
    <row r="485" s="13" customFormat="1">
      <c r="B485" s="260"/>
      <c r="C485" s="261"/>
      <c r="D485" s="250" t="s">
        <v>177</v>
      </c>
      <c r="E485" s="262" t="s">
        <v>21</v>
      </c>
      <c r="F485" s="263" t="s">
        <v>2357</v>
      </c>
      <c r="G485" s="261"/>
      <c r="H485" s="262" t="s">
        <v>21</v>
      </c>
      <c r="I485" s="264"/>
      <c r="J485" s="261"/>
      <c r="K485" s="261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177</v>
      </c>
      <c r="AU485" s="269" t="s">
        <v>79</v>
      </c>
      <c r="AV485" s="13" t="s">
        <v>75</v>
      </c>
      <c r="AW485" s="13" t="s">
        <v>35</v>
      </c>
      <c r="AX485" s="13" t="s">
        <v>71</v>
      </c>
      <c r="AY485" s="269" t="s">
        <v>169</v>
      </c>
    </row>
    <row r="486" s="12" customFormat="1">
      <c r="B486" s="248"/>
      <c r="C486" s="249"/>
      <c r="D486" s="250" t="s">
        <v>177</v>
      </c>
      <c r="E486" s="251" t="s">
        <v>21</v>
      </c>
      <c r="F486" s="252" t="s">
        <v>2459</v>
      </c>
      <c r="G486" s="249"/>
      <c r="H486" s="253">
        <v>1</v>
      </c>
      <c r="I486" s="254"/>
      <c r="J486" s="249"/>
      <c r="K486" s="249"/>
      <c r="L486" s="255"/>
      <c r="M486" s="256"/>
      <c r="N486" s="257"/>
      <c r="O486" s="257"/>
      <c r="P486" s="257"/>
      <c r="Q486" s="257"/>
      <c r="R486" s="257"/>
      <c r="S486" s="257"/>
      <c r="T486" s="258"/>
      <c r="AT486" s="259" t="s">
        <v>177</v>
      </c>
      <c r="AU486" s="259" t="s">
        <v>79</v>
      </c>
      <c r="AV486" s="12" t="s">
        <v>79</v>
      </c>
      <c r="AW486" s="12" t="s">
        <v>35</v>
      </c>
      <c r="AX486" s="12" t="s">
        <v>71</v>
      </c>
      <c r="AY486" s="259" t="s">
        <v>169</v>
      </c>
    </row>
    <row r="487" s="13" customFormat="1">
      <c r="B487" s="260"/>
      <c r="C487" s="261"/>
      <c r="D487" s="250" t="s">
        <v>177</v>
      </c>
      <c r="E487" s="262" t="s">
        <v>21</v>
      </c>
      <c r="F487" s="263" t="s">
        <v>2378</v>
      </c>
      <c r="G487" s="261"/>
      <c r="H487" s="262" t="s">
        <v>21</v>
      </c>
      <c r="I487" s="264"/>
      <c r="J487" s="261"/>
      <c r="K487" s="261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177</v>
      </c>
      <c r="AU487" s="269" t="s">
        <v>79</v>
      </c>
      <c r="AV487" s="13" t="s">
        <v>75</v>
      </c>
      <c r="AW487" s="13" t="s">
        <v>35</v>
      </c>
      <c r="AX487" s="13" t="s">
        <v>71</v>
      </c>
      <c r="AY487" s="269" t="s">
        <v>169</v>
      </c>
    </row>
    <row r="488" s="12" customFormat="1">
      <c r="B488" s="248"/>
      <c r="C488" s="249"/>
      <c r="D488" s="250" t="s">
        <v>177</v>
      </c>
      <c r="E488" s="251" t="s">
        <v>21</v>
      </c>
      <c r="F488" s="252" t="s">
        <v>2460</v>
      </c>
      <c r="G488" s="249"/>
      <c r="H488" s="253">
        <v>0.5</v>
      </c>
      <c r="I488" s="254"/>
      <c r="J488" s="249"/>
      <c r="K488" s="249"/>
      <c r="L488" s="255"/>
      <c r="M488" s="256"/>
      <c r="N488" s="257"/>
      <c r="O488" s="257"/>
      <c r="P488" s="257"/>
      <c r="Q488" s="257"/>
      <c r="R488" s="257"/>
      <c r="S488" s="257"/>
      <c r="T488" s="258"/>
      <c r="AT488" s="259" t="s">
        <v>177</v>
      </c>
      <c r="AU488" s="259" t="s">
        <v>79</v>
      </c>
      <c r="AV488" s="12" t="s">
        <v>79</v>
      </c>
      <c r="AW488" s="12" t="s">
        <v>35</v>
      </c>
      <c r="AX488" s="12" t="s">
        <v>71</v>
      </c>
      <c r="AY488" s="259" t="s">
        <v>169</v>
      </c>
    </row>
    <row r="489" s="13" customFormat="1">
      <c r="B489" s="260"/>
      <c r="C489" s="261"/>
      <c r="D489" s="250" t="s">
        <v>177</v>
      </c>
      <c r="E489" s="262" t="s">
        <v>21</v>
      </c>
      <c r="F489" s="263" t="s">
        <v>2367</v>
      </c>
      <c r="G489" s="261"/>
      <c r="H489" s="262" t="s">
        <v>21</v>
      </c>
      <c r="I489" s="264"/>
      <c r="J489" s="261"/>
      <c r="K489" s="261"/>
      <c r="L489" s="265"/>
      <c r="M489" s="266"/>
      <c r="N489" s="267"/>
      <c r="O489" s="267"/>
      <c r="P489" s="267"/>
      <c r="Q489" s="267"/>
      <c r="R489" s="267"/>
      <c r="S489" s="267"/>
      <c r="T489" s="268"/>
      <c r="AT489" s="269" t="s">
        <v>177</v>
      </c>
      <c r="AU489" s="269" t="s">
        <v>79</v>
      </c>
      <c r="AV489" s="13" t="s">
        <v>75</v>
      </c>
      <c r="AW489" s="13" t="s">
        <v>35</v>
      </c>
      <c r="AX489" s="13" t="s">
        <v>71</v>
      </c>
      <c r="AY489" s="269" t="s">
        <v>169</v>
      </c>
    </row>
    <row r="490" s="12" customFormat="1">
      <c r="B490" s="248"/>
      <c r="C490" s="249"/>
      <c r="D490" s="250" t="s">
        <v>177</v>
      </c>
      <c r="E490" s="251" t="s">
        <v>21</v>
      </c>
      <c r="F490" s="252" t="s">
        <v>2461</v>
      </c>
      <c r="G490" s="249"/>
      <c r="H490" s="253">
        <v>0.074999999999999997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177</v>
      </c>
      <c r="AU490" s="259" t="s">
        <v>79</v>
      </c>
      <c r="AV490" s="12" t="s">
        <v>79</v>
      </c>
      <c r="AW490" s="12" t="s">
        <v>35</v>
      </c>
      <c r="AX490" s="12" t="s">
        <v>71</v>
      </c>
      <c r="AY490" s="259" t="s">
        <v>169</v>
      </c>
    </row>
    <row r="491" s="13" customFormat="1">
      <c r="B491" s="260"/>
      <c r="C491" s="261"/>
      <c r="D491" s="250" t="s">
        <v>177</v>
      </c>
      <c r="E491" s="262" t="s">
        <v>21</v>
      </c>
      <c r="F491" s="263" t="s">
        <v>2344</v>
      </c>
      <c r="G491" s="261"/>
      <c r="H491" s="262" t="s">
        <v>21</v>
      </c>
      <c r="I491" s="264"/>
      <c r="J491" s="261"/>
      <c r="K491" s="261"/>
      <c r="L491" s="265"/>
      <c r="M491" s="266"/>
      <c r="N491" s="267"/>
      <c r="O491" s="267"/>
      <c r="P491" s="267"/>
      <c r="Q491" s="267"/>
      <c r="R491" s="267"/>
      <c r="S491" s="267"/>
      <c r="T491" s="268"/>
      <c r="AT491" s="269" t="s">
        <v>177</v>
      </c>
      <c r="AU491" s="269" t="s">
        <v>79</v>
      </c>
      <c r="AV491" s="13" t="s">
        <v>75</v>
      </c>
      <c r="AW491" s="13" t="s">
        <v>35</v>
      </c>
      <c r="AX491" s="13" t="s">
        <v>71</v>
      </c>
      <c r="AY491" s="269" t="s">
        <v>169</v>
      </c>
    </row>
    <row r="492" s="12" customFormat="1">
      <c r="B492" s="248"/>
      <c r="C492" s="249"/>
      <c r="D492" s="250" t="s">
        <v>177</v>
      </c>
      <c r="E492" s="251" t="s">
        <v>21</v>
      </c>
      <c r="F492" s="252" t="s">
        <v>2462</v>
      </c>
      <c r="G492" s="249"/>
      <c r="H492" s="253">
        <v>3.5</v>
      </c>
      <c r="I492" s="254"/>
      <c r="J492" s="249"/>
      <c r="K492" s="249"/>
      <c r="L492" s="255"/>
      <c r="M492" s="256"/>
      <c r="N492" s="257"/>
      <c r="O492" s="257"/>
      <c r="P492" s="257"/>
      <c r="Q492" s="257"/>
      <c r="R492" s="257"/>
      <c r="S492" s="257"/>
      <c r="T492" s="258"/>
      <c r="AT492" s="259" t="s">
        <v>177</v>
      </c>
      <c r="AU492" s="259" t="s">
        <v>79</v>
      </c>
      <c r="AV492" s="12" t="s">
        <v>79</v>
      </c>
      <c r="AW492" s="12" t="s">
        <v>35</v>
      </c>
      <c r="AX492" s="12" t="s">
        <v>71</v>
      </c>
      <c r="AY492" s="259" t="s">
        <v>169</v>
      </c>
    </row>
    <row r="493" s="13" customFormat="1">
      <c r="B493" s="260"/>
      <c r="C493" s="261"/>
      <c r="D493" s="250" t="s">
        <v>177</v>
      </c>
      <c r="E493" s="262" t="s">
        <v>21</v>
      </c>
      <c r="F493" s="263" t="s">
        <v>2463</v>
      </c>
      <c r="G493" s="261"/>
      <c r="H493" s="262" t="s">
        <v>21</v>
      </c>
      <c r="I493" s="264"/>
      <c r="J493" s="261"/>
      <c r="K493" s="261"/>
      <c r="L493" s="265"/>
      <c r="M493" s="266"/>
      <c r="N493" s="267"/>
      <c r="O493" s="267"/>
      <c r="P493" s="267"/>
      <c r="Q493" s="267"/>
      <c r="R493" s="267"/>
      <c r="S493" s="267"/>
      <c r="T493" s="268"/>
      <c r="AT493" s="269" t="s">
        <v>177</v>
      </c>
      <c r="AU493" s="269" t="s">
        <v>79</v>
      </c>
      <c r="AV493" s="13" t="s">
        <v>75</v>
      </c>
      <c r="AW493" s="13" t="s">
        <v>35</v>
      </c>
      <c r="AX493" s="13" t="s">
        <v>71</v>
      </c>
      <c r="AY493" s="269" t="s">
        <v>169</v>
      </c>
    </row>
    <row r="494" s="12" customFormat="1">
      <c r="B494" s="248"/>
      <c r="C494" s="249"/>
      <c r="D494" s="250" t="s">
        <v>177</v>
      </c>
      <c r="E494" s="251" t="s">
        <v>21</v>
      </c>
      <c r="F494" s="252" t="s">
        <v>2461</v>
      </c>
      <c r="G494" s="249"/>
      <c r="H494" s="253">
        <v>0.074999999999999997</v>
      </c>
      <c r="I494" s="254"/>
      <c r="J494" s="249"/>
      <c r="K494" s="249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177</v>
      </c>
      <c r="AU494" s="259" t="s">
        <v>79</v>
      </c>
      <c r="AV494" s="12" t="s">
        <v>79</v>
      </c>
      <c r="AW494" s="12" t="s">
        <v>35</v>
      </c>
      <c r="AX494" s="12" t="s">
        <v>71</v>
      </c>
      <c r="AY494" s="259" t="s">
        <v>169</v>
      </c>
    </row>
    <row r="495" s="13" customFormat="1">
      <c r="B495" s="260"/>
      <c r="C495" s="261"/>
      <c r="D495" s="250" t="s">
        <v>177</v>
      </c>
      <c r="E495" s="262" t="s">
        <v>21</v>
      </c>
      <c r="F495" s="263" t="s">
        <v>2351</v>
      </c>
      <c r="G495" s="261"/>
      <c r="H495" s="262" t="s">
        <v>21</v>
      </c>
      <c r="I495" s="264"/>
      <c r="J495" s="261"/>
      <c r="K495" s="261"/>
      <c r="L495" s="265"/>
      <c r="M495" s="266"/>
      <c r="N495" s="267"/>
      <c r="O495" s="267"/>
      <c r="P495" s="267"/>
      <c r="Q495" s="267"/>
      <c r="R495" s="267"/>
      <c r="S495" s="267"/>
      <c r="T495" s="268"/>
      <c r="AT495" s="269" t="s">
        <v>177</v>
      </c>
      <c r="AU495" s="269" t="s">
        <v>79</v>
      </c>
      <c r="AV495" s="13" t="s">
        <v>75</v>
      </c>
      <c r="AW495" s="13" t="s">
        <v>35</v>
      </c>
      <c r="AX495" s="13" t="s">
        <v>71</v>
      </c>
      <c r="AY495" s="269" t="s">
        <v>169</v>
      </c>
    </row>
    <row r="496" s="12" customFormat="1">
      <c r="B496" s="248"/>
      <c r="C496" s="249"/>
      <c r="D496" s="250" t="s">
        <v>177</v>
      </c>
      <c r="E496" s="251" t="s">
        <v>21</v>
      </c>
      <c r="F496" s="252" t="s">
        <v>2464</v>
      </c>
      <c r="G496" s="249"/>
      <c r="H496" s="253">
        <v>0.094</v>
      </c>
      <c r="I496" s="254"/>
      <c r="J496" s="249"/>
      <c r="K496" s="249"/>
      <c r="L496" s="255"/>
      <c r="M496" s="256"/>
      <c r="N496" s="257"/>
      <c r="O496" s="257"/>
      <c r="P496" s="257"/>
      <c r="Q496" s="257"/>
      <c r="R496" s="257"/>
      <c r="S496" s="257"/>
      <c r="T496" s="258"/>
      <c r="AT496" s="259" t="s">
        <v>177</v>
      </c>
      <c r="AU496" s="259" t="s">
        <v>79</v>
      </c>
      <c r="AV496" s="12" t="s">
        <v>79</v>
      </c>
      <c r="AW496" s="12" t="s">
        <v>35</v>
      </c>
      <c r="AX496" s="12" t="s">
        <v>71</v>
      </c>
      <c r="AY496" s="259" t="s">
        <v>169</v>
      </c>
    </row>
    <row r="497" s="13" customFormat="1">
      <c r="B497" s="260"/>
      <c r="C497" s="261"/>
      <c r="D497" s="250" t="s">
        <v>177</v>
      </c>
      <c r="E497" s="262" t="s">
        <v>21</v>
      </c>
      <c r="F497" s="263" t="s">
        <v>2354</v>
      </c>
      <c r="G497" s="261"/>
      <c r="H497" s="262" t="s">
        <v>21</v>
      </c>
      <c r="I497" s="264"/>
      <c r="J497" s="261"/>
      <c r="K497" s="261"/>
      <c r="L497" s="265"/>
      <c r="M497" s="266"/>
      <c r="N497" s="267"/>
      <c r="O497" s="267"/>
      <c r="P497" s="267"/>
      <c r="Q497" s="267"/>
      <c r="R497" s="267"/>
      <c r="S497" s="267"/>
      <c r="T497" s="268"/>
      <c r="AT497" s="269" t="s">
        <v>177</v>
      </c>
      <c r="AU497" s="269" t="s">
        <v>79</v>
      </c>
      <c r="AV497" s="13" t="s">
        <v>75</v>
      </c>
      <c r="AW497" s="13" t="s">
        <v>35</v>
      </c>
      <c r="AX497" s="13" t="s">
        <v>71</v>
      </c>
      <c r="AY497" s="269" t="s">
        <v>169</v>
      </c>
    </row>
    <row r="498" s="12" customFormat="1">
      <c r="B498" s="248"/>
      <c r="C498" s="249"/>
      <c r="D498" s="250" t="s">
        <v>177</v>
      </c>
      <c r="E498" s="251" t="s">
        <v>21</v>
      </c>
      <c r="F498" s="252" t="s">
        <v>2465</v>
      </c>
      <c r="G498" s="249"/>
      <c r="H498" s="253">
        <v>0.26800000000000002</v>
      </c>
      <c r="I498" s="254"/>
      <c r="J498" s="249"/>
      <c r="K498" s="249"/>
      <c r="L498" s="255"/>
      <c r="M498" s="256"/>
      <c r="N498" s="257"/>
      <c r="O498" s="257"/>
      <c r="P498" s="257"/>
      <c r="Q498" s="257"/>
      <c r="R498" s="257"/>
      <c r="S498" s="257"/>
      <c r="T498" s="258"/>
      <c r="AT498" s="259" t="s">
        <v>177</v>
      </c>
      <c r="AU498" s="259" t="s">
        <v>79</v>
      </c>
      <c r="AV498" s="12" t="s">
        <v>79</v>
      </c>
      <c r="AW498" s="12" t="s">
        <v>35</v>
      </c>
      <c r="AX498" s="12" t="s">
        <v>71</v>
      </c>
      <c r="AY498" s="259" t="s">
        <v>169</v>
      </c>
    </row>
    <row r="499" s="13" customFormat="1">
      <c r="B499" s="260"/>
      <c r="C499" s="261"/>
      <c r="D499" s="250" t="s">
        <v>177</v>
      </c>
      <c r="E499" s="262" t="s">
        <v>21</v>
      </c>
      <c r="F499" s="263" t="s">
        <v>2336</v>
      </c>
      <c r="G499" s="261"/>
      <c r="H499" s="262" t="s">
        <v>21</v>
      </c>
      <c r="I499" s="264"/>
      <c r="J499" s="261"/>
      <c r="K499" s="261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177</v>
      </c>
      <c r="AU499" s="269" t="s">
        <v>79</v>
      </c>
      <c r="AV499" s="13" t="s">
        <v>75</v>
      </c>
      <c r="AW499" s="13" t="s">
        <v>35</v>
      </c>
      <c r="AX499" s="13" t="s">
        <v>71</v>
      </c>
      <c r="AY499" s="269" t="s">
        <v>169</v>
      </c>
    </row>
    <row r="500" s="12" customFormat="1">
      <c r="B500" s="248"/>
      <c r="C500" s="249"/>
      <c r="D500" s="250" t="s">
        <v>177</v>
      </c>
      <c r="E500" s="251" t="s">
        <v>21</v>
      </c>
      <c r="F500" s="252" t="s">
        <v>2466</v>
      </c>
      <c r="G500" s="249"/>
      <c r="H500" s="253">
        <v>0.13400000000000001</v>
      </c>
      <c r="I500" s="254"/>
      <c r="J500" s="249"/>
      <c r="K500" s="249"/>
      <c r="L500" s="255"/>
      <c r="M500" s="256"/>
      <c r="N500" s="257"/>
      <c r="O500" s="257"/>
      <c r="P500" s="257"/>
      <c r="Q500" s="257"/>
      <c r="R500" s="257"/>
      <c r="S500" s="257"/>
      <c r="T500" s="258"/>
      <c r="AT500" s="259" t="s">
        <v>177</v>
      </c>
      <c r="AU500" s="259" t="s">
        <v>79</v>
      </c>
      <c r="AV500" s="12" t="s">
        <v>79</v>
      </c>
      <c r="AW500" s="12" t="s">
        <v>35</v>
      </c>
      <c r="AX500" s="12" t="s">
        <v>71</v>
      </c>
      <c r="AY500" s="259" t="s">
        <v>169</v>
      </c>
    </row>
    <row r="501" s="13" customFormat="1">
      <c r="B501" s="260"/>
      <c r="C501" s="261"/>
      <c r="D501" s="250" t="s">
        <v>177</v>
      </c>
      <c r="E501" s="262" t="s">
        <v>21</v>
      </c>
      <c r="F501" s="263" t="s">
        <v>2417</v>
      </c>
      <c r="G501" s="261"/>
      <c r="H501" s="262" t="s">
        <v>21</v>
      </c>
      <c r="I501" s="264"/>
      <c r="J501" s="261"/>
      <c r="K501" s="261"/>
      <c r="L501" s="265"/>
      <c r="M501" s="266"/>
      <c r="N501" s="267"/>
      <c r="O501" s="267"/>
      <c r="P501" s="267"/>
      <c r="Q501" s="267"/>
      <c r="R501" s="267"/>
      <c r="S501" s="267"/>
      <c r="T501" s="268"/>
      <c r="AT501" s="269" t="s">
        <v>177</v>
      </c>
      <c r="AU501" s="269" t="s">
        <v>79</v>
      </c>
      <c r="AV501" s="13" t="s">
        <v>75</v>
      </c>
      <c r="AW501" s="13" t="s">
        <v>35</v>
      </c>
      <c r="AX501" s="13" t="s">
        <v>71</v>
      </c>
      <c r="AY501" s="269" t="s">
        <v>169</v>
      </c>
    </row>
    <row r="502" s="12" customFormat="1">
      <c r="B502" s="248"/>
      <c r="C502" s="249"/>
      <c r="D502" s="250" t="s">
        <v>177</v>
      </c>
      <c r="E502" s="251" t="s">
        <v>21</v>
      </c>
      <c r="F502" s="252" t="s">
        <v>2466</v>
      </c>
      <c r="G502" s="249"/>
      <c r="H502" s="253">
        <v>0.13400000000000001</v>
      </c>
      <c r="I502" s="254"/>
      <c r="J502" s="249"/>
      <c r="K502" s="249"/>
      <c r="L502" s="255"/>
      <c r="M502" s="256"/>
      <c r="N502" s="257"/>
      <c r="O502" s="257"/>
      <c r="P502" s="257"/>
      <c r="Q502" s="257"/>
      <c r="R502" s="257"/>
      <c r="S502" s="257"/>
      <c r="T502" s="258"/>
      <c r="AT502" s="259" t="s">
        <v>177</v>
      </c>
      <c r="AU502" s="259" t="s">
        <v>79</v>
      </c>
      <c r="AV502" s="12" t="s">
        <v>79</v>
      </c>
      <c r="AW502" s="12" t="s">
        <v>35</v>
      </c>
      <c r="AX502" s="12" t="s">
        <v>71</v>
      </c>
      <c r="AY502" s="259" t="s">
        <v>169</v>
      </c>
    </row>
    <row r="503" s="13" customFormat="1">
      <c r="B503" s="260"/>
      <c r="C503" s="261"/>
      <c r="D503" s="250" t="s">
        <v>177</v>
      </c>
      <c r="E503" s="262" t="s">
        <v>21</v>
      </c>
      <c r="F503" s="263" t="s">
        <v>1105</v>
      </c>
      <c r="G503" s="261"/>
      <c r="H503" s="262" t="s">
        <v>21</v>
      </c>
      <c r="I503" s="264"/>
      <c r="J503" s="261"/>
      <c r="K503" s="261"/>
      <c r="L503" s="265"/>
      <c r="M503" s="266"/>
      <c r="N503" s="267"/>
      <c r="O503" s="267"/>
      <c r="P503" s="267"/>
      <c r="Q503" s="267"/>
      <c r="R503" s="267"/>
      <c r="S503" s="267"/>
      <c r="T503" s="268"/>
      <c r="AT503" s="269" t="s">
        <v>177</v>
      </c>
      <c r="AU503" s="269" t="s">
        <v>79</v>
      </c>
      <c r="AV503" s="13" t="s">
        <v>75</v>
      </c>
      <c r="AW503" s="13" t="s">
        <v>35</v>
      </c>
      <c r="AX503" s="13" t="s">
        <v>71</v>
      </c>
      <c r="AY503" s="269" t="s">
        <v>169</v>
      </c>
    </row>
    <row r="504" s="12" customFormat="1">
      <c r="B504" s="248"/>
      <c r="C504" s="249"/>
      <c r="D504" s="250" t="s">
        <v>177</v>
      </c>
      <c r="E504" s="251" t="s">
        <v>21</v>
      </c>
      <c r="F504" s="252" t="s">
        <v>2467</v>
      </c>
      <c r="G504" s="249"/>
      <c r="H504" s="253">
        <v>0.19400000000000001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177</v>
      </c>
      <c r="AU504" s="259" t="s">
        <v>79</v>
      </c>
      <c r="AV504" s="12" t="s">
        <v>79</v>
      </c>
      <c r="AW504" s="12" t="s">
        <v>35</v>
      </c>
      <c r="AX504" s="12" t="s">
        <v>71</v>
      </c>
      <c r="AY504" s="259" t="s">
        <v>169</v>
      </c>
    </row>
    <row r="505" s="13" customFormat="1">
      <c r="B505" s="260"/>
      <c r="C505" s="261"/>
      <c r="D505" s="250" t="s">
        <v>177</v>
      </c>
      <c r="E505" s="262" t="s">
        <v>21</v>
      </c>
      <c r="F505" s="263" t="s">
        <v>2343</v>
      </c>
      <c r="G505" s="261"/>
      <c r="H505" s="262" t="s">
        <v>21</v>
      </c>
      <c r="I505" s="264"/>
      <c r="J505" s="261"/>
      <c r="K505" s="261"/>
      <c r="L505" s="265"/>
      <c r="M505" s="266"/>
      <c r="N505" s="267"/>
      <c r="O505" s="267"/>
      <c r="P505" s="267"/>
      <c r="Q505" s="267"/>
      <c r="R505" s="267"/>
      <c r="S505" s="267"/>
      <c r="T505" s="268"/>
      <c r="AT505" s="269" t="s">
        <v>177</v>
      </c>
      <c r="AU505" s="269" t="s">
        <v>79</v>
      </c>
      <c r="AV505" s="13" t="s">
        <v>75</v>
      </c>
      <c r="AW505" s="13" t="s">
        <v>35</v>
      </c>
      <c r="AX505" s="13" t="s">
        <v>71</v>
      </c>
      <c r="AY505" s="269" t="s">
        <v>169</v>
      </c>
    </row>
    <row r="506" s="12" customFormat="1">
      <c r="B506" s="248"/>
      <c r="C506" s="249"/>
      <c r="D506" s="250" t="s">
        <v>177</v>
      </c>
      <c r="E506" s="251" t="s">
        <v>21</v>
      </c>
      <c r="F506" s="252" t="s">
        <v>2468</v>
      </c>
      <c r="G506" s="249"/>
      <c r="H506" s="253">
        <v>0.056000000000000001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177</v>
      </c>
      <c r="AU506" s="259" t="s">
        <v>79</v>
      </c>
      <c r="AV506" s="12" t="s">
        <v>79</v>
      </c>
      <c r="AW506" s="12" t="s">
        <v>35</v>
      </c>
      <c r="AX506" s="12" t="s">
        <v>71</v>
      </c>
      <c r="AY506" s="259" t="s">
        <v>169</v>
      </c>
    </row>
    <row r="507" s="13" customFormat="1">
      <c r="B507" s="260"/>
      <c r="C507" s="261"/>
      <c r="D507" s="250" t="s">
        <v>177</v>
      </c>
      <c r="E507" s="262" t="s">
        <v>21</v>
      </c>
      <c r="F507" s="263" t="s">
        <v>1132</v>
      </c>
      <c r="G507" s="261"/>
      <c r="H507" s="262" t="s">
        <v>21</v>
      </c>
      <c r="I507" s="264"/>
      <c r="J507" s="261"/>
      <c r="K507" s="261"/>
      <c r="L507" s="265"/>
      <c r="M507" s="266"/>
      <c r="N507" s="267"/>
      <c r="O507" s="267"/>
      <c r="P507" s="267"/>
      <c r="Q507" s="267"/>
      <c r="R507" s="267"/>
      <c r="S507" s="267"/>
      <c r="T507" s="268"/>
      <c r="AT507" s="269" t="s">
        <v>177</v>
      </c>
      <c r="AU507" s="269" t="s">
        <v>79</v>
      </c>
      <c r="AV507" s="13" t="s">
        <v>75</v>
      </c>
      <c r="AW507" s="13" t="s">
        <v>35</v>
      </c>
      <c r="AX507" s="13" t="s">
        <v>71</v>
      </c>
      <c r="AY507" s="269" t="s">
        <v>169</v>
      </c>
    </row>
    <row r="508" s="14" customFormat="1">
      <c r="B508" s="270"/>
      <c r="C508" s="271"/>
      <c r="D508" s="250" t="s">
        <v>177</v>
      </c>
      <c r="E508" s="272" t="s">
        <v>21</v>
      </c>
      <c r="F508" s="273" t="s">
        <v>182</v>
      </c>
      <c r="G508" s="271"/>
      <c r="H508" s="274">
        <v>6.6390000000000002</v>
      </c>
      <c r="I508" s="275"/>
      <c r="J508" s="271"/>
      <c r="K508" s="271"/>
      <c r="L508" s="276"/>
      <c r="M508" s="277"/>
      <c r="N508" s="278"/>
      <c r="O508" s="278"/>
      <c r="P508" s="278"/>
      <c r="Q508" s="278"/>
      <c r="R508" s="278"/>
      <c r="S508" s="278"/>
      <c r="T508" s="279"/>
      <c r="AT508" s="280" t="s">
        <v>177</v>
      </c>
      <c r="AU508" s="280" t="s">
        <v>79</v>
      </c>
      <c r="AV508" s="14" t="s">
        <v>89</v>
      </c>
      <c r="AW508" s="14" t="s">
        <v>35</v>
      </c>
      <c r="AX508" s="14" t="s">
        <v>75</v>
      </c>
      <c r="AY508" s="280" t="s">
        <v>169</v>
      </c>
    </row>
    <row r="509" s="1" customFormat="1" ht="16.5" customHeight="1">
      <c r="B509" s="47"/>
      <c r="C509" s="236" t="s">
        <v>331</v>
      </c>
      <c r="D509" s="236" t="s">
        <v>172</v>
      </c>
      <c r="E509" s="237" t="s">
        <v>910</v>
      </c>
      <c r="F509" s="238" t="s">
        <v>911</v>
      </c>
      <c r="G509" s="239" t="s">
        <v>235</v>
      </c>
      <c r="H509" s="240">
        <v>0.17999999999999999</v>
      </c>
      <c r="I509" s="241"/>
      <c r="J509" s="242">
        <f>ROUND(I509*H509,2)</f>
        <v>0</v>
      </c>
      <c r="K509" s="238" t="s">
        <v>21</v>
      </c>
      <c r="L509" s="73"/>
      <c r="M509" s="243" t="s">
        <v>21</v>
      </c>
      <c r="N509" s="244" t="s">
        <v>42</v>
      </c>
      <c r="O509" s="48"/>
      <c r="P509" s="245">
        <f>O509*H509</f>
        <v>0</v>
      </c>
      <c r="Q509" s="245">
        <v>1.0530555952</v>
      </c>
      <c r="R509" s="245">
        <f>Q509*H509</f>
        <v>0.18955000713600001</v>
      </c>
      <c r="S509" s="245">
        <v>0</v>
      </c>
      <c r="T509" s="246">
        <f>S509*H509</f>
        <v>0</v>
      </c>
      <c r="AR509" s="25" t="s">
        <v>89</v>
      </c>
      <c r="AT509" s="25" t="s">
        <v>172</v>
      </c>
      <c r="AU509" s="25" t="s">
        <v>79</v>
      </c>
      <c r="AY509" s="25" t="s">
        <v>169</v>
      </c>
      <c r="BE509" s="247">
        <f>IF(N509="základní",J509,0)</f>
        <v>0</v>
      </c>
      <c r="BF509" s="247">
        <f>IF(N509="snížená",J509,0)</f>
        <v>0</v>
      </c>
      <c r="BG509" s="247">
        <f>IF(N509="zákl. přenesená",J509,0)</f>
        <v>0</v>
      </c>
      <c r="BH509" s="247">
        <f>IF(N509="sníž. přenesená",J509,0)</f>
        <v>0</v>
      </c>
      <c r="BI509" s="247">
        <f>IF(N509="nulová",J509,0)</f>
        <v>0</v>
      </c>
      <c r="BJ509" s="25" t="s">
        <v>75</v>
      </c>
      <c r="BK509" s="247">
        <f>ROUND(I509*H509,2)</f>
        <v>0</v>
      </c>
      <c r="BL509" s="25" t="s">
        <v>89</v>
      </c>
      <c r="BM509" s="25" t="s">
        <v>2471</v>
      </c>
    </row>
    <row r="510" s="12" customFormat="1">
      <c r="B510" s="248"/>
      <c r="C510" s="249"/>
      <c r="D510" s="250" t="s">
        <v>177</v>
      </c>
      <c r="E510" s="251" t="s">
        <v>21</v>
      </c>
      <c r="F510" s="252" t="s">
        <v>2472</v>
      </c>
      <c r="G510" s="249"/>
      <c r="H510" s="253">
        <v>0.016</v>
      </c>
      <c r="I510" s="254"/>
      <c r="J510" s="249"/>
      <c r="K510" s="249"/>
      <c r="L510" s="255"/>
      <c r="M510" s="256"/>
      <c r="N510" s="257"/>
      <c r="O510" s="257"/>
      <c r="P510" s="257"/>
      <c r="Q510" s="257"/>
      <c r="R510" s="257"/>
      <c r="S510" s="257"/>
      <c r="T510" s="258"/>
      <c r="AT510" s="259" t="s">
        <v>177</v>
      </c>
      <c r="AU510" s="259" t="s">
        <v>79</v>
      </c>
      <c r="AV510" s="12" t="s">
        <v>79</v>
      </c>
      <c r="AW510" s="12" t="s">
        <v>35</v>
      </c>
      <c r="AX510" s="12" t="s">
        <v>71</v>
      </c>
      <c r="AY510" s="259" t="s">
        <v>169</v>
      </c>
    </row>
    <row r="511" s="13" customFormat="1">
      <c r="B511" s="260"/>
      <c r="C511" s="261"/>
      <c r="D511" s="250" t="s">
        <v>177</v>
      </c>
      <c r="E511" s="262" t="s">
        <v>21</v>
      </c>
      <c r="F511" s="263" t="s">
        <v>2357</v>
      </c>
      <c r="G511" s="261"/>
      <c r="H511" s="262" t="s">
        <v>21</v>
      </c>
      <c r="I511" s="264"/>
      <c r="J511" s="261"/>
      <c r="K511" s="261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177</v>
      </c>
      <c r="AU511" s="269" t="s">
        <v>79</v>
      </c>
      <c r="AV511" s="13" t="s">
        <v>75</v>
      </c>
      <c r="AW511" s="13" t="s">
        <v>35</v>
      </c>
      <c r="AX511" s="13" t="s">
        <v>71</v>
      </c>
      <c r="AY511" s="269" t="s">
        <v>169</v>
      </c>
    </row>
    <row r="512" s="12" customFormat="1">
      <c r="B512" s="248"/>
      <c r="C512" s="249"/>
      <c r="D512" s="250" t="s">
        <v>177</v>
      </c>
      <c r="E512" s="251" t="s">
        <v>21</v>
      </c>
      <c r="F512" s="252" t="s">
        <v>2473</v>
      </c>
      <c r="G512" s="249"/>
      <c r="H512" s="253">
        <v>0.027</v>
      </c>
      <c r="I512" s="254"/>
      <c r="J512" s="249"/>
      <c r="K512" s="249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177</v>
      </c>
      <c r="AU512" s="259" t="s">
        <v>79</v>
      </c>
      <c r="AV512" s="12" t="s">
        <v>79</v>
      </c>
      <c r="AW512" s="12" t="s">
        <v>35</v>
      </c>
      <c r="AX512" s="12" t="s">
        <v>71</v>
      </c>
      <c r="AY512" s="259" t="s">
        <v>169</v>
      </c>
    </row>
    <row r="513" s="13" customFormat="1">
      <c r="B513" s="260"/>
      <c r="C513" s="261"/>
      <c r="D513" s="250" t="s">
        <v>177</v>
      </c>
      <c r="E513" s="262" t="s">
        <v>21</v>
      </c>
      <c r="F513" s="263" t="s">
        <v>2378</v>
      </c>
      <c r="G513" s="261"/>
      <c r="H513" s="262" t="s">
        <v>21</v>
      </c>
      <c r="I513" s="264"/>
      <c r="J513" s="261"/>
      <c r="K513" s="261"/>
      <c r="L513" s="265"/>
      <c r="M513" s="266"/>
      <c r="N513" s="267"/>
      <c r="O513" s="267"/>
      <c r="P513" s="267"/>
      <c r="Q513" s="267"/>
      <c r="R513" s="267"/>
      <c r="S513" s="267"/>
      <c r="T513" s="268"/>
      <c r="AT513" s="269" t="s">
        <v>177</v>
      </c>
      <c r="AU513" s="269" t="s">
        <v>79</v>
      </c>
      <c r="AV513" s="13" t="s">
        <v>75</v>
      </c>
      <c r="AW513" s="13" t="s">
        <v>35</v>
      </c>
      <c r="AX513" s="13" t="s">
        <v>71</v>
      </c>
      <c r="AY513" s="269" t="s">
        <v>169</v>
      </c>
    </row>
    <row r="514" s="12" customFormat="1">
      <c r="B514" s="248"/>
      <c r="C514" s="249"/>
      <c r="D514" s="250" t="s">
        <v>177</v>
      </c>
      <c r="E514" s="251" t="s">
        <v>21</v>
      </c>
      <c r="F514" s="252" t="s">
        <v>2474</v>
      </c>
      <c r="G514" s="249"/>
      <c r="H514" s="253">
        <v>0.014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177</v>
      </c>
      <c r="AU514" s="259" t="s">
        <v>79</v>
      </c>
      <c r="AV514" s="12" t="s">
        <v>79</v>
      </c>
      <c r="AW514" s="12" t="s">
        <v>35</v>
      </c>
      <c r="AX514" s="12" t="s">
        <v>71</v>
      </c>
      <c r="AY514" s="259" t="s">
        <v>169</v>
      </c>
    </row>
    <row r="515" s="13" customFormat="1">
      <c r="B515" s="260"/>
      <c r="C515" s="261"/>
      <c r="D515" s="250" t="s">
        <v>177</v>
      </c>
      <c r="E515" s="262" t="s">
        <v>21</v>
      </c>
      <c r="F515" s="263" t="s">
        <v>2367</v>
      </c>
      <c r="G515" s="261"/>
      <c r="H515" s="262" t="s">
        <v>21</v>
      </c>
      <c r="I515" s="264"/>
      <c r="J515" s="261"/>
      <c r="K515" s="261"/>
      <c r="L515" s="265"/>
      <c r="M515" s="266"/>
      <c r="N515" s="267"/>
      <c r="O515" s="267"/>
      <c r="P515" s="267"/>
      <c r="Q515" s="267"/>
      <c r="R515" s="267"/>
      <c r="S515" s="267"/>
      <c r="T515" s="268"/>
      <c r="AT515" s="269" t="s">
        <v>177</v>
      </c>
      <c r="AU515" s="269" t="s">
        <v>79</v>
      </c>
      <c r="AV515" s="13" t="s">
        <v>75</v>
      </c>
      <c r="AW515" s="13" t="s">
        <v>35</v>
      </c>
      <c r="AX515" s="13" t="s">
        <v>71</v>
      </c>
      <c r="AY515" s="269" t="s">
        <v>169</v>
      </c>
    </row>
    <row r="516" s="12" customFormat="1">
      <c r="B516" s="248"/>
      <c r="C516" s="249"/>
      <c r="D516" s="250" t="s">
        <v>177</v>
      </c>
      <c r="E516" s="251" t="s">
        <v>21</v>
      </c>
      <c r="F516" s="252" t="s">
        <v>2475</v>
      </c>
      <c r="G516" s="249"/>
      <c r="H516" s="253">
        <v>0.002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AT516" s="259" t="s">
        <v>177</v>
      </c>
      <c r="AU516" s="259" t="s">
        <v>79</v>
      </c>
      <c r="AV516" s="12" t="s">
        <v>79</v>
      </c>
      <c r="AW516" s="12" t="s">
        <v>35</v>
      </c>
      <c r="AX516" s="12" t="s">
        <v>71</v>
      </c>
      <c r="AY516" s="259" t="s">
        <v>169</v>
      </c>
    </row>
    <row r="517" s="13" customFormat="1">
      <c r="B517" s="260"/>
      <c r="C517" s="261"/>
      <c r="D517" s="250" t="s">
        <v>177</v>
      </c>
      <c r="E517" s="262" t="s">
        <v>21</v>
      </c>
      <c r="F517" s="263" t="s">
        <v>2344</v>
      </c>
      <c r="G517" s="261"/>
      <c r="H517" s="262" t="s">
        <v>21</v>
      </c>
      <c r="I517" s="264"/>
      <c r="J517" s="261"/>
      <c r="K517" s="261"/>
      <c r="L517" s="265"/>
      <c r="M517" s="266"/>
      <c r="N517" s="267"/>
      <c r="O517" s="267"/>
      <c r="P517" s="267"/>
      <c r="Q517" s="267"/>
      <c r="R517" s="267"/>
      <c r="S517" s="267"/>
      <c r="T517" s="268"/>
      <c r="AT517" s="269" t="s">
        <v>177</v>
      </c>
      <c r="AU517" s="269" t="s">
        <v>79</v>
      </c>
      <c r="AV517" s="13" t="s">
        <v>75</v>
      </c>
      <c r="AW517" s="13" t="s">
        <v>35</v>
      </c>
      <c r="AX517" s="13" t="s">
        <v>71</v>
      </c>
      <c r="AY517" s="269" t="s">
        <v>169</v>
      </c>
    </row>
    <row r="518" s="12" customFormat="1">
      <c r="B518" s="248"/>
      <c r="C518" s="249"/>
      <c r="D518" s="250" t="s">
        <v>177</v>
      </c>
      <c r="E518" s="251" t="s">
        <v>21</v>
      </c>
      <c r="F518" s="252" t="s">
        <v>2476</v>
      </c>
      <c r="G518" s="249"/>
      <c r="H518" s="253">
        <v>0.095000000000000001</v>
      </c>
      <c r="I518" s="254"/>
      <c r="J518" s="249"/>
      <c r="K518" s="249"/>
      <c r="L518" s="255"/>
      <c r="M518" s="256"/>
      <c r="N518" s="257"/>
      <c r="O518" s="257"/>
      <c r="P518" s="257"/>
      <c r="Q518" s="257"/>
      <c r="R518" s="257"/>
      <c r="S518" s="257"/>
      <c r="T518" s="258"/>
      <c r="AT518" s="259" t="s">
        <v>177</v>
      </c>
      <c r="AU518" s="259" t="s">
        <v>79</v>
      </c>
      <c r="AV518" s="12" t="s">
        <v>79</v>
      </c>
      <c r="AW518" s="12" t="s">
        <v>35</v>
      </c>
      <c r="AX518" s="12" t="s">
        <v>71</v>
      </c>
      <c r="AY518" s="259" t="s">
        <v>169</v>
      </c>
    </row>
    <row r="519" s="13" customFormat="1">
      <c r="B519" s="260"/>
      <c r="C519" s="261"/>
      <c r="D519" s="250" t="s">
        <v>177</v>
      </c>
      <c r="E519" s="262" t="s">
        <v>21</v>
      </c>
      <c r="F519" s="263" t="s">
        <v>2463</v>
      </c>
      <c r="G519" s="261"/>
      <c r="H519" s="262" t="s">
        <v>21</v>
      </c>
      <c r="I519" s="264"/>
      <c r="J519" s="261"/>
      <c r="K519" s="261"/>
      <c r="L519" s="265"/>
      <c r="M519" s="266"/>
      <c r="N519" s="267"/>
      <c r="O519" s="267"/>
      <c r="P519" s="267"/>
      <c r="Q519" s="267"/>
      <c r="R519" s="267"/>
      <c r="S519" s="267"/>
      <c r="T519" s="268"/>
      <c r="AT519" s="269" t="s">
        <v>177</v>
      </c>
      <c r="AU519" s="269" t="s">
        <v>79</v>
      </c>
      <c r="AV519" s="13" t="s">
        <v>75</v>
      </c>
      <c r="AW519" s="13" t="s">
        <v>35</v>
      </c>
      <c r="AX519" s="13" t="s">
        <v>71</v>
      </c>
      <c r="AY519" s="269" t="s">
        <v>169</v>
      </c>
    </row>
    <row r="520" s="12" customFormat="1">
      <c r="B520" s="248"/>
      <c r="C520" s="249"/>
      <c r="D520" s="250" t="s">
        <v>177</v>
      </c>
      <c r="E520" s="251" t="s">
        <v>21</v>
      </c>
      <c r="F520" s="252" t="s">
        <v>2475</v>
      </c>
      <c r="G520" s="249"/>
      <c r="H520" s="253">
        <v>0.002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177</v>
      </c>
      <c r="AU520" s="259" t="s">
        <v>79</v>
      </c>
      <c r="AV520" s="12" t="s">
        <v>79</v>
      </c>
      <c r="AW520" s="12" t="s">
        <v>35</v>
      </c>
      <c r="AX520" s="12" t="s">
        <v>71</v>
      </c>
      <c r="AY520" s="259" t="s">
        <v>169</v>
      </c>
    </row>
    <row r="521" s="13" customFormat="1">
      <c r="B521" s="260"/>
      <c r="C521" s="261"/>
      <c r="D521" s="250" t="s">
        <v>177</v>
      </c>
      <c r="E521" s="262" t="s">
        <v>21</v>
      </c>
      <c r="F521" s="263" t="s">
        <v>2351</v>
      </c>
      <c r="G521" s="261"/>
      <c r="H521" s="262" t="s">
        <v>21</v>
      </c>
      <c r="I521" s="264"/>
      <c r="J521" s="261"/>
      <c r="K521" s="261"/>
      <c r="L521" s="265"/>
      <c r="M521" s="266"/>
      <c r="N521" s="267"/>
      <c r="O521" s="267"/>
      <c r="P521" s="267"/>
      <c r="Q521" s="267"/>
      <c r="R521" s="267"/>
      <c r="S521" s="267"/>
      <c r="T521" s="268"/>
      <c r="AT521" s="269" t="s">
        <v>177</v>
      </c>
      <c r="AU521" s="269" t="s">
        <v>79</v>
      </c>
      <c r="AV521" s="13" t="s">
        <v>75</v>
      </c>
      <c r="AW521" s="13" t="s">
        <v>35</v>
      </c>
      <c r="AX521" s="13" t="s">
        <v>71</v>
      </c>
      <c r="AY521" s="269" t="s">
        <v>169</v>
      </c>
    </row>
    <row r="522" s="12" customFormat="1">
      <c r="B522" s="248"/>
      <c r="C522" s="249"/>
      <c r="D522" s="250" t="s">
        <v>177</v>
      </c>
      <c r="E522" s="251" t="s">
        <v>21</v>
      </c>
      <c r="F522" s="252" t="s">
        <v>2477</v>
      </c>
      <c r="G522" s="249"/>
      <c r="H522" s="253">
        <v>0.0030000000000000001</v>
      </c>
      <c r="I522" s="254"/>
      <c r="J522" s="249"/>
      <c r="K522" s="249"/>
      <c r="L522" s="255"/>
      <c r="M522" s="256"/>
      <c r="N522" s="257"/>
      <c r="O522" s="257"/>
      <c r="P522" s="257"/>
      <c r="Q522" s="257"/>
      <c r="R522" s="257"/>
      <c r="S522" s="257"/>
      <c r="T522" s="258"/>
      <c r="AT522" s="259" t="s">
        <v>177</v>
      </c>
      <c r="AU522" s="259" t="s">
        <v>79</v>
      </c>
      <c r="AV522" s="12" t="s">
        <v>79</v>
      </c>
      <c r="AW522" s="12" t="s">
        <v>35</v>
      </c>
      <c r="AX522" s="12" t="s">
        <v>71</v>
      </c>
      <c r="AY522" s="259" t="s">
        <v>169</v>
      </c>
    </row>
    <row r="523" s="13" customFormat="1">
      <c r="B523" s="260"/>
      <c r="C523" s="261"/>
      <c r="D523" s="250" t="s">
        <v>177</v>
      </c>
      <c r="E523" s="262" t="s">
        <v>21</v>
      </c>
      <c r="F523" s="263" t="s">
        <v>2354</v>
      </c>
      <c r="G523" s="261"/>
      <c r="H523" s="262" t="s">
        <v>21</v>
      </c>
      <c r="I523" s="264"/>
      <c r="J523" s="261"/>
      <c r="K523" s="261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177</v>
      </c>
      <c r="AU523" s="269" t="s">
        <v>79</v>
      </c>
      <c r="AV523" s="13" t="s">
        <v>75</v>
      </c>
      <c r="AW523" s="13" t="s">
        <v>35</v>
      </c>
      <c r="AX523" s="13" t="s">
        <v>71</v>
      </c>
      <c r="AY523" s="269" t="s">
        <v>169</v>
      </c>
    </row>
    <row r="524" s="12" customFormat="1">
      <c r="B524" s="248"/>
      <c r="C524" s="249"/>
      <c r="D524" s="250" t="s">
        <v>177</v>
      </c>
      <c r="E524" s="251" t="s">
        <v>21</v>
      </c>
      <c r="F524" s="252" t="s">
        <v>2478</v>
      </c>
      <c r="G524" s="249"/>
      <c r="H524" s="253">
        <v>0.0070000000000000001</v>
      </c>
      <c r="I524" s="254"/>
      <c r="J524" s="249"/>
      <c r="K524" s="249"/>
      <c r="L524" s="255"/>
      <c r="M524" s="256"/>
      <c r="N524" s="257"/>
      <c r="O524" s="257"/>
      <c r="P524" s="257"/>
      <c r="Q524" s="257"/>
      <c r="R524" s="257"/>
      <c r="S524" s="257"/>
      <c r="T524" s="258"/>
      <c r="AT524" s="259" t="s">
        <v>177</v>
      </c>
      <c r="AU524" s="259" t="s">
        <v>79</v>
      </c>
      <c r="AV524" s="12" t="s">
        <v>79</v>
      </c>
      <c r="AW524" s="12" t="s">
        <v>35</v>
      </c>
      <c r="AX524" s="12" t="s">
        <v>71</v>
      </c>
      <c r="AY524" s="259" t="s">
        <v>169</v>
      </c>
    </row>
    <row r="525" s="13" customFormat="1">
      <c r="B525" s="260"/>
      <c r="C525" s="261"/>
      <c r="D525" s="250" t="s">
        <v>177</v>
      </c>
      <c r="E525" s="262" t="s">
        <v>21</v>
      </c>
      <c r="F525" s="263" t="s">
        <v>2336</v>
      </c>
      <c r="G525" s="261"/>
      <c r="H525" s="262" t="s">
        <v>21</v>
      </c>
      <c r="I525" s="264"/>
      <c r="J525" s="261"/>
      <c r="K525" s="261"/>
      <c r="L525" s="265"/>
      <c r="M525" s="266"/>
      <c r="N525" s="267"/>
      <c r="O525" s="267"/>
      <c r="P525" s="267"/>
      <c r="Q525" s="267"/>
      <c r="R525" s="267"/>
      <c r="S525" s="267"/>
      <c r="T525" s="268"/>
      <c r="AT525" s="269" t="s">
        <v>177</v>
      </c>
      <c r="AU525" s="269" t="s">
        <v>79</v>
      </c>
      <c r="AV525" s="13" t="s">
        <v>75</v>
      </c>
      <c r="AW525" s="13" t="s">
        <v>35</v>
      </c>
      <c r="AX525" s="13" t="s">
        <v>71</v>
      </c>
      <c r="AY525" s="269" t="s">
        <v>169</v>
      </c>
    </row>
    <row r="526" s="12" customFormat="1">
      <c r="B526" s="248"/>
      <c r="C526" s="249"/>
      <c r="D526" s="250" t="s">
        <v>177</v>
      </c>
      <c r="E526" s="251" t="s">
        <v>21</v>
      </c>
      <c r="F526" s="252" t="s">
        <v>2479</v>
      </c>
      <c r="G526" s="249"/>
      <c r="H526" s="253">
        <v>0.0040000000000000001</v>
      </c>
      <c r="I526" s="254"/>
      <c r="J526" s="249"/>
      <c r="K526" s="249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177</v>
      </c>
      <c r="AU526" s="259" t="s">
        <v>79</v>
      </c>
      <c r="AV526" s="12" t="s">
        <v>79</v>
      </c>
      <c r="AW526" s="12" t="s">
        <v>35</v>
      </c>
      <c r="AX526" s="12" t="s">
        <v>71</v>
      </c>
      <c r="AY526" s="259" t="s">
        <v>169</v>
      </c>
    </row>
    <row r="527" s="13" customFormat="1">
      <c r="B527" s="260"/>
      <c r="C527" s="261"/>
      <c r="D527" s="250" t="s">
        <v>177</v>
      </c>
      <c r="E527" s="262" t="s">
        <v>21</v>
      </c>
      <c r="F527" s="263" t="s">
        <v>2417</v>
      </c>
      <c r="G527" s="261"/>
      <c r="H527" s="262" t="s">
        <v>21</v>
      </c>
      <c r="I527" s="264"/>
      <c r="J527" s="261"/>
      <c r="K527" s="261"/>
      <c r="L527" s="265"/>
      <c r="M527" s="266"/>
      <c r="N527" s="267"/>
      <c r="O527" s="267"/>
      <c r="P527" s="267"/>
      <c r="Q527" s="267"/>
      <c r="R527" s="267"/>
      <c r="S527" s="267"/>
      <c r="T527" s="268"/>
      <c r="AT527" s="269" t="s">
        <v>177</v>
      </c>
      <c r="AU527" s="269" t="s">
        <v>79</v>
      </c>
      <c r="AV527" s="13" t="s">
        <v>75</v>
      </c>
      <c r="AW527" s="13" t="s">
        <v>35</v>
      </c>
      <c r="AX527" s="13" t="s">
        <v>71</v>
      </c>
      <c r="AY527" s="269" t="s">
        <v>169</v>
      </c>
    </row>
    <row r="528" s="12" customFormat="1">
      <c r="B528" s="248"/>
      <c r="C528" s="249"/>
      <c r="D528" s="250" t="s">
        <v>177</v>
      </c>
      <c r="E528" s="251" t="s">
        <v>21</v>
      </c>
      <c r="F528" s="252" t="s">
        <v>2479</v>
      </c>
      <c r="G528" s="249"/>
      <c r="H528" s="253">
        <v>0.0040000000000000001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177</v>
      </c>
      <c r="AU528" s="259" t="s">
        <v>79</v>
      </c>
      <c r="AV528" s="12" t="s">
        <v>79</v>
      </c>
      <c r="AW528" s="12" t="s">
        <v>35</v>
      </c>
      <c r="AX528" s="12" t="s">
        <v>71</v>
      </c>
      <c r="AY528" s="259" t="s">
        <v>169</v>
      </c>
    </row>
    <row r="529" s="13" customFormat="1">
      <c r="B529" s="260"/>
      <c r="C529" s="261"/>
      <c r="D529" s="250" t="s">
        <v>177</v>
      </c>
      <c r="E529" s="262" t="s">
        <v>21</v>
      </c>
      <c r="F529" s="263" t="s">
        <v>1105</v>
      </c>
      <c r="G529" s="261"/>
      <c r="H529" s="262" t="s">
        <v>21</v>
      </c>
      <c r="I529" s="264"/>
      <c r="J529" s="261"/>
      <c r="K529" s="261"/>
      <c r="L529" s="265"/>
      <c r="M529" s="266"/>
      <c r="N529" s="267"/>
      <c r="O529" s="267"/>
      <c r="P529" s="267"/>
      <c r="Q529" s="267"/>
      <c r="R529" s="267"/>
      <c r="S529" s="267"/>
      <c r="T529" s="268"/>
      <c r="AT529" s="269" t="s">
        <v>177</v>
      </c>
      <c r="AU529" s="269" t="s">
        <v>79</v>
      </c>
      <c r="AV529" s="13" t="s">
        <v>75</v>
      </c>
      <c r="AW529" s="13" t="s">
        <v>35</v>
      </c>
      <c r="AX529" s="13" t="s">
        <v>71</v>
      </c>
      <c r="AY529" s="269" t="s">
        <v>169</v>
      </c>
    </row>
    <row r="530" s="12" customFormat="1">
      <c r="B530" s="248"/>
      <c r="C530" s="249"/>
      <c r="D530" s="250" t="s">
        <v>177</v>
      </c>
      <c r="E530" s="251" t="s">
        <v>21</v>
      </c>
      <c r="F530" s="252" t="s">
        <v>2480</v>
      </c>
      <c r="G530" s="249"/>
      <c r="H530" s="253">
        <v>0.0050000000000000001</v>
      </c>
      <c r="I530" s="254"/>
      <c r="J530" s="249"/>
      <c r="K530" s="249"/>
      <c r="L530" s="255"/>
      <c r="M530" s="256"/>
      <c r="N530" s="257"/>
      <c r="O530" s="257"/>
      <c r="P530" s="257"/>
      <c r="Q530" s="257"/>
      <c r="R530" s="257"/>
      <c r="S530" s="257"/>
      <c r="T530" s="258"/>
      <c r="AT530" s="259" t="s">
        <v>177</v>
      </c>
      <c r="AU530" s="259" t="s">
        <v>79</v>
      </c>
      <c r="AV530" s="12" t="s">
        <v>79</v>
      </c>
      <c r="AW530" s="12" t="s">
        <v>35</v>
      </c>
      <c r="AX530" s="12" t="s">
        <v>71</v>
      </c>
      <c r="AY530" s="259" t="s">
        <v>169</v>
      </c>
    </row>
    <row r="531" s="13" customFormat="1">
      <c r="B531" s="260"/>
      <c r="C531" s="261"/>
      <c r="D531" s="250" t="s">
        <v>177</v>
      </c>
      <c r="E531" s="262" t="s">
        <v>21</v>
      </c>
      <c r="F531" s="263" t="s">
        <v>2343</v>
      </c>
      <c r="G531" s="261"/>
      <c r="H531" s="262" t="s">
        <v>21</v>
      </c>
      <c r="I531" s="264"/>
      <c r="J531" s="261"/>
      <c r="K531" s="261"/>
      <c r="L531" s="265"/>
      <c r="M531" s="266"/>
      <c r="N531" s="267"/>
      <c r="O531" s="267"/>
      <c r="P531" s="267"/>
      <c r="Q531" s="267"/>
      <c r="R531" s="267"/>
      <c r="S531" s="267"/>
      <c r="T531" s="268"/>
      <c r="AT531" s="269" t="s">
        <v>177</v>
      </c>
      <c r="AU531" s="269" t="s">
        <v>79</v>
      </c>
      <c r="AV531" s="13" t="s">
        <v>75</v>
      </c>
      <c r="AW531" s="13" t="s">
        <v>35</v>
      </c>
      <c r="AX531" s="13" t="s">
        <v>71</v>
      </c>
      <c r="AY531" s="269" t="s">
        <v>169</v>
      </c>
    </row>
    <row r="532" s="12" customFormat="1">
      <c r="B532" s="248"/>
      <c r="C532" s="249"/>
      <c r="D532" s="250" t="s">
        <v>177</v>
      </c>
      <c r="E532" s="251" t="s">
        <v>21</v>
      </c>
      <c r="F532" s="252" t="s">
        <v>2481</v>
      </c>
      <c r="G532" s="249"/>
      <c r="H532" s="253">
        <v>0.001</v>
      </c>
      <c r="I532" s="254"/>
      <c r="J532" s="249"/>
      <c r="K532" s="249"/>
      <c r="L532" s="255"/>
      <c r="M532" s="256"/>
      <c r="N532" s="257"/>
      <c r="O532" s="257"/>
      <c r="P532" s="257"/>
      <c r="Q532" s="257"/>
      <c r="R532" s="257"/>
      <c r="S532" s="257"/>
      <c r="T532" s="258"/>
      <c r="AT532" s="259" t="s">
        <v>177</v>
      </c>
      <c r="AU532" s="259" t="s">
        <v>79</v>
      </c>
      <c r="AV532" s="12" t="s">
        <v>79</v>
      </c>
      <c r="AW532" s="12" t="s">
        <v>35</v>
      </c>
      <c r="AX532" s="12" t="s">
        <v>71</v>
      </c>
      <c r="AY532" s="259" t="s">
        <v>169</v>
      </c>
    </row>
    <row r="533" s="13" customFormat="1">
      <c r="B533" s="260"/>
      <c r="C533" s="261"/>
      <c r="D533" s="250" t="s">
        <v>177</v>
      </c>
      <c r="E533" s="262" t="s">
        <v>21</v>
      </c>
      <c r="F533" s="263" t="s">
        <v>1132</v>
      </c>
      <c r="G533" s="261"/>
      <c r="H533" s="262" t="s">
        <v>21</v>
      </c>
      <c r="I533" s="264"/>
      <c r="J533" s="261"/>
      <c r="K533" s="261"/>
      <c r="L533" s="265"/>
      <c r="M533" s="266"/>
      <c r="N533" s="267"/>
      <c r="O533" s="267"/>
      <c r="P533" s="267"/>
      <c r="Q533" s="267"/>
      <c r="R533" s="267"/>
      <c r="S533" s="267"/>
      <c r="T533" s="268"/>
      <c r="AT533" s="269" t="s">
        <v>177</v>
      </c>
      <c r="AU533" s="269" t="s">
        <v>79</v>
      </c>
      <c r="AV533" s="13" t="s">
        <v>75</v>
      </c>
      <c r="AW533" s="13" t="s">
        <v>35</v>
      </c>
      <c r="AX533" s="13" t="s">
        <v>71</v>
      </c>
      <c r="AY533" s="269" t="s">
        <v>169</v>
      </c>
    </row>
    <row r="534" s="13" customFormat="1">
      <c r="B534" s="260"/>
      <c r="C534" s="261"/>
      <c r="D534" s="250" t="s">
        <v>177</v>
      </c>
      <c r="E534" s="262" t="s">
        <v>21</v>
      </c>
      <c r="F534" s="263" t="s">
        <v>913</v>
      </c>
      <c r="G534" s="261"/>
      <c r="H534" s="262" t="s">
        <v>21</v>
      </c>
      <c r="I534" s="264"/>
      <c r="J534" s="261"/>
      <c r="K534" s="261"/>
      <c r="L534" s="265"/>
      <c r="M534" s="266"/>
      <c r="N534" s="267"/>
      <c r="O534" s="267"/>
      <c r="P534" s="267"/>
      <c r="Q534" s="267"/>
      <c r="R534" s="267"/>
      <c r="S534" s="267"/>
      <c r="T534" s="268"/>
      <c r="AT534" s="269" t="s">
        <v>177</v>
      </c>
      <c r="AU534" s="269" t="s">
        <v>79</v>
      </c>
      <c r="AV534" s="13" t="s">
        <v>75</v>
      </c>
      <c r="AW534" s="13" t="s">
        <v>35</v>
      </c>
      <c r="AX534" s="13" t="s">
        <v>71</v>
      </c>
      <c r="AY534" s="269" t="s">
        <v>169</v>
      </c>
    </row>
    <row r="535" s="14" customFormat="1">
      <c r="B535" s="270"/>
      <c r="C535" s="271"/>
      <c r="D535" s="250" t="s">
        <v>177</v>
      </c>
      <c r="E535" s="272" t="s">
        <v>21</v>
      </c>
      <c r="F535" s="273" t="s">
        <v>182</v>
      </c>
      <c r="G535" s="271"/>
      <c r="H535" s="274">
        <v>0.17999999999999999</v>
      </c>
      <c r="I535" s="275"/>
      <c r="J535" s="271"/>
      <c r="K535" s="271"/>
      <c r="L535" s="276"/>
      <c r="M535" s="277"/>
      <c r="N535" s="278"/>
      <c r="O535" s="278"/>
      <c r="P535" s="278"/>
      <c r="Q535" s="278"/>
      <c r="R535" s="278"/>
      <c r="S535" s="278"/>
      <c r="T535" s="279"/>
      <c r="AT535" s="280" t="s">
        <v>177</v>
      </c>
      <c r="AU535" s="280" t="s">
        <v>79</v>
      </c>
      <c r="AV535" s="14" t="s">
        <v>89</v>
      </c>
      <c r="AW535" s="14" t="s">
        <v>35</v>
      </c>
      <c r="AX535" s="14" t="s">
        <v>75</v>
      </c>
      <c r="AY535" s="280" t="s">
        <v>169</v>
      </c>
    </row>
    <row r="536" s="1" customFormat="1" ht="25.5" customHeight="1">
      <c r="B536" s="47"/>
      <c r="C536" s="236" t="s">
        <v>337</v>
      </c>
      <c r="D536" s="236" t="s">
        <v>172</v>
      </c>
      <c r="E536" s="237" t="s">
        <v>938</v>
      </c>
      <c r="F536" s="238" t="s">
        <v>939</v>
      </c>
      <c r="G536" s="239" t="s">
        <v>479</v>
      </c>
      <c r="H536" s="240">
        <v>132.77000000000001</v>
      </c>
      <c r="I536" s="241"/>
      <c r="J536" s="242">
        <f>ROUND(I536*H536,2)</f>
        <v>0</v>
      </c>
      <c r="K536" s="238" t="s">
        <v>21</v>
      </c>
      <c r="L536" s="73"/>
      <c r="M536" s="243" t="s">
        <v>21</v>
      </c>
      <c r="N536" s="244" t="s">
        <v>42</v>
      </c>
      <c r="O536" s="48"/>
      <c r="P536" s="245">
        <f>O536*H536</f>
        <v>0</v>
      </c>
      <c r="Q536" s="245">
        <v>6.3E-05</v>
      </c>
      <c r="R536" s="245">
        <f>Q536*H536</f>
        <v>0.0083645100000000003</v>
      </c>
      <c r="S536" s="245">
        <v>0</v>
      </c>
      <c r="T536" s="246">
        <f>S536*H536</f>
        <v>0</v>
      </c>
      <c r="AR536" s="25" t="s">
        <v>89</v>
      </c>
      <c r="AT536" s="25" t="s">
        <v>172</v>
      </c>
      <c r="AU536" s="25" t="s">
        <v>79</v>
      </c>
      <c r="AY536" s="25" t="s">
        <v>169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25" t="s">
        <v>75</v>
      </c>
      <c r="BK536" s="247">
        <f>ROUND(I536*H536,2)</f>
        <v>0</v>
      </c>
      <c r="BL536" s="25" t="s">
        <v>89</v>
      </c>
      <c r="BM536" s="25" t="s">
        <v>2482</v>
      </c>
    </row>
    <row r="537" s="12" customFormat="1">
      <c r="B537" s="248"/>
      <c r="C537" s="249"/>
      <c r="D537" s="250" t="s">
        <v>177</v>
      </c>
      <c r="E537" s="251" t="s">
        <v>21</v>
      </c>
      <c r="F537" s="252" t="s">
        <v>2483</v>
      </c>
      <c r="G537" s="249"/>
      <c r="H537" s="253">
        <v>16.699999999999999</v>
      </c>
      <c r="I537" s="254"/>
      <c r="J537" s="249"/>
      <c r="K537" s="249"/>
      <c r="L537" s="255"/>
      <c r="M537" s="256"/>
      <c r="N537" s="257"/>
      <c r="O537" s="257"/>
      <c r="P537" s="257"/>
      <c r="Q537" s="257"/>
      <c r="R537" s="257"/>
      <c r="S537" s="257"/>
      <c r="T537" s="258"/>
      <c r="AT537" s="259" t="s">
        <v>177</v>
      </c>
      <c r="AU537" s="259" t="s">
        <v>79</v>
      </c>
      <c r="AV537" s="12" t="s">
        <v>79</v>
      </c>
      <c r="AW537" s="12" t="s">
        <v>35</v>
      </c>
      <c r="AX537" s="12" t="s">
        <v>71</v>
      </c>
      <c r="AY537" s="259" t="s">
        <v>169</v>
      </c>
    </row>
    <row r="538" s="13" customFormat="1">
      <c r="B538" s="260"/>
      <c r="C538" s="261"/>
      <c r="D538" s="250" t="s">
        <v>177</v>
      </c>
      <c r="E538" s="262" t="s">
        <v>21</v>
      </c>
      <c r="F538" s="263" t="s">
        <v>2357</v>
      </c>
      <c r="G538" s="261"/>
      <c r="H538" s="262" t="s">
        <v>21</v>
      </c>
      <c r="I538" s="264"/>
      <c r="J538" s="261"/>
      <c r="K538" s="261"/>
      <c r="L538" s="265"/>
      <c r="M538" s="266"/>
      <c r="N538" s="267"/>
      <c r="O538" s="267"/>
      <c r="P538" s="267"/>
      <c r="Q538" s="267"/>
      <c r="R538" s="267"/>
      <c r="S538" s="267"/>
      <c r="T538" s="268"/>
      <c r="AT538" s="269" t="s">
        <v>177</v>
      </c>
      <c r="AU538" s="269" t="s">
        <v>79</v>
      </c>
      <c r="AV538" s="13" t="s">
        <v>75</v>
      </c>
      <c r="AW538" s="13" t="s">
        <v>35</v>
      </c>
      <c r="AX538" s="13" t="s">
        <v>71</v>
      </c>
      <c r="AY538" s="269" t="s">
        <v>169</v>
      </c>
    </row>
    <row r="539" s="12" customFormat="1">
      <c r="B539" s="248"/>
      <c r="C539" s="249"/>
      <c r="D539" s="250" t="s">
        <v>177</v>
      </c>
      <c r="E539" s="251" t="s">
        <v>21</v>
      </c>
      <c r="F539" s="252" t="s">
        <v>2484</v>
      </c>
      <c r="G539" s="249"/>
      <c r="H539" s="253">
        <v>17.949999999999999</v>
      </c>
      <c r="I539" s="254"/>
      <c r="J539" s="249"/>
      <c r="K539" s="249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177</v>
      </c>
      <c r="AU539" s="259" t="s">
        <v>79</v>
      </c>
      <c r="AV539" s="12" t="s">
        <v>79</v>
      </c>
      <c r="AW539" s="12" t="s">
        <v>35</v>
      </c>
      <c r="AX539" s="12" t="s">
        <v>71</v>
      </c>
      <c r="AY539" s="259" t="s">
        <v>169</v>
      </c>
    </row>
    <row r="540" s="13" customFormat="1">
      <c r="B540" s="260"/>
      <c r="C540" s="261"/>
      <c r="D540" s="250" t="s">
        <v>177</v>
      </c>
      <c r="E540" s="262" t="s">
        <v>21</v>
      </c>
      <c r="F540" s="263" t="s">
        <v>2378</v>
      </c>
      <c r="G540" s="261"/>
      <c r="H540" s="262" t="s">
        <v>21</v>
      </c>
      <c r="I540" s="264"/>
      <c r="J540" s="261"/>
      <c r="K540" s="261"/>
      <c r="L540" s="265"/>
      <c r="M540" s="266"/>
      <c r="N540" s="267"/>
      <c r="O540" s="267"/>
      <c r="P540" s="267"/>
      <c r="Q540" s="267"/>
      <c r="R540" s="267"/>
      <c r="S540" s="267"/>
      <c r="T540" s="268"/>
      <c r="AT540" s="269" t="s">
        <v>177</v>
      </c>
      <c r="AU540" s="269" t="s">
        <v>79</v>
      </c>
      <c r="AV540" s="13" t="s">
        <v>75</v>
      </c>
      <c r="AW540" s="13" t="s">
        <v>35</v>
      </c>
      <c r="AX540" s="13" t="s">
        <v>71</v>
      </c>
      <c r="AY540" s="269" t="s">
        <v>169</v>
      </c>
    </row>
    <row r="541" s="12" customFormat="1">
      <c r="B541" s="248"/>
      <c r="C541" s="249"/>
      <c r="D541" s="250" t="s">
        <v>177</v>
      </c>
      <c r="E541" s="251" t="s">
        <v>21</v>
      </c>
      <c r="F541" s="252" t="s">
        <v>2485</v>
      </c>
      <c r="G541" s="249"/>
      <c r="H541" s="253">
        <v>9.5999999999999996</v>
      </c>
      <c r="I541" s="254"/>
      <c r="J541" s="249"/>
      <c r="K541" s="249"/>
      <c r="L541" s="255"/>
      <c r="M541" s="256"/>
      <c r="N541" s="257"/>
      <c r="O541" s="257"/>
      <c r="P541" s="257"/>
      <c r="Q541" s="257"/>
      <c r="R541" s="257"/>
      <c r="S541" s="257"/>
      <c r="T541" s="258"/>
      <c r="AT541" s="259" t="s">
        <v>177</v>
      </c>
      <c r="AU541" s="259" t="s">
        <v>79</v>
      </c>
      <c r="AV541" s="12" t="s">
        <v>79</v>
      </c>
      <c r="AW541" s="12" t="s">
        <v>35</v>
      </c>
      <c r="AX541" s="12" t="s">
        <v>71</v>
      </c>
      <c r="AY541" s="259" t="s">
        <v>169</v>
      </c>
    </row>
    <row r="542" s="13" customFormat="1">
      <c r="B542" s="260"/>
      <c r="C542" s="261"/>
      <c r="D542" s="250" t="s">
        <v>177</v>
      </c>
      <c r="E542" s="262" t="s">
        <v>21</v>
      </c>
      <c r="F542" s="263" t="s">
        <v>2367</v>
      </c>
      <c r="G542" s="261"/>
      <c r="H542" s="262" t="s">
        <v>21</v>
      </c>
      <c r="I542" s="264"/>
      <c r="J542" s="261"/>
      <c r="K542" s="261"/>
      <c r="L542" s="265"/>
      <c r="M542" s="266"/>
      <c r="N542" s="267"/>
      <c r="O542" s="267"/>
      <c r="P542" s="267"/>
      <c r="Q542" s="267"/>
      <c r="R542" s="267"/>
      <c r="S542" s="267"/>
      <c r="T542" s="268"/>
      <c r="AT542" s="269" t="s">
        <v>177</v>
      </c>
      <c r="AU542" s="269" t="s">
        <v>79</v>
      </c>
      <c r="AV542" s="13" t="s">
        <v>75</v>
      </c>
      <c r="AW542" s="13" t="s">
        <v>35</v>
      </c>
      <c r="AX542" s="13" t="s">
        <v>71</v>
      </c>
      <c r="AY542" s="269" t="s">
        <v>169</v>
      </c>
    </row>
    <row r="543" s="12" customFormat="1">
      <c r="B543" s="248"/>
      <c r="C543" s="249"/>
      <c r="D543" s="250" t="s">
        <v>177</v>
      </c>
      <c r="E543" s="251" t="s">
        <v>21</v>
      </c>
      <c r="F543" s="252" t="s">
        <v>2486</v>
      </c>
      <c r="G543" s="249"/>
      <c r="H543" s="253">
        <v>5.9000000000000004</v>
      </c>
      <c r="I543" s="254"/>
      <c r="J543" s="249"/>
      <c r="K543" s="249"/>
      <c r="L543" s="255"/>
      <c r="M543" s="256"/>
      <c r="N543" s="257"/>
      <c r="O543" s="257"/>
      <c r="P543" s="257"/>
      <c r="Q543" s="257"/>
      <c r="R543" s="257"/>
      <c r="S543" s="257"/>
      <c r="T543" s="258"/>
      <c r="AT543" s="259" t="s">
        <v>177</v>
      </c>
      <c r="AU543" s="259" t="s">
        <v>79</v>
      </c>
      <c r="AV543" s="12" t="s">
        <v>79</v>
      </c>
      <c r="AW543" s="12" t="s">
        <v>35</v>
      </c>
      <c r="AX543" s="12" t="s">
        <v>71</v>
      </c>
      <c r="AY543" s="259" t="s">
        <v>169</v>
      </c>
    </row>
    <row r="544" s="13" customFormat="1">
      <c r="B544" s="260"/>
      <c r="C544" s="261"/>
      <c r="D544" s="250" t="s">
        <v>177</v>
      </c>
      <c r="E544" s="262" t="s">
        <v>21</v>
      </c>
      <c r="F544" s="263" t="s">
        <v>2344</v>
      </c>
      <c r="G544" s="261"/>
      <c r="H544" s="262" t="s">
        <v>21</v>
      </c>
      <c r="I544" s="264"/>
      <c r="J544" s="261"/>
      <c r="K544" s="261"/>
      <c r="L544" s="265"/>
      <c r="M544" s="266"/>
      <c r="N544" s="267"/>
      <c r="O544" s="267"/>
      <c r="P544" s="267"/>
      <c r="Q544" s="267"/>
      <c r="R544" s="267"/>
      <c r="S544" s="267"/>
      <c r="T544" s="268"/>
      <c r="AT544" s="269" t="s">
        <v>177</v>
      </c>
      <c r="AU544" s="269" t="s">
        <v>79</v>
      </c>
      <c r="AV544" s="13" t="s">
        <v>75</v>
      </c>
      <c r="AW544" s="13" t="s">
        <v>35</v>
      </c>
      <c r="AX544" s="13" t="s">
        <v>71</v>
      </c>
      <c r="AY544" s="269" t="s">
        <v>169</v>
      </c>
    </row>
    <row r="545" s="12" customFormat="1">
      <c r="B545" s="248"/>
      <c r="C545" s="249"/>
      <c r="D545" s="250" t="s">
        <v>177</v>
      </c>
      <c r="E545" s="251" t="s">
        <v>21</v>
      </c>
      <c r="F545" s="252" t="s">
        <v>2487</v>
      </c>
      <c r="G545" s="249"/>
      <c r="H545" s="253">
        <v>35.719999999999999</v>
      </c>
      <c r="I545" s="254"/>
      <c r="J545" s="249"/>
      <c r="K545" s="249"/>
      <c r="L545" s="255"/>
      <c r="M545" s="256"/>
      <c r="N545" s="257"/>
      <c r="O545" s="257"/>
      <c r="P545" s="257"/>
      <c r="Q545" s="257"/>
      <c r="R545" s="257"/>
      <c r="S545" s="257"/>
      <c r="T545" s="258"/>
      <c r="AT545" s="259" t="s">
        <v>177</v>
      </c>
      <c r="AU545" s="259" t="s">
        <v>79</v>
      </c>
      <c r="AV545" s="12" t="s">
        <v>79</v>
      </c>
      <c r="AW545" s="12" t="s">
        <v>35</v>
      </c>
      <c r="AX545" s="12" t="s">
        <v>71</v>
      </c>
      <c r="AY545" s="259" t="s">
        <v>169</v>
      </c>
    </row>
    <row r="546" s="13" customFormat="1">
      <c r="B546" s="260"/>
      <c r="C546" s="261"/>
      <c r="D546" s="250" t="s">
        <v>177</v>
      </c>
      <c r="E546" s="262" t="s">
        <v>21</v>
      </c>
      <c r="F546" s="263" t="s">
        <v>2463</v>
      </c>
      <c r="G546" s="261"/>
      <c r="H546" s="262" t="s">
        <v>21</v>
      </c>
      <c r="I546" s="264"/>
      <c r="J546" s="261"/>
      <c r="K546" s="261"/>
      <c r="L546" s="265"/>
      <c r="M546" s="266"/>
      <c r="N546" s="267"/>
      <c r="O546" s="267"/>
      <c r="P546" s="267"/>
      <c r="Q546" s="267"/>
      <c r="R546" s="267"/>
      <c r="S546" s="267"/>
      <c r="T546" s="268"/>
      <c r="AT546" s="269" t="s">
        <v>177</v>
      </c>
      <c r="AU546" s="269" t="s">
        <v>79</v>
      </c>
      <c r="AV546" s="13" t="s">
        <v>75</v>
      </c>
      <c r="AW546" s="13" t="s">
        <v>35</v>
      </c>
      <c r="AX546" s="13" t="s">
        <v>71</v>
      </c>
      <c r="AY546" s="269" t="s">
        <v>169</v>
      </c>
    </row>
    <row r="547" s="12" customFormat="1">
      <c r="B547" s="248"/>
      <c r="C547" s="249"/>
      <c r="D547" s="250" t="s">
        <v>177</v>
      </c>
      <c r="E547" s="251" t="s">
        <v>21</v>
      </c>
      <c r="F547" s="252" t="s">
        <v>2488</v>
      </c>
      <c r="G547" s="249"/>
      <c r="H547" s="253">
        <v>5.0999999999999996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177</v>
      </c>
      <c r="AU547" s="259" t="s">
        <v>79</v>
      </c>
      <c r="AV547" s="12" t="s">
        <v>79</v>
      </c>
      <c r="AW547" s="12" t="s">
        <v>35</v>
      </c>
      <c r="AX547" s="12" t="s">
        <v>71</v>
      </c>
      <c r="AY547" s="259" t="s">
        <v>169</v>
      </c>
    </row>
    <row r="548" s="13" customFormat="1">
      <c r="B548" s="260"/>
      <c r="C548" s="261"/>
      <c r="D548" s="250" t="s">
        <v>177</v>
      </c>
      <c r="E548" s="262" t="s">
        <v>21</v>
      </c>
      <c r="F548" s="263" t="s">
        <v>2351</v>
      </c>
      <c r="G548" s="261"/>
      <c r="H548" s="262" t="s">
        <v>21</v>
      </c>
      <c r="I548" s="264"/>
      <c r="J548" s="261"/>
      <c r="K548" s="261"/>
      <c r="L548" s="265"/>
      <c r="M548" s="266"/>
      <c r="N548" s="267"/>
      <c r="O548" s="267"/>
      <c r="P548" s="267"/>
      <c r="Q548" s="267"/>
      <c r="R548" s="267"/>
      <c r="S548" s="267"/>
      <c r="T548" s="268"/>
      <c r="AT548" s="269" t="s">
        <v>177</v>
      </c>
      <c r="AU548" s="269" t="s">
        <v>79</v>
      </c>
      <c r="AV548" s="13" t="s">
        <v>75</v>
      </c>
      <c r="AW548" s="13" t="s">
        <v>35</v>
      </c>
      <c r="AX548" s="13" t="s">
        <v>71</v>
      </c>
      <c r="AY548" s="269" t="s">
        <v>169</v>
      </c>
    </row>
    <row r="549" s="12" customFormat="1">
      <c r="B549" s="248"/>
      <c r="C549" s="249"/>
      <c r="D549" s="250" t="s">
        <v>177</v>
      </c>
      <c r="E549" s="251" t="s">
        <v>21</v>
      </c>
      <c r="F549" s="252" t="s">
        <v>2489</v>
      </c>
      <c r="G549" s="249"/>
      <c r="H549" s="253">
        <v>5.5</v>
      </c>
      <c r="I549" s="254"/>
      <c r="J549" s="249"/>
      <c r="K549" s="249"/>
      <c r="L549" s="255"/>
      <c r="M549" s="256"/>
      <c r="N549" s="257"/>
      <c r="O549" s="257"/>
      <c r="P549" s="257"/>
      <c r="Q549" s="257"/>
      <c r="R549" s="257"/>
      <c r="S549" s="257"/>
      <c r="T549" s="258"/>
      <c r="AT549" s="259" t="s">
        <v>177</v>
      </c>
      <c r="AU549" s="259" t="s">
        <v>79</v>
      </c>
      <c r="AV549" s="12" t="s">
        <v>79</v>
      </c>
      <c r="AW549" s="12" t="s">
        <v>35</v>
      </c>
      <c r="AX549" s="12" t="s">
        <v>71</v>
      </c>
      <c r="AY549" s="259" t="s">
        <v>169</v>
      </c>
    </row>
    <row r="550" s="13" customFormat="1">
      <c r="B550" s="260"/>
      <c r="C550" s="261"/>
      <c r="D550" s="250" t="s">
        <v>177</v>
      </c>
      <c r="E550" s="262" t="s">
        <v>21</v>
      </c>
      <c r="F550" s="263" t="s">
        <v>2354</v>
      </c>
      <c r="G550" s="261"/>
      <c r="H550" s="262" t="s">
        <v>21</v>
      </c>
      <c r="I550" s="264"/>
      <c r="J550" s="261"/>
      <c r="K550" s="261"/>
      <c r="L550" s="265"/>
      <c r="M550" s="266"/>
      <c r="N550" s="267"/>
      <c r="O550" s="267"/>
      <c r="P550" s="267"/>
      <c r="Q550" s="267"/>
      <c r="R550" s="267"/>
      <c r="S550" s="267"/>
      <c r="T550" s="268"/>
      <c r="AT550" s="269" t="s">
        <v>177</v>
      </c>
      <c r="AU550" s="269" t="s">
        <v>79</v>
      </c>
      <c r="AV550" s="13" t="s">
        <v>75</v>
      </c>
      <c r="AW550" s="13" t="s">
        <v>35</v>
      </c>
      <c r="AX550" s="13" t="s">
        <v>71</v>
      </c>
      <c r="AY550" s="269" t="s">
        <v>169</v>
      </c>
    </row>
    <row r="551" s="12" customFormat="1">
      <c r="B551" s="248"/>
      <c r="C551" s="249"/>
      <c r="D551" s="250" t="s">
        <v>177</v>
      </c>
      <c r="E551" s="251" t="s">
        <v>21</v>
      </c>
      <c r="F551" s="252" t="s">
        <v>2490</v>
      </c>
      <c r="G551" s="249"/>
      <c r="H551" s="253">
        <v>10.800000000000001</v>
      </c>
      <c r="I551" s="254"/>
      <c r="J551" s="249"/>
      <c r="K551" s="249"/>
      <c r="L551" s="255"/>
      <c r="M551" s="256"/>
      <c r="N551" s="257"/>
      <c r="O551" s="257"/>
      <c r="P551" s="257"/>
      <c r="Q551" s="257"/>
      <c r="R551" s="257"/>
      <c r="S551" s="257"/>
      <c r="T551" s="258"/>
      <c r="AT551" s="259" t="s">
        <v>177</v>
      </c>
      <c r="AU551" s="259" t="s">
        <v>79</v>
      </c>
      <c r="AV551" s="12" t="s">
        <v>79</v>
      </c>
      <c r="AW551" s="12" t="s">
        <v>35</v>
      </c>
      <c r="AX551" s="12" t="s">
        <v>71</v>
      </c>
      <c r="AY551" s="259" t="s">
        <v>169</v>
      </c>
    </row>
    <row r="552" s="13" customFormat="1">
      <c r="B552" s="260"/>
      <c r="C552" s="261"/>
      <c r="D552" s="250" t="s">
        <v>177</v>
      </c>
      <c r="E552" s="262" t="s">
        <v>21</v>
      </c>
      <c r="F552" s="263" t="s">
        <v>2336</v>
      </c>
      <c r="G552" s="261"/>
      <c r="H552" s="262" t="s">
        <v>21</v>
      </c>
      <c r="I552" s="264"/>
      <c r="J552" s="261"/>
      <c r="K552" s="261"/>
      <c r="L552" s="265"/>
      <c r="M552" s="266"/>
      <c r="N552" s="267"/>
      <c r="O552" s="267"/>
      <c r="P552" s="267"/>
      <c r="Q552" s="267"/>
      <c r="R552" s="267"/>
      <c r="S552" s="267"/>
      <c r="T552" s="268"/>
      <c r="AT552" s="269" t="s">
        <v>177</v>
      </c>
      <c r="AU552" s="269" t="s">
        <v>79</v>
      </c>
      <c r="AV552" s="13" t="s">
        <v>75</v>
      </c>
      <c r="AW552" s="13" t="s">
        <v>35</v>
      </c>
      <c r="AX552" s="13" t="s">
        <v>71</v>
      </c>
      <c r="AY552" s="269" t="s">
        <v>169</v>
      </c>
    </row>
    <row r="553" s="12" customFormat="1">
      <c r="B553" s="248"/>
      <c r="C553" s="249"/>
      <c r="D553" s="250" t="s">
        <v>177</v>
      </c>
      <c r="E553" s="251" t="s">
        <v>21</v>
      </c>
      <c r="F553" s="252" t="s">
        <v>2491</v>
      </c>
      <c r="G553" s="249"/>
      <c r="H553" s="253">
        <v>6.4000000000000004</v>
      </c>
      <c r="I553" s="254"/>
      <c r="J553" s="249"/>
      <c r="K553" s="249"/>
      <c r="L553" s="255"/>
      <c r="M553" s="256"/>
      <c r="N553" s="257"/>
      <c r="O553" s="257"/>
      <c r="P553" s="257"/>
      <c r="Q553" s="257"/>
      <c r="R553" s="257"/>
      <c r="S553" s="257"/>
      <c r="T553" s="258"/>
      <c r="AT553" s="259" t="s">
        <v>177</v>
      </c>
      <c r="AU553" s="259" t="s">
        <v>79</v>
      </c>
      <c r="AV553" s="12" t="s">
        <v>79</v>
      </c>
      <c r="AW553" s="12" t="s">
        <v>35</v>
      </c>
      <c r="AX553" s="12" t="s">
        <v>71</v>
      </c>
      <c r="AY553" s="259" t="s">
        <v>169</v>
      </c>
    </row>
    <row r="554" s="13" customFormat="1">
      <c r="B554" s="260"/>
      <c r="C554" s="261"/>
      <c r="D554" s="250" t="s">
        <v>177</v>
      </c>
      <c r="E554" s="262" t="s">
        <v>21</v>
      </c>
      <c r="F554" s="263" t="s">
        <v>2417</v>
      </c>
      <c r="G554" s="261"/>
      <c r="H554" s="262" t="s">
        <v>21</v>
      </c>
      <c r="I554" s="264"/>
      <c r="J554" s="261"/>
      <c r="K554" s="261"/>
      <c r="L554" s="265"/>
      <c r="M554" s="266"/>
      <c r="N554" s="267"/>
      <c r="O554" s="267"/>
      <c r="P554" s="267"/>
      <c r="Q554" s="267"/>
      <c r="R554" s="267"/>
      <c r="S554" s="267"/>
      <c r="T554" s="268"/>
      <c r="AT554" s="269" t="s">
        <v>177</v>
      </c>
      <c r="AU554" s="269" t="s">
        <v>79</v>
      </c>
      <c r="AV554" s="13" t="s">
        <v>75</v>
      </c>
      <c r="AW554" s="13" t="s">
        <v>35</v>
      </c>
      <c r="AX554" s="13" t="s">
        <v>71</v>
      </c>
      <c r="AY554" s="269" t="s">
        <v>169</v>
      </c>
    </row>
    <row r="555" s="12" customFormat="1">
      <c r="B555" s="248"/>
      <c r="C555" s="249"/>
      <c r="D555" s="250" t="s">
        <v>177</v>
      </c>
      <c r="E555" s="251" t="s">
        <v>21</v>
      </c>
      <c r="F555" s="252" t="s">
        <v>2491</v>
      </c>
      <c r="G555" s="249"/>
      <c r="H555" s="253">
        <v>6.4000000000000004</v>
      </c>
      <c r="I555" s="254"/>
      <c r="J555" s="249"/>
      <c r="K555" s="249"/>
      <c r="L555" s="255"/>
      <c r="M555" s="256"/>
      <c r="N555" s="257"/>
      <c r="O555" s="257"/>
      <c r="P555" s="257"/>
      <c r="Q555" s="257"/>
      <c r="R555" s="257"/>
      <c r="S555" s="257"/>
      <c r="T555" s="258"/>
      <c r="AT555" s="259" t="s">
        <v>177</v>
      </c>
      <c r="AU555" s="259" t="s">
        <v>79</v>
      </c>
      <c r="AV555" s="12" t="s">
        <v>79</v>
      </c>
      <c r="AW555" s="12" t="s">
        <v>35</v>
      </c>
      <c r="AX555" s="12" t="s">
        <v>71</v>
      </c>
      <c r="AY555" s="259" t="s">
        <v>169</v>
      </c>
    </row>
    <row r="556" s="13" customFormat="1">
      <c r="B556" s="260"/>
      <c r="C556" s="261"/>
      <c r="D556" s="250" t="s">
        <v>177</v>
      </c>
      <c r="E556" s="262" t="s">
        <v>21</v>
      </c>
      <c r="F556" s="263" t="s">
        <v>1105</v>
      </c>
      <c r="G556" s="261"/>
      <c r="H556" s="262" t="s">
        <v>21</v>
      </c>
      <c r="I556" s="264"/>
      <c r="J556" s="261"/>
      <c r="K556" s="261"/>
      <c r="L556" s="265"/>
      <c r="M556" s="266"/>
      <c r="N556" s="267"/>
      <c r="O556" s="267"/>
      <c r="P556" s="267"/>
      <c r="Q556" s="267"/>
      <c r="R556" s="267"/>
      <c r="S556" s="267"/>
      <c r="T556" s="268"/>
      <c r="AT556" s="269" t="s">
        <v>177</v>
      </c>
      <c r="AU556" s="269" t="s">
        <v>79</v>
      </c>
      <c r="AV556" s="13" t="s">
        <v>75</v>
      </c>
      <c r="AW556" s="13" t="s">
        <v>35</v>
      </c>
      <c r="AX556" s="13" t="s">
        <v>71</v>
      </c>
      <c r="AY556" s="269" t="s">
        <v>169</v>
      </c>
    </row>
    <row r="557" s="12" customFormat="1">
      <c r="B557" s="248"/>
      <c r="C557" s="249"/>
      <c r="D557" s="250" t="s">
        <v>177</v>
      </c>
      <c r="E557" s="251" t="s">
        <v>21</v>
      </c>
      <c r="F557" s="252" t="s">
        <v>2492</v>
      </c>
      <c r="G557" s="249"/>
      <c r="H557" s="253">
        <v>8.5</v>
      </c>
      <c r="I557" s="254"/>
      <c r="J557" s="249"/>
      <c r="K557" s="249"/>
      <c r="L557" s="255"/>
      <c r="M557" s="256"/>
      <c r="N557" s="257"/>
      <c r="O557" s="257"/>
      <c r="P557" s="257"/>
      <c r="Q557" s="257"/>
      <c r="R557" s="257"/>
      <c r="S557" s="257"/>
      <c r="T557" s="258"/>
      <c r="AT557" s="259" t="s">
        <v>177</v>
      </c>
      <c r="AU557" s="259" t="s">
        <v>79</v>
      </c>
      <c r="AV557" s="12" t="s">
        <v>79</v>
      </c>
      <c r="AW557" s="12" t="s">
        <v>35</v>
      </c>
      <c r="AX557" s="12" t="s">
        <v>71</v>
      </c>
      <c r="AY557" s="259" t="s">
        <v>169</v>
      </c>
    </row>
    <row r="558" s="13" customFormat="1">
      <c r="B558" s="260"/>
      <c r="C558" s="261"/>
      <c r="D558" s="250" t="s">
        <v>177</v>
      </c>
      <c r="E558" s="262" t="s">
        <v>21</v>
      </c>
      <c r="F558" s="263" t="s">
        <v>2343</v>
      </c>
      <c r="G558" s="261"/>
      <c r="H558" s="262" t="s">
        <v>21</v>
      </c>
      <c r="I558" s="264"/>
      <c r="J558" s="261"/>
      <c r="K558" s="261"/>
      <c r="L558" s="265"/>
      <c r="M558" s="266"/>
      <c r="N558" s="267"/>
      <c r="O558" s="267"/>
      <c r="P558" s="267"/>
      <c r="Q558" s="267"/>
      <c r="R558" s="267"/>
      <c r="S558" s="267"/>
      <c r="T558" s="268"/>
      <c r="AT558" s="269" t="s">
        <v>177</v>
      </c>
      <c r="AU558" s="269" t="s">
        <v>79</v>
      </c>
      <c r="AV558" s="13" t="s">
        <v>75</v>
      </c>
      <c r="AW558" s="13" t="s">
        <v>35</v>
      </c>
      <c r="AX558" s="13" t="s">
        <v>71</v>
      </c>
      <c r="AY558" s="269" t="s">
        <v>169</v>
      </c>
    </row>
    <row r="559" s="12" customFormat="1">
      <c r="B559" s="248"/>
      <c r="C559" s="249"/>
      <c r="D559" s="250" t="s">
        <v>177</v>
      </c>
      <c r="E559" s="251" t="s">
        <v>21</v>
      </c>
      <c r="F559" s="252" t="s">
        <v>2493</v>
      </c>
      <c r="G559" s="249"/>
      <c r="H559" s="253">
        <v>4.2000000000000002</v>
      </c>
      <c r="I559" s="254"/>
      <c r="J559" s="249"/>
      <c r="K559" s="249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177</v>
      </c>
      <c r="AU559" s="259" t="s">
        <v>79</v>
      </c>
      <c r="AV559" s="12" t="s">
        <v>79</v>
      </c>
      <c r="AW559" s="12" t="s">
        <v>35</v>
      </c>
      <c r="AX559" s="12" t="s">
        <v>71</v>
      </c>
      <c r="AY559" s="259" t="s">
        <v>169</v>
      </c>
    </row>
    <row r="560" s="13" customFormat="1">
      <c r="B560" s="260"/>
      <c r="C560" s="261"/>
      <c r="D560" s="250" t="s">
        <v>177</v>
      </c>
      <c r="E560" s="262" t="s">
        <v>21</v>
      </c>
      <c r="F560" s="263" t="s">
        <v>1132</v>
      </c>
      <c r="G560" s="261"/>
      <c r="H560" s="262" t="s">
        <v>21</v>
      </c>
      <c r="I560" s="264"/>
      <c r="J560" s="261"/>
      <c r="K560" s="261"/>
      <c r="L560" s="265"/>
      <c r="M560" s="266"/>
      <c r="N560" s="267"/>
      <c r="O560" s="267"/>
      <c r="P560" s="267"/>
      <c r="Q560" s="267"/>
      <c r="R560" s="267"/>
      <c r="S560" s="267"/>
      <c r="T560" s="268"/>
      <c r="AT560" s="269" t="s">
        <v>177</v>
      </c>
      <c r="AU560" s="269" t="s">
        <v>79</v>
      </c>
      <c r="AV560" s="13" t="s">
        <v>75</v>
      </c>
      <c r="AW560" s="13" t="s">
        <v>35</v>
      </c>
      <c r="AX560" s="13" t="s">
        <v>71</v>
      </c>
      <c r="AY560" s="269" t="s">
        <v>169</v>
      </c>
    </row>
    <row r="561" s="14" customFormat="1">
      <c r="B561" s="270"/>
      <c r="C561" s="271"/>
      <c r="D561" s="250" t="s">
        <v>177</v>
      </c>
      <c r="E561" s="272" t="s">
        <v>21</v>
      </c>
      <c r="F561" s="273" t="s">
        <v>182</v>
      </c>
      <c r="G561" s="271"/>
      <c r="H561" s="274">
        <v>132.77000000000001</v>
      </c>
      <c r="I561" s="275"/>
      <c r="J561" s="271"/>
      <c r="K561" s="271"/>
      <c r="L561" s="276"/>
      <c r="M561" s="277"/>
      <c r="N561" s="278"/>
      <c r="O561" s="278"/>
      <c r="P561" s="278"/>
      <c r="Q561" s="278"/>
      <c r="R561" s="278"/>
      <c r="S561" s="278"/>
      <c r="T561" s="279"/>
      <c r="AT561" s="280" t="s">
        <v>177</v>
      </c>
      <c r="AU561" s="280" t="s">
        <v>79</v>
      </c>
      <c r="AV561" s="14" t="s">
        <v>89</v>
      </c>
      <c r="AW561" s="14" t="s">
        <v>35</v>
      </c>
      <c r="AX561" s="14" t="s">
        <v>75</v>
      </c>
      <c r="AY561" s="280" t="s">
        <v>169</v>
      </c>
    </row>
    <row r="562" s="1" customFormat="1" ht="16.5" customHeight="1">
      <c r="B562" s="47"/>
      <c r="C562" s="236" t="s">
        <v>345</v>
      </c>
      <c r="D562" s="236" t="s">
        <v>172</v>
      </c>
      <c r="E562" s="237" t="s">
        <v>989</v>
      </c>
      <c r="F562" s="238" t="s">
        <v>990</v>
      </c>
      <c r="G562" s="239" t="s">
        <v>354</v>
      </c>
      <c r="H562" s="240">
        <v>14</v>
      </c>
      <c r="I562" s="241"/>
      <c r="J562" s="242">
        <f>ROUND(I562*H562,2)</f>
        <v>0</v>
      </c>
      <c r="K562" s="238" t="s">
        <v>21</v>
      </c>
      <c r="L562" s="73"/>
      <c r="M562" s="243" t="s">
        <v>21</v>
      </c>
      <c r="N562" s="244" t="s">
        <v>42</v>
      </c>
      <c r="O562" s="48"/>
      <c r="P562" s="245">
        <f>O562*H562</f>
        <v>0</v>
      </c>
      <c r="Q562" s="245">
        <v>0.016975000000000001</v>
      </c>
      <c r="R562" s="245">
        <f>Q562*H562</f>
        <v>0.23765</v>
      </c>
      <c r="S562" s="245">
        <v>0</v>
      </c>
      <c r="T562" s="246">
        <f>S562*H562</f>
        <v>0</v>
      </c>
      <c r="AR562" s="25" t="s">
        <v>89</v>
      </c>
      <c r="AT562" s="25" t="s">
        <v>172</v>
      </c>
      <c r="AU562" s="25" t="s">
        <v>79</v>
      </c>
      <c r="AY562" s="25" t="s">
        <v>169</v>
      </c>
      <c r="BE562" s="247">
        <f>IF(N562="základní",J562,0)</f>
        <v>0</v>
      </c>
      <c r="BF562" s="247">
        <f>IF(N562="snížená",J562,0)</f>
        <v>0</v>
      </c>
      <c r="BG562" s="247">
        <f>IF(N562="zákl. přenesená",J562,0)</f>
        <v>0</v>
      </c>
      <c r="BH562" s="247">
        <f>IF(N562="sníž. přenesená",J562,0)</f>
        <v>0</v>
      </c>
      <c r="BI562" s="247">
        <f>IF(N562="nulová",J562,0)</f>
        <v>0</v>
      </c>
      <c r="BJ562" s="25" t="s">
        <v>75</v>
      </c>
      <c r="BK562" s="247">
        <f>ROUND(I562*H562,2)</f>
        <v>0</v>
      </c>
      <c r="BL562" s="25" t="s">
        <v>89</v>
      </c>
      <c r="BM562" s="25" t="s">
        <v>2494</v>
      </c>
    </row>
    <row r="563" s="12" customFormat="1">
      <c r="B563" s="248"/>
      <c r="C563" s="249"/>
      <c r="D563" s="250" t="s">
        <v>177</v>
      </c>
      <c r="E563" s="251" t="s">
        <v>21</v>
      </c>
      <c r="F563" s="252" t="s">
        <v>92</v>
      </c>
      <c r="G563" s="249"/>
      <c r="H563" s="253">
        <v>5</v>
      </c>
      <c r="I563" s="254"/>
      <c r="J563" s="249"/>
      <c r="K563" s="249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177</v>
      </c>
      <c r="AU563" s="259" t="s">
        <v>79</v>
      </c>
      <c r="AV563" s="12" t="s">
        <v>79</v>
      </c>
      <c r="AW563" s="12" t="s">
        <v>35</v>
      </c>
      <c r="AX563" s="12" t="s">
        <v>71</v>
      </c>
      <c r="AY563" s="259" t="s">
        <v>169</v>
      </c>
    </row>
    <row r="564" s="13" customFormat="1">
      <c r="B564" s="260"/>
      <c r="C564" s="261"/>
      <c r="D564" s="250" t="s">
        <v>177</v>
      </c>
      <c r="E564" s="262" t="s">
        <v>21</v>
      </c>
      <c r="F564" s="263" t="s">
        <v>2495</v>
      </c>
      <c r="G564" s="261"/>
      <c r="H564" s="262" t="s">
        <v>21</v>
      </c>
      <c r="I564" s="264"/>
      <c r="J564" s="261"/>
      <c r="K564" s="261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177</v>
      </c>
      <c r="AU564" s="269" t="s">
        <v>79</v>
      </c>
      <c r="AV564" s="13" t="s">
        <v>75</v>
      </c>
      <c r="AW564" s="13" t="s">
        <v>35</v>
      </c>
      <c r="AX564" s="13" t="s">
        <v>71</v>
      </c>
      <c r="AY564" s="269" t="s">
        <v>169</v>
      </c>
    </row>
    <row r="565" s="12" customFormat="1">
      <c r="B565" s="248"/>
      <c r="C565" s="249"/>
      <c r="D565" s="250" t="s">
        <v>177</v>
      </c>
      <c r="E565" s="251" t="s">
        <v>21</v>
      </c>
      <c r="F565" s="252" t="s">
        <v>89</v>
      </c>
      <c r="G565" s="249"/>
      <c r="H565" s="253">
        <v>4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177</v>
      </c>
      <c r="AU565" s="259" t="s">
        <v>79</v>
      </c>
      <c r="AV565" s="12" t="s">
        <v>79</v>
      </c>
      <c r="AW565" s="12" t="s">
        <v>35</v>
      </c>
      <c r="AX565" s="12" t="s">
        <v>71</v>
      </c>
      <c r="AY565" s="259" t="s">
        <v>169</v>
      </c>
    </row>
    <row r="566" s="13" customFormat="1">
      <c r="B566" s="260"/>
      <c r="C566" s="261"/>
      <c r="D566" s="250" t="s">
        <v>177</v>
      </c>
      <c r="E566" s="262" t="s">
        <v>21</v>
      </c>
      <c r="F566" s="263" t="s">
        <v>2496</v>
      </c>
      <c r="G566" s="261"/>
      <c r="H566" s="262" t="s">
        <v>21</v>
      </c>
      <c r="I566" s="264"/>
      <c r="J566" s="261"/>
      <c r="K566" s="261"/>
      <c r="L566" s="265"/>
      <c r="M566" s="266"/>
      <c r="N566" s="267"/>
      <c r="O566" s="267"/>
      <c r="P566" s="267"/>
      <c r="Q566" s="267"/>
      <c r="R566" s="267"/>
      <c r="S566" s="267"/>
      <c r="T566" s="268"/>
      <c r="AT566" s="269" t="s">
        <v>177</v>
      </c>
      <c r="AU566" s="269" t="s">
        <v>79</v>
      </c>
      <c r="AV566" s="13" t="s">
        <v>75</v>
      </c>
      <c r="AW566" s="13" t="s">
        <v>35</v>
      </c>
      <c r="AX566" s="13" t="s">
        <v>71</v>
      </c>
      <c r="AY566" s="269" t="s">
        <v>169</v>
      </c>
    </row>
    <row r="567" s="12" customFormat="1">
      <c r="B567" s="248"/>
      <c r="C567" s="249"/>
      <c r="D567" s="250" t="s">
        <v>177</v>
      </c>
      <c r="E567" s="251" t="s">
        <v>21</v>
      </c>
      <c r="F567" s="252" t="s">
        <v>86</v>
      </c>
      <c r="G567" s="249"/>
      <c r="H567" s="253">
        <v>3</v>
      </c>
      <c r="I567" s="254"/>
      <c r="J567" s="249"/>
      <c r="K567" s="249"/>
      <c r="L567" s="255"/>
      <c r="M567" s="256"/>
      <c r="N567" s="257"/>
      <c r="O567" s="257"/>
      <c r="P567" s="257"/>
      <c r="Q567" s="257"/>
      <c r="R567" s="257"/>
      <c r="S567" s="257"/>
      <c r="T567" s="258"/>
      <c r="AT567" s="259" t="s">
        <v>177</v>
      </c>
      <c r="AU567" s="259" t="s">
        <v>79</v>
      </c>
      <c r="AV567" s="12" t="s">
        <v>79</v>
      </c>
      <c r="AW567" s="12" t="s">
        <v>35</v>
      </c>
      <c r="AX567" s="12" t="s">
        <v>71</v>
      </c>
      <c r="AY567" s="259" t="s">
        <v>169</v>
      </c>
    </row>
    <row r="568" s="13" customFormat="1">
      <c r="B568" s="260"/>
      <c r="C568" s="261"/>
      <c r="D568" s="250" t="s">
        <v>177</v>
      </c>
      <c r="E568" s="262" t="s">
        <v>21</v>
      </c>
      <c r="F568" s="263" t="s">
        <v>2497</v>
      </c>
      <c r="G568" s="261"/>
      <c r="H568" s="262" t="s">
        <v>21</v>
      </c>
      <c r="I568" s="264"/>
      <c r="J568" s="261"/>
      <c r="K568" s="261"/>
      <c r="L568" s="265"/>
      <c r="M568" s="266"/>
      <c r="N568" s="267"/>
      <c r="O568" s="267"/>
      <c r="P568" s="267"/>
      <c r="Q568" s="267"/>
      <c r="R568" s="267"/>
      <c r="S568" s="267"/>
      <c r="T568" s="268"/>
      <c r="AT568" s="269" t="s">
        <v>177</v>
      </c>
      <c r="AU568" s="269" t="s">
        <v>79</v>
      </c>
      <c r="AV568" s="13" t="s">
        <v>75</v>
      </c>
      <c r="AW568" s="13" t="s">
        <v>35</v>
      </c>
      <c r="AX568" s="13" t="s">
        <v>71</v>
      </c>
      <c r="AY568" s="269" t="s">
        <v>169</v>
      </c>
    </row>
    <row r="569" s="12" customFormat="1">
      <c r="B569" s="248"/>
      <c r="C569" s="249"/>
      <c r="D569" s="250" t="s">
        <v>177</v>
      </c>
      <c r="E569" s="251" t="s">
        <v>21</v>
      </c>
      <c r="F569" s="252" t="s">
        <v>79</v>
      </c>
      <c r="G569" s="249"/>
      <c r="H569" s="253">
        <v>2</v>
      </c>
      <c r="I569" s="254"/>
      <c r="J569" s="249"/>
      <c r="K569" s="249"/>
      <c r="L569" s="255"/>
      <c r="M569" s="256"/>
      <c r="N569" s="257"/>
      <c r="O569" s="257"/>
      <c r="P569" s="257"/>
      <c r="Q569" s="257"/>
      <c r="R569" s="257"/>
      <c r="S569" s="257"/>
      <c r="T569" s="258"/>
      <c r="AT569" s="259" t="s">
        <v>177</v>
      </c>
      <c r="AU569" s="259" t="s">
        <v>79</v>
      </c>
      <c r="AV569" s="12" t="s">
        <v>79</v>
      </c>
      <c r="AW569" s="12" t="s">
        <v>35</v>
      </c>
      <c r="AX569" s="12" t="s">
        <v>71</v>
      </c>
      <c r="AY569" s="259" t="s">
        <v>169</v>
      </c>
    </row>
    <row r="570" s="13" customFormat="1">
      <c r="B570" s="260"/>
      <c r="C570" s="261"/>
      <c r="D570" s="250" t="s">
        <v>177</v>
      </c>
      <c r="E570" s="262" t="s">
        <v>21</v>
      </c>
      <c r="F570" s="263" t="s">
        <v>2498</v>
      </c>
      <c r="G570" s="261"/>
      <c r="H570" s="262" t="s">
        <v>21</v>
      </c>
      <c r="I570" s="264"/>
      <c r="J570" s="261"/>
      <c r="K570" s="261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177</v>
      </c>
      <c r="AU570" s="269" t="s">
        <v>79</v>
      </c>
      <c r="AV570" s="13" t="s">
        <v>75</v>
      </c>
      <c r="AW570" s="13" t="s">
        <v>35</v>
      </c>
      <c r="AX570" s="13" t="s">
        <v>71</v>
      </c>
      <c r="AY570" s="269" t="s">
        <v>169</v>
      </c>
    </row>
    <row r="571" s="14" customFormat="1">
      <c r="B571" s="270"/>
      <c r="C571" s="271"/>
      <c r="D571" s="250" t="s">
        <v>177</v>
      </c>
      <c r="E571" s="272" t="s">
        <v>21</v>
      </c>
      <c r="F571" s="273" t="s">
        <v>182</v>
      </c>
      <c r="G571" s="271"/>
      <c r="H571" s="274">
        <v>14</v>
      </c>
      <c r="I571" s="275"/>
      <c r="J571" s="271"/>
      <c r="K571" s="271"/>
      <c r="L571" s="276"/>
      <c r="M571" s="277"/>
      <c r="N571" s="278"/>
      <c r="O571" s="278"/>
      <c r="P571" s="278"/>
      <c r="Q571" s="278"/>
      <c r="R571" s="278"/>
      <c r="S571" s="278"/>
      <c r="T571" s="279"/>
      <c r="AT571" s="280" t="s">
        <v>177</v>
      </c>
      <c r="AU571" s="280" t="s">
        <v>79</v>
      </c>
      <c r="AV571" s="14" t="s">
        <v>89</v>
      </c>
      <c r="AW571" s="14" t="s">
        <v>35</v>
      </c>
      <c r="AX571" s="14" t="s">
        <v>75</v>
      </c>
      <c r="AY571" s="280" t="s">
        <v>169</v>
      </c>
    </row>
    <row r="572" s="1" customFormat="1" ht="16.5" customHeight="1">
      <c r="B572" s="47"/>
      <c r="C572" s="281" t="s">
        <v>351</v>
      </c>
      <c r="D572" s="281" t="s">
        <v>232</v>
      </c>
      <c r="E572" s="282" t="s">
        <v>1001</v>
      </c>
      <c r="F572" s="283" t="s">
        <v>1002</v>
      </c>
      <c r="G572" s="284" t="s">
        <v>1003</v>
      </c>
      <c r="H572" s="285">
        <v>5</v>
      </c>
      <c r="I572" s="286"/>
      <c r="J572" s="287">
        <f>ROUND(I572*H572,2)</f>
        <v>0</v>
      </c>
      <c r="K572" s="283" t="s">
        <v>21</v>
      </c>
      <c r="L572" s="288"/>
      <c r="M572" s="289" t="s">
        <v>21</v>
      </c>
      <c r="N572" s="290" t="s">
        <v>42</v>
      </c>
      <c r="O572" s="48"/>
      <c r="P572" s="245">
        <f>O572*H572</f>
        <v>0</v>
      </c>
      <c r="Q572" s="245">
        <v>0</v>
      </c>
      <c r="R572" s="245">
        <f>Q572*H572</f>
        <v>0</v>
      </c>
      <c r="S572" s="245">
        <v>0</v>
      </c>
      <c r="T572" s="246">
        <f>S572*H572</f>
        <v>0</v>
      </c>
      <c r="AR572" s="25" t="s">
        <v>101</v>
      </c>
      <c r="AT572" s="25" t="s">
        <v>232</v>
      </c>
      <c r="AU572" s="25" t="s">
        <v>79</v>
      </c>
      <c r="AY572" s="25" t="s">
        <v>169</v>
      </c>
      <c r="BE572" s="247">
        <f>IF(N572="základní",J572,0)</f>
        <v>0</v>
      </c>
      <c r="BF572" s="247">
        <f>IF(N572="snížená",J572,0)</f>
        <v>0</v>
      </c>
      <c r="BG572" s="247">
        <f>IF(N572="zákl. přenesená",J572,0)</f>
        <v>0</v>
      </c>
      <c r="BH572" s="247">
        <f>IF(N572="sníž. přenesená",J572,0)</f>
        <v>0</v>
      </c>
      <c r="BI572" s="247">
        <f>IF(N572="nulová",J572,0)</f>
        <v>0</v>
      </c>
      <c r="BJ572" s="25" t="s">
        <v>75</v>
      </c>
      <c r="BK572" s="247">
        <f>ROUND(I572*H572,2)</f>
        <v>0</v>
      </c>
      <c r="BL572" s="25" t="s">
        <v>89</v>
      </c>
      <c r="BM572" s="25" t="s">
        <v>2499</v>
      </c>
    </row>
    <row r="573" s="12" customFormat="1">
      <c r="B573" s="248"/>
      <c r="C573" s="249"/>
      <c r="D573" s="250" t="s">
        <v>177</v>
      </c>
      <c r="E573" s="251" t="s">
        <v>21</v>
      </c>
      <c r="F573" s="252" t="s">
        <v>86</v>
      </c>
      <c r="G573" s="249"/>
      <c r="H573" s="253">
        <v>3</v>
      </c>
      <c r="I573" s="254"/>
      <c r="J573" s="249"/>
      <c r="K573" s="249"/>
      <c r="L573" s="255"/>
      <c r="M573" s="256"/>
      <c r="N573" s="257"/>
      <c r="O573" s="257"/>
      <c r="P573" s="257"/>
      <c r="Q573" s="257"/>
      <c r="R573" s="257"/>
      <c r="S573" s="257"/>
      <c r="T573" s="258"/>
      <c r="AT573" s="259" t="s">
        <v>177</v>
      </c>
      <c r="AU573" s="259" t="s">
        <v>79</v>
      </c>
      <c r="AV573" s="12" t="s">
        <v>79</v>
      </c>
      <c r="AW573" s="12" t="s">
        <v>35</v>
      </c>
      <c r="AX573" s="12" t="s">
        <v>71</v>
      </c>
      <c r="AY573" s="259" t="s">
        <v>169</v>
      </c>
    </row>
    <row r="574" s="13" customFormat="1">
      <c r="B574" s="260"/>
      <c r="C574" s="261"/>
      <c r="D574" s="250" t="s">
        <v>177</v>
      </c>
      <c r="E574" s="262" t="s">
        <v>21</v>
      </c>
      <c r="F574" s="263" t="s">
        <v>992</v>
      </c>
      <c r="G574" s="261"/>
      <c r="H574" s="262" t="s">
        <v>21</v>
      </c>
      <c r="I574" s="264"/>
      <c r="J574" s="261"/>
      <c r="K574" s="261"/>
      <c r="L574" s="265"/>
      <c r="M574" s="266"/>
      <c r="N574" s="267"/>
      <c r="O574" s="267"/>
      <c r="P574" s="267"/>
      <c r="Q574" s="267"/>
      <c r="R574" s="267"/>
      <c r="S574" s="267"/>
      <c r="T574" s="268"/>
      <c r="AT574" s="269" t="s">
        <v>177</v>
      </c>
      <c r="AU574" s="269" t="s">
        <v>79</v>
      </c>
      <c r="AV574" s="13" t="s">
        <v>75</v>
      </c>
      <c r="AW574" s="13" t="s">
        <v>35</v>
      </c>
      <c r="AX574" s="13" t="s">
        <v>71</v>
      </c>
      <c r="AY574" s="269" t="s">
        <v>169</v>
      </c>
    </row>
    <row r="575" s="13" customFormat="1">
      <c r="B575" s="260"/>
      <c r="C575" s="261"/>
      <c r="D575" s="250" t="s">
        <v>177</v>
      </c>
      <c r="E575" s="262" t="s">
        <v>21</v>
      </c>
      <c r="F575" s="263" t="s">
        <v>2500</v>
      </c>
      <c r="G575" s="261"/>
      <c r="H575" s="262" t="s">
        <v>21</v>
      </c>
      <c r="I575" s="264"/>
      <c r="J575" s="261"/>
      <c r="K575" s="261"/>
      <c r="L575" s="265"/>
      <c r="M575" s="266"/>
      <c r="N575" s="267"/>
      <c r="O575" s="267"/>
      <c r="P575" s="267"/>
      <c r="Q575" s="267"/>
      <c r="R575" s="267"/>
      <c r="S575" s="267"/>
      <c r="T575" s="268"/>
      <c r="AT575" s="269" t="s">
        <v>177</v>
      </c>
      <c r="AU575" s="269" t="s">
        <v>79</v>
      </c>
      <c r="AV575" s="13" t="s">
        <v>75</v>
      </c>
      <c r="AW575" s="13" t="s">
        <v>35</v>
      </c>
      <c r="AX575" s="13" t="s">
        <v>71</v>
      </c>
      <c r="AY575" s="269" t="s">
        <v>169</v>
      </c>
    </row>
    <row r="576" s="12" customFormat="1">
      <c r="B576" s="248"/>
      <c r="C576" s="249"/>
      <c r="D576" s="250" t="s">
        <v>177</v>
      </c>
      <c r="E576" s="251" t="s">
        <v>21</v>
      </c>
      <c r="F576" s="252" t="s">
        <v>75</v>
      </c>
      <c r="G576" s="249"/>
      <c r="H576" s="253">
        <v>1</v>
      </c>
      <c r="I576" s="254"/>
      <c r="J576" s="249"/>
      <c r="K576" s="249"/>
      <c r="L576" s="255"/>
      <c r="M576" s="256"/>
      <c r="N576" s="257"/>
      <c r="O576" s="257"/>
      <c r="P576" s="257"/>
      <c r="Q576" s="257"/>
      <c r="R576" s="257"/>
      <c r="S576" s="257"/>
      <c r="T576" s="258"/>
      <c r="AT576" s="259" t="s">
        <v>177</v>
      </c>
      <c r="AU576" s="259" t="s">
        <v>79</v>
      </c>
      <c r="AV576" s="12" t="s">
        <v>79</v>
      </c>
      <c r="AW576" s="12" t="s">
        <v>35</v>
      </c>
      <c r="AX576" s="12" t="s">
        <v>71</v>
      </c>
      <c r="AY576" s="259" t="s">
        <v>169</v>
      </c>
    </row>
    <row r="577" s="13" customFormat="1">
      <c r="B577" s="260"/>
      <c r="C577" s="261"/>
      <c r="D577" s="250" t="s">
        <v>177</v>
      </c>
      <c r="E577" s="262" t="s">
        <v>21</v>
      </c>
      <c r="F577" s="263" t="s">
        <v>2344</v>
      </c>
      <c r="G577" s="261"/>
      <c r="H577" s="262" t="s">
        <v>21</v>
      </c>
      <c r="I577" s="264"/>
      <c r="J577" s="261"/>
      <c r="K577" s="261"/>
      <c r="L577" s="265"/>
      <c r="M577" s="266"/>
      <c r="N577" s="267"/>
      <c r="O577" s="267"/>
      <c r="P577" s="267"/>
      <c r="Q577" s="267"/>
      <c r="R577" s="267"/>
      <c r="S577" s="267"/>
      <c r="T577" s="268"/>
      <c r="AT577" s="269" t="s">
        <v>177</v>
      </c>
      <c r="AU577" s="269" t="s">
        <v>79</v>
      </c>
      <c r="AV577" s="13" t="s">
        <v>75</v>
      </c>
      <c r="AW577" s="13" t="s">
        <v>35</v>
      </c>
      <c r="AX577" s="13" t="s">
        <v>71</v>
      </c>
      <c r="AY577" s="269" t="s">
        <v>169</v>
      </c>
    </row>
    <row r="578" s="12" customFormat="1">
      <c r="B578" s="248"/>
      <c r="C578" s="249"/>
      <c r="D578" s="250" t="s">
        <v>177</v>
      </c>
      <c r="E578" s="251" t="s">
        <v>21</v>
      </c>
      <c r="F578" s="252" t="s">
        <v>75</v>
      </c>
      <c r="G578" s="249"/>
      <c r="H578" s="253">
        <v>1</v>
      </c>
      <c r="I578" s="254"/>
      <c r="J578" s="249"/>
      <c r="K578" s="249"/>
      <c r="L578" s="255"/>
      <c r="M578" s="256"/>
      <c r="N578" s="257"/>
      <c r="O578" s="257"/>
      <c r="P578" s="257"/>
      <c r="Q578" s="257"/>
      <c r="R578" s="257"/>
      <c r="S578" s="257"/>
      <c r="T578" s="258"/>
      <c r="AT578" s="259" t="s">
        <v>177</v>
      </c>
      <c r="AU578" s="259" t="s">
        <v>79</v>
      </c>
      <c r="AV578" s="12" t="s">
        <v>79</v>
      </c>
      <c r="AW578" s="12" t="s">
        <v>35</v>
      </c>
      <c r="AX578" s="12" t="s">
        <v>71</v>
      </c>
      <c r="AY578" s="259" t="s">
        <v>169</v>
      </c>
    </row>
    <row r="579" s="13" customFormat="1">
      <c r="B579" s="260"/>
      <c r="C579" s="261"/>
      <c r="D579" s="250" t="s">
        <v>177</v>
      </c>
      <c r="E579" s="262" t="s">
        <v>21</v>
      </c>
      <c r="F579" s="263" t="s">
        <v>2345</v>
      </c>
      <c r="G579" s="261"/>
      <c r="H579" s="262" t="s">
        <v>21</v>
      </c>
      <c r="I579" s="264"/>
      <c r="J579" s="261"/>
      <c r="K579" s="261"/>
      <c r="L579" s="265"/>
      <c r="M579" s="266"/>
      <c r="N579" s="267"/>
      <c r="O579" s="267"/>
      <c r="P579" s="267"/>
      <c r="Q579" s="267"/>
      <c r="R579" s="267"/>
      <c r="S579" s="267"/>
      <c r="T579" s="268"/>
      <c r="AT579" s="269" t="s">
        <v>177</v>
      </c>
      <c r="AU579" s="269" t="s">
        <v>79</v>
      </c>
      <c r="AV579" s="13" t="s">
        <v>75</v>
      </c>
      <c r="AW579" s="13" t="s">
        <v>35</v>
      </c>
      <c r="AX579" s="13" t="s">
        <v>71</v>
      </c>
      <c r="AY579" s="269" t="s">
        <v>169</v>
      </c>
    </row>
    <row r="580" s="14" customFormat="1">
      <c r="B580" s="270"/>
      <c r="C580" s="271"/>
      <c r="D580" s="250" t="s">
        <v>177</v>
      </c>
      <c r="E580" s="272" t="s">
        <v>21</v>
      </c>
      <c r="F580" s="273" t="s">
        <v>182</v>
      </c>
      <c r="G580" s="271"/>
      <c r="H580" s="274">
        <v>5</v>
      </c>
      <c r="I580" s="275"/>
      <c r="J580" s="271"/>
      <c r="K580" s="271"/>
      <c r="L580" s="276"/>
      <c r="M580" s="277"/>
      <c r="N580" s="278"/>
      <c r="O580" s="278"/>
      <c r="P580" s="278"/>
      <c r="Q580" s="278"/>
      <c r="R580" s="278"/>
      <c r="S580" s="278"/>
      <c r="T580" s="279"/>
      <c r="AT580" s="280" t="s">
        <v>177</v>
      </c>
      <c r="AU580" s="280" t="s">
        <v>79</v>
      </c>
      <c r="AV580" s="14" t="s">
        <v>89</v>
      </c>
      <c r="AW580" s="14" t="s">
        <v>35</v>
      </c>
      <c r="AX580" s="14" t="s">
        <v>75</v>
      </c>
      <c r="AY580" s="280" t="s">
        <v>169</v>
      </c>
    </row>
    <row r="581" s="1" customFormat="1" ht="16.5" customHeight="1">
      <c r="B581" s="47"/>
      <c r="C581" s="281" t="s">
        <v>357</v>
      </c>
      <c r="D581" s="281" t="s">
        <v>232</v>
      </c>
      <c r="E581" s="282" t="s">
        <v>1010</v>
      </c>
      <c r="F581" s="283" t="s">
        <v>1011</v>
      </c>
      <c r="G581" s="284" t="s">
        <v>1003</v>
      </c>
      <c r="H581" s="285">
        <v>4</v>
      </c>
      <c r="I581" s="286"/>
      <c r="J581" s="287">
        <f>ROUND(I581*H581,2)</f>
        <v>0</v>
      </c>
      <c r="K581" s="283" t="s">
        <v>21</v>
      </c>
      <c r="L581" s="288"/>
      <c r="M581" s="289" t="s">
        <v>21</v>
      </c>
      <c r="N581" s="290" t="s">
        <v>42</v>
      </c>
      <c r="O581" s="48"/>
      <c r="P581" s="245">
        <f>O581*H581</f>
        <v>0</v>
      </c>
      <c r="Q581" s="245">
        <v>0</v>
      </c>
      <c r="R581" s="245">
        <f>Q581*H581</f>
        <v>0</v>
      </c>
      <c r="S581" s="245">
        <v>0</v>
      </c>
      <c r="T581" s="246">
        <f>S581*H581</f>
        <v>0</v>
      </c>
      <c r="AR581" s="25" t="s">
        <v>101</v>
      </c>
      <c r="AT581" s="25" t="s">
        <v>232</v>
      </c>
      <c r="AU581" s="25" t="s">
        <v>79</v>
      </c>
      <c r="AY581" s="25" t="s">
        <v>169</v>
      </c>
      <c r="BE581" s="247">
        <f>IF(N581="základní",J581,0)</f>
        <v>0</v>
      </c>
      <c r="BF581" s="247">
        <f>IF(N581="snížená",J581,0)</f>
        <v>0</v>
      </c>
      <c r="BG581" s="247">
        <f>IF(N581="zákl. přenesená",J581,0)</f>
        <v>0</v>
      </c>
      <c r="BH581" s="247">
        <f>IF(N581="sníž. přenesená",J581,0)</f>
        <v>0</v>
      </c>
      <c r="BI581" s="247">
        <f>IF(N581="nulová",J581,0)</f>
        <v>0</v>
      </c>
      <c r="BJ581" s="25" t="s">
        <v>75</v>
      </c>
      <c r="BK581" s="247">
        <f>ROUND(I581*H581,2)</f>
        <v>0</v>
      </c>
      <c r="BL581" s="25" t="s">
        <v>89</v>
      </c>
      <c r="BM581" s="25" t="s">
        <v>2501</v>
      </c>
    </row>
    <row r="582" s="12" customFormat="1">
      <c r="B582" s="248"/>
      <c r="C582" s="249"/>
      <c r="D582" s="250" t="s">
        <v>177</v>
      </c>
      <c r="E582" s="251" t="s">
        <v>21</v>
      </c>
      <c r="F582" s="252" t="s">
        <v>75</v>
      </c>
      <c r="G582" s="249"/>
      <c r="H582" s="253">
        <v>1</v>
      </c>
      <c r="I582" s="254"/>
      <c r="J582" s="249"/>
      <c r="K582" s="249"/>
      <c r="L582" s="255"/>
      <c r="M582" s="256"/>
      <c r="N582" s="257"/>
      <c r="O582" s="257"/>
      <c r="P582" s="257"/>
      <c r="Q582" s="257"/>
      <c r="R582" s="257"/>
      <c r="S582" s="257"/>
      <c r="T582" s="258"/>
      <c r="AT582" s="259" t="s">
        <v>177</v>
      </c>
      <c r="AU582" s="259" t="s">
        <v>79</v>
      </c>
      <c r="AV582" s="12" t="s">
        <v>79</v>
      </c>
      <c r="AW582" s="12" t="s">
        <v>35</v>
      </c>
      <c r="AX582" s="12" t="s">
        <v>71</v>
      </c>
      <c r="AY582" s="259" t="s">
        <v>169</v>
      </c>
    </row>
    <row r="583" s="13" customFormat="1">
      <c r="B583" s="260"/>
      <c r="C583" s="261"/>
      <c r="D583" s="250" t="s">
        <v>177</v>
      </c>
      <c r="E583" s="262" t="s">
        <v>21</v>
      </c>
      <c r="F583" s="263" t="s">
        <v>993</v>
      </c>
      <c r="G583" s="261"/>
      <c r="H583" s="262" t="s">
        <v>21</v>
      </c>
      <c r="I583" s="264"/>
      <c r="J583" s="261"/>
      <c r="K583" s="261"/>
      <c r="L583" s="265"/>
      <c r="M583" s="266"/>
      <c r="N583" s="267"/>
      <c r="O583" s="267"/>
      <c r="P583" s="267"/>
      <c r="Q583" s="267"/>
      <c r="R583" s="267"/>
      <c r="S583" s="267"/>
      <c r="T583" s="268"/>
      <c r="AT583" s="269" t="s">
        <v>177</v>
      </c>
      <c r="AU583" s="269" t="s">
        <v>79</v>
      </c>
      <c r="AV583" s="13" t="s">
        <v>75</v>
      </c>
      <c r="AW583" s="13" t="s">
        <v>35</v>
      </c>
      <c r="AX583" s="13" t="s">
        <v>71</v>
      </c>
      <c r="AY583" s="269" t="s">
        <v>169</v>
      </c>
    </row>
    <row r="584" s="13" customFormat="1">
      <c r="B584" s="260"/>
      <c r="C584" s="261"/>
      <c r="D584" s="250" t="s">
        <v>177</v>
      </c>
      <c r="E584" s="262" t="s">
        <v>21</v>
      </c>
      <c r="F584" s="263" t="s">
        <v>2343</v>
      </c>
      <c r="G584" s="261"/>
      <c r="H584" s="262" t="s">
        <v>21</v>
      </c>
      <c r="I584" s="264"/>
      <c r="J584" s="261"/>
      <c r="K584" s="261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177</v>
      </c>
      <c r="AU584" s="269" t="s">
        <v>79</v>
      </c>
      <c r="AV584" s="13" t="s">
        <v>75</v>
      </c>
      <c r="AW584" s="13" t="s">
        <v>35</v>
      </c>
      <c r="AX584" s="13" t="s">
        <v>71</v>
      </c>
      <c r="AY584" s="269" t="s">
        <v>169</v>
      </c>
    </row>
    <row r="585" s="12" customFormat="1">
      <c r="B585" s="248"/>
      <c r="C585" s="249"/>
      <c r="D585" s="250" t="s">
        <v>177</v>
      </c>
      <c r="E585" s="251" t="s">
        <v>21</v>
      </c>
      <c r="F585" s="252" t="s">
        <v>79</v>
      </c>
      <c r="G585" s="249"/>
      <c r="H585" s="253">
        <v>2</v>
      </c>
      <c r="I585" s="254"/>
      <c r="J585" s="249"/>
      <c r="K585" s="249"/>
      <c r="L585" s="255"/>
      <c r="M585" s="256"/>
      <c r="N585" s="257"/>
      <c r="O585" s="257"/>
      <c r="P585" s="257"/>
      <c r="Q585" s="257"/>
      <c r="R585" s="257"/>
      <c r="S585" s="257"/>
      <c r="T585" s="258"/>
      <c r="AT585" s="259" t="s">
        <v>177</v>
      </c>
      <c r="AU585" s="259" t="s">
        <v>79</v>
      </c>
      <c r="AV585" s="12" t="s">
        <v>79</v>
      </c>
      <c r="AW585" s="12" t="s">
        <v>35</v>
      </c>
      <c r="AX585" s="12" t="s">
        <v>71</v>
      </c>
      <c r="AY585" s="259" t="s">
        <v>169</v>
      </c>
    </row>
    <row r="586" s="13" customFormat="1">
      <c r="B586" s="260"/>
      <c r="C586" s="261"/>
      <c r="D586" s="250" t="s">
        <v>177</v>
      </c>
      <c r="E586" s="262" t="s">
        <v>21</v>
      </c>
      <c r="F586" s="263" t="s">
        <v>2378</v>
      </c>
      <c r="G586" s="261"/>
      <c r="H586" s="262" t="s">
        <v>21</v>
      </c>
      <c r="I586" s="264"/>
      <c r="J586" s="261"/>
      <c r="K586" s="261"/>
      <c r="L586" s="265"/>
      <c r="M586" s="266"/>
      <c r="N586" s="267"/>
      <c r="O586" s="267"/>
      <c r="P586" s="267"/>
      <c r="Q586" s="267"/>
      <c r="R586" s="267"/>
      <c r="S586" s="267"/>
      <c r="T586" s="268"/>
      <c r="AT586" s="269" t="s">
        <v>177</v>
      </c>
      <c r="AU586" s="269" t="s">
        <v>79</v>
      </c>
      <c r="AV586" s="13" t="s">
        <v>75</v>
      </c>
      <c r="AW586" s="13" t="s">
        <v>35</v>
      </c>
      <c r="AX586" s="13" t="s">
        <v>71</v>
      </c>
      <c r="AY586" s="269" t="s">
        <v>169</v>
      </c>
    </row>
    <row r="587" s="12" customFormat="1">
      <c r="B587" s="248"/>
      <c r="C587" s="249"/>
      <c r="D587" s="250" t="s">
        <v>177</v>
      </c>
      <c r="E587" s="251" t="s">
        <v>21</v>
      </c>
      <c r="F587" s="252" t="s">
        <v>75</v>
      </c>
      <c r="G587" s="249"/>
      <c r="H587" s="253">
        <v>1</v>
      </c>
      <c r="I587" s="254"/>
      <c r="J587" s="249"/>
      <c r="K587" s="249"/>
      <c r="L587" s="255"/>
      <c r="M587" s="256"/>
      <c r="N587" s="257"/>
      <c r="O587" s="257"/>
      <c r="P587" s="257"/>
      <c r="Q587" s="257"/>
      <c r="R587" s="257"/>
      <c r="S587" s="257"/>
      <c r="T587" s="258"/>
      <c r="AT587" s="259" t="s">
        <v>177</v>
      </c>
      <c r="AU587" s="259" t="s">
        <v>79</v>
      </c>
      <c r="AV587" s="12" t="s">
        <v>79</v>
      </c>
      <c r="AW587" s="12" t="s">
        <v>35</v>
      </c>
      <c r="AX587" s="12" t="s">
        <v>71</v>
      </c>
      <c r="AY587" s="259" t="s">
        <v>169</v>
      </c>
    </row>
    <row r="588" s="13" customFormat="1">
      <c r="B588" s="260"/>
      <c r="C588" s="261"/>
      <c r="D588" s="250" t="s">
        <v>177</v>
      </c>
      <c r="E588" s="262" t="s">
        <v>21</v>
      </c>
      <c r="F588" s="263" t="s">
        <v>2157</v>
      </c>
      <c r="G588" s="261"/>
      <c r="H588" s="262" t="s">
        <v>21</v>
      </c>
      <c r="I588" s="264"/>
      <c r="J588" s="261"/>
      <c r="K588" s="261"/>
      <c r="L588" s="265"/>
      <c r="M588" s="266"/>
      <c r="N588" s="267"/>
      <c r="O588" s="267"/>
      <c r="P588" s="267"/>
      <c r="Q588" s="267"/>
      <c r="R588" s="267"/>
      <c r="S588" s="267"/>
      <c r="T588" s="268"/>
      <c r="AT588" s="269" t="s">
        <v>177</v>
      </c>
      <c r="AU588" s="269" t="s">
        <v>79</v>
      </c>
      <c r="AV588" s="13" t="s">
        <v>75</v>
      </c>
      <c r="AW588" s="13" t="s">
        <v>35</v>
      </c>
      <c r="AX588" s="13" t="s">
        <v>71</v>
      </c>
      <c r="AY588" s="269" t="s">
        <v>169</v>
      </c>
    </row>
    <row r="589" s="14" customFormat="1">
      <c r="B589" s="270"/>
      <c r="C589" s="271"/>
      <c r="D589" s="250" t="s">
        <v>177</v>
      </c>
      <c r="E589" s="272" t="s">
        <v>21</v>
      </c>
      <c r="F589" s="273" t="s">
        <v>182</v>
      </c>
      <c r="G589" s="271"/>
      <c r="H589" s="274">
        <v>4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AT589" s="280" t="s">
        <v>177</v>
      </c>
      <c r="AU589" s="280" t="s">
        <v>79</v>
      </c>
      <c r="AV589" s="14" t="s">
        <v>89</v>
      </c>
      <c r="AW589" s="14" t="s">
        <v>35</v>
      </c>
      <c r="AX589" s="14" t="s">
        <v>75</v>
      </c>
      <c r="AY589" s="280" t="s">
        <v>169</v>
      </c>
    </row>
    <row r="590" s="1" customFormat="1" ht="16.5" customHeight="1">
      <c r="B590" s="47"/>
      <c r="C590" s="281" t="s">
        <v>365</v>
      </c>
      <c r="D590" s="281" t="s">
        <v>232</v>
      </c>
      <c r="E590" s="282" t="s">
        <v>1022</v>
      </c>
      <c r="F590" s="283" t="s">
        <v>1023</v>
      </c>
      <c r="G590" s="284" t="s">
        <v>1003</v>
      </c>
      <c r="H590" s="285">
        <v>3</v>
      </c>
      <c r="I590" s="286"/>
      <c r="J590" s="287">
        <f>ROUND(I590*H590,2)</f>
        <v>0</v>
      </c>
      <c r="K590" s="283" t="s">
        <v>21</v>
      </c>
      <c r="L590" s="288"/>
      <c r="M590" s="289" t="s">
        <v>21</v>
      </c>
      <c r="N590" s="290" t="s">
        <v>42</v>
      </c>
      <c r="O590" s="48"/>
      <c r="P590" s="245">
        <f>O590*H590</f>
        <v>0</v>
      </c>
      <c r="Q590" s="245">
        <v>0</v>
      </c>
      <c r="R590" s="245">
        <f>Q590*H590</f>
        <v>0</v>
      </c>
      <c r="S590" s="245">
        <v>0</v>
      </c>
      <c r="T590" s="246">
        <f>S590*H590</f>
        <v>0</v>
      </c>
      <c r="AR590" s="25" t="s">
        <v>101</v>
      </c>
      <c r="AT590" s="25" t="s">
        <v>232</v>
      </c>
      <c r="AU590" s="25" t="s">
        <v>79</v>
      </c>
      <c r="AY590" s="25" t="s">
        <v>169</v>
      </c>
      <c r="BE590" s="247">
        <f>IF(N590="základní",J590,0)</f>
        <v>0</v>
      </c>
      <c r="BF590" s="247">
        <f>IF(N590="snížená",J590,0)</f>
        <v>0</v>
      </c>
      <c r="BG590" s="247">
        <f>IF(N590="zákl. přenesená",J590,0)</f>
        <v>0</v>
      </c>
      <c r="BH590" s="247">
        <f>IF(N590="sníž. přenesená",J590,0)</f>
        <v>0</v>
      </c>
      <c r="BI590" s="247">
        <f>IF(N590="nulová",J590,0)</f>
        <v>0</v>
      </c>
      <c r="BJ590" s="25" t="s">
        <v>75</v>
      </c>
      <c r="BK590" s="247">
        <f>ROUND(I590*H590,2)</f>
        <v>0</v>
      </c>
      <c r="BL590" s="25" t="s">
        <v>89</v>
      </c>
      <c r="BM590" s="25" t="s">
        <v>2502</v>
      </c>
    </row>
    <row r="591" s="12" customFormat="1">
      <c r="B591" s="248"/>
      <c r="C591" s="249"/>
      <c r="D591" s="250" t="s">
        <v>177</v>
      </c>
      <c r="E591" s="251" t="s">
        <v>21</v>
      </c>
      <c r="F591" s="252" t="s">
        <v>75</v>
      </c>
      <c r="G591" s="249"/>
      <c r="H591" s="253">
        <v>1</v>
      </c>
      <c r="I591" s="254"/>
      <c r="J591" s="249"/>
      <c r="K591" s="249"/>
      <c r="L591" s="255"/>
      <c r="M591" s="256"/>
      <c r="N591" s="257"/>
      <c r="O591" s="257"/>
      <c r="P591" s="257"/>
      <c r="Q591" s="257"/>
      <c r="R591" s="257"/>
      <c r="S591" s="257"/>
      <c r="T591" s="258"/>
      <c r="AT591" s="259" t="s">
        <v>177</v>
      </c>
      <c r="AU591" s="259" t="s">
        <v>79</v>
      </c>
      <c r="AV591" s="12" t="s">
        <v>79</v>
      </c>
      <c r="AW591" s="12" t="s">
        <v>35</v>
      </c>
      <c r="AX591" s="12" t="s">
        <v>71</v>
      </c>
      <c r="AY591" s="259" t="s">
        <v>169</v>
      </c>
    </row>
    <row r="592" s="13" customFormat="1">
      <c r="B592" s="260"/>
      <c r="C592" s="261"/>
      <c r="D592" s="250" t="s">
        <v>177</v>
      </c>
      <c r="E592" s="262" t="s">
        <v>21</v>
      </c>
      <c r="F592" s="263" t="s">
        <v>2503</v>
      </c>
      <c r="G592" s="261"/>
      <c r="H592" s="262" t="s">
        <v>21</v>
      </c>
      <c r="I592" s="264"/>
      <c r="J592" s="261"/>
      <c r="K592" s="261"/>
      <c r="L592" s="265"/>
      <c r="M592" s="266"/>
      <c r="N592" s="267"/>
      <c r="O592" s="267"/>
      <c r="P592" s="267"/>
      <c r="Q592" s="267"/>
      <c r="R592" s="267"/>
      <c r="S592" s="267"/>
      <c r="T592" s="268"/>
      <c r="AT592" s="269" t="s">
        <v>177</v>
      </c>
      <c r="AU592" s="269" t="s">
        <v>79</v>
      </c>
      <c r="AV592" s="13" t="s">
        <v>75</v>
      </c>
      <c r="AW592" s="13" t="s">
        <v>35</v>
      </c>
      <c r="AX592" s="13" t="s">
        <v>71</v>
      </c>
      <c r="AY592" s="269" t="s">
        <v>169</v>
      </c>
    </row>
    <row r="593" s="13" customFormat="1">
      <c r="B593" s="260"/>
      <c r="C593" s="261"/>
      <c r="D593" s="250" t="s">
        <v>177</v>
      </c>
      <c r="E593" s="262" t="s">
        <v>21</v>
      </c>
      <c r="F593" s="263" t="s">
        <v>2417</v>
      </c>
      <c r="G593" s="261"/>
      <c r="H593" s="262" t="s">
        <v>21</v>
      </c>
      <c r="I593" s="264"/>
      <c r="J593" s="261"/>
      <c r="K593" s="261"/>
      <c r="L593" s="265"/>
      <c r="M593" s="266"/>
      <c r="N593" s="267"/>
      <c r="O593" s="267"/>
      <c r="P593" s="267"/>
      <c r="Q593" s="267"/>
      <c r="R593" s="267"/>
      <c r="S593" s="267"/>
      <c r="T593" s="268"/>
      <c r="AT593" s="269" t="s">
        <v>177</v>
      </c>
      <c r="AU593" s="269" t="s">
        <v>79</v>
      </c>
      <c r="AV593" s="13" t="s">
        <v>75</v>
      </c>
      <c r="AW593" s="13" t="s">
        <v>35</v>
      </c>
      <c r="AX593" s="13" t="s">
        <v>71</v>
      </c>
      <c r="AY593" s="269" t="s">
        <v>169</v>
      </c>
    </row>
    <row r="594" s="12" customFormat="1">
      <c r="B594" s="248"/>
      <c r="C594" s="249"/>
      <c r="D594" s="250" t="s">
        <v>177</v>
      </c>
      <c r="E594" s="251" t="s">
        <v>21</v>
      </c>
      <c r="F594" s="252" t="s">
        <v>75</v>
      </c>
      <c r="G594" s="249"/>
      <c r="H594" s="253">
        <v>1</v>
      </c>
      <c r="I594" s="254"/>
      <c r="J594" s="249"/>
      <c r="K594" s="249"/>
      <c r="L594" s="255"/>
      <c r="M594" s="256"/>
      <c r="N594" s="257"/>
      <c r="O594" s="257"/>
      <c r="P594" s="257"/>
      <c r="Q594" s="257"/>
      <c r="R594" s="257"/>
      <c r="S594" s="257"/>
      <c r="T594" s="258"/>
      <c r="AT594" s="259" t="s">
        <v>177</v>
      </c>
      <c r="AU594" s="259" t="s">
        <v>79</v>
      </c>
      <c r="AV594" s="12" t="s">
        <v>79</v>
      </c>
      <c r="AW594" s="12" t="s">
        <v>35</v>
      </c>
      <c r="AX594" s="12" t="s">
        <v>71</v>
      </c>
      <c r="AY594" s="259" t="s">
        <v>169</v>
      </c>
    </row>
    <row r="595" s="13" customFormat="1">
      <c r="B595" s="260"/>
      <c r="C595" s="261"/>
      <c r="D595" s="250" t="s">
        <v>177</v>
      </c>
      <c r="E595" s="262" t="s">
        <v>21</v>
      </c>
      <c r="F595" s="263" t="s">
        <v>1105</v>
      </c>
      <c r="G595" s="261"/>
      <c r="H595" s="262" t="s">
        <v>21</v>
      </c>
      <c r="I595" s="264"/>
      <c r="J595" s="261"/>
      <c r="K595" s="261"/>
      <c r="L595" s="265"/>
      <c r="M595" s="266"/>
      <c r="N595" s="267"/>
      <c r="O595" s="267"/>
      <c r="P595" s="267"/>
      <c r="Q595" s="267"/>
      <c r="R595" s="267"/>
      <c r="S595" s="267"/>
      <c r="T595" s="268"/>
      <c r="AT595" s="269" t="s">
        <v>177</v>
      </c>
      <c r="AU595" s="269" t="s">
        <v>79</v>
      </c>
      <c r="AV595" s="13" t="s">
        <v>75</v>
      </c>
      <c r="AW595" s="13" t="s">
        <v>35</v>
      </c>
      <c r="AX595" s="13" t="s">
        <v>71</v>
      </c>
      <c r="AY595" s="269" t="s">
        <v>169</v>
      </c>
    </row>
    <row r="596" s="12" customFormat="1">
      <c r="B596" s="248"/>
      <c r="C596" s="249"/>
      <c r="D596" s="250" t="s">
        <v>177</v>
      </c>
      <c r="E596" s="251" t="s">
        <v>21</v>
      </c>
      <c r="F596" s="252" t="s">
        <v>75</v>
      </c>
      <c r="G596" s="249"/>
      <c r="H596" s="253">
        <v>1</v>
      </c>
      <c r="I596" s="254"/>
      <c r="J596" s="249"/>
      <c r="K596" s="249"/>
      <c r="L596" s="255"/>
      <c r="M596" s="256"/>
      <c r="N596" s="257"/>
      <c r="O596" s="257"/>
      <c r="P596" s="257"/>
      <c r="Q596" s="257"/>
      <c r="R596" s="257"/>
      <c r="S596" s="257"/>
      <c r="T596" s="258"/>
      <c r="AT596" s="259" t="s">
        <v>177</v>
      </c>
      <c r="AU596" s="259" t="s">
        <v>79</v>
      </c>
      <c r="AV596" s="12" t="s">
        <v>79</v>
      </c>
      <c r="AW596" s="12" t="s">
        <v>35</v>
      </c>
      <c r="AX596" s="12" t="s">
        <v>71</v>
      </c>
      <c r="AY596" s="259" t="s">
        <v>169</v>
      </c>
    </row>
    <row r="597" s="13" customFormat="1">
      <c r="B597" s="260"/>
      <c r="C597" s="261"/>
      <c r="D597" s="250" t="s">
        <v>177</v>
      </c>
      <c r="E597" s="262" t="s">
        <v>21</v>
      </c>
      <c r="F597" s="263" t="s">
        <v>1142</v>
      </c>
      <c r="G597" s="261"/>
      <c r="H597" s="262" t="s">
        <v>21</v>
      </c>
      <c r="I597" s="264"/>
      <c r="J597" s="261"/>
      <c r="K597" s="261"/>
      <c r="L597" s="265"/>
      <c r="M597" s="266"/>
      <c r="N597" s="267"/>
      <c r="O597" s="267"/>
      <c r="P597" s="267"/>
      <c r="Q597" s="267"/>
      <c r="R597" s="267"/>
      <c r="S597" s="267"/>
      <c r="T597" s="268"/>
      <c r="AT597" s="269" t="s">
        <v>177</v>
      </c>
      <c r="AU597" s="269" t="s">
        <v>79</v>
      </c>
      <c r="AV597" s="13" t="s">
        <v>75</v>
      </c>
      <c r="AW597" s="13" t="s">
        <v>35</v>
      </c>
      <c r="AX597" s="13" t="s">
        <v>71</v>
      </c>
      <c r="AY597" s="269" t="s">
        <v>169</v>
      </c>
    </row>
    <row r="598" s="14" customFormat="1">
      <c r="B598" s="270"/>
      <c r="C598" s="271"/>
      <c r="D598" s="250" t="s">
        <v>177</v>
      </c>
      <c r="E598" s="272" t="s">
        <v>21</v>
      </c>
      <c r="F598" s="273" t="s">
        <v>182</v>
      </c>
      <c r="G598" s="271"/>
      <c r="H598" s="274">
        <v>3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AT598" s="280" t="s">
        <v>177</v>
      </c>
      <c r="AU598" s="280" t="s">
        <v>79</v>
      </c>
      <c r="AV598" s="14" t="s">
        <v>89</v>
      </c>
      <c r="AW598" s="14" t="s">
        <v>35</v>
      </c>
      <c r="AX598" s="14" t="s">
        <v>75</v>
      </c>
      <c r="AY598" s="280" t="s">
        <v>169</v>
      </c>
    </row>
    <row r="599" s="1" customFormat="1" ht="16.5" customHeight="1">
      <c r="B599" s="47"/>
      <c r="C599" s="281" t="s">
        <v>370</v>
      </c>
      <c r="D599" s="281" t="s">
        <v>232</v>
      </c>
      <c r="E599" s="282" t="s">
        <v>2504</v>
      </c>
      <c r="F599" s="283" t="s">
        <v>2505</v>
      </c>
      <c r="G599" s="284" t="s">
        <v>1003</v>
      </c>
      <c r="H599" s="285">
        <v>2</v>
      </c>
      <c r="I599" s="286"/>
      <c r="J599" s="287">
        <f>ROUND(I599*H599,2)</f>
        <v>0</v>
      </c>
      <c r="K599" s="283" t="s">
        <v>21</v>
      </c>
      <c r="L599" s="288"/>
      <c r="M599" s="289" t="s">
        <v>21</v>
      </c>
      <c r="N599" s="290" t="s">
        <v>42</v>
      </c>
      <c r="O599" s="48"/>
      <c r="P599" s="245">
        <f>O599*H599</f>
        <v>0</v>
      </c>
      <c r="Q599" s="245">
        <v>0</v>
      </c>
      <c r="R599" s="245">
        <f>Q599*H599</f>
        <v>0</v>
      </c>
      <c r="S599" s="245">
        <v>0</v>
      </c>
      <c r="T599" s="246">
        <f>S599*H599</f>
        <v>0</v>
      </c>
      <c r="AR599" s="25" t="s">
        <v>101</v>
      </c>
      <c r="AT599" s="25" t="s">
        <v>232</v>
      </c>
      <c r="AU599" s="25" t="s">
        <v>79</v>
      </c>
      <c r="AY599" s="25" t="s">
        <v>169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25" t="s">
        <v>75</v>
      </c>
      <c r="BK599" s="247">
        <f>ROUND(I599*H599,2)</f>
        <v>0</v>
      </c>
      <c r="BL599" s="25" t="s">
        <v>89</v>
      </c>
      <c r="BM599" s="25" t="s">
        <v>2506</v>
      </c>
    </row>
    <row r="600" s="12" customFormat="1">
      <c r="B600" s="248"/>
      <c r="C600" s="249"/>
      <c r="D600" s="250" t="s">
        <v>177</v>
      </c>
      <c r="E600" s="251" t="s">
        <v>21</v>
      </c>
      <c r="F600" s="252" t="s">
        <v>79</v>
      </c>
      <c r="G600" s="249"/>
      <c r="H600" s="253">
        <v>2</v>
      </c>
      <c r="I600" s="254"/>
      <c r="J600" s="249"/>
      <c r="K600" s="249"/>
      <c r="L600" s="255"/>
      <c r="M600" s="256"/>
      <c r="N600" s="257"/>
      <c r="O600" s="257"/>
      <c r="P600" s="257"/>
      <c r="Q600" s="257"/>
      <c r="R600" s="257"/>
      <c r="S600" s="257"/>
      <c r="T600" s="258"/>
      <c r="AT600" s="259" t="s">
        <v>177</v>
      </c>
      <c r="AU600" s="259" t="s">
        <v>79</v>
      </c>
      <c r="AV600" s="12" t="s">
        <v>79</v>
      </c>
      <c r="AW600" s="12" t="s">
        <v>35</v>
      </c>
      <c r="AX600" s="12" t="s">
        <v>71</v>
      </c>
      <c r="AY600" s="259" t="s">
        <v>169</v>
      </c>
    </row>
    <row r="601" s="13" customFormat="1">
      <c r="B601" s="260"/>
      <c r="C601" s="261"/>
      <c r="D601" s="250" t="s">
        <v>177</v>
      </c>
      <c r="E601" s="262" t="s">
        <v>21</v>
      </c>
      <c r="F601" s="263" t="s">
        <v>1109</v>
      </c>
      <c r="G601" s="261"/>
      <c r="H601" s="262" t="s">
        <v>21</v>
      </c>
      <c r="I601" s="264"/>
      <c r="J601" s="261"/>
      <c r="K601" s="261"/>
      <c r="L601" s="265"/>
      <c r="M601" s="266"/>
      <c r="N601" s="267"/>
      <c r="O601" s="267"/>
      <c r="P601" s="267"/>
      <c r="Q601" s="267"/>
      <c r="R601" s="267"/>
      <c r="S601" s="267"/>
      <c r="T601" s="268"/>
      <c r="AT601" s="269" t="s">
        <v>177</v>
      </c>
      <c r="AU601" s="269" t="s">
        <v>79</v>
      </c>
      <c r="AV601" s="13" t="s">
        <v>75</v>
      </c>
      <c r="AW601" s="13" t="s">
        <v>35</v>
      </c>
      <c r="AX601" s="13" t="s">
        <v>71</v>
      </c>
      <c r="AY601" s="269" t="s">
        <v>169</v>
      </c>
    </row>
    <row r="602" s="14" customFormat="1">
      <c r="B602" s="270"/>
      <c r="C602" s="271"/>
      <c r="D602" s="250" t="s">
        <v>177</v>
      </c>
      <c r="E602" s="272" t="s">
        <v>21</v>
      </c>
      <c r="F602" s="273" t="s">
        <v>182</v>
      </c>
      <c r="G602" s="271"/>
      <c r="H602" s="274">
        <v>2</v>
      </c>
      <c r="I602" s="275"/>
      <c r="J602" s="271"/>
      <c r="K602" s="271"/>
      <c r="L602" s="276"/>
      <c r="M602" s="277"/>
      <c r="N602" s="278"/>
      <c r="O602" s="278"/>
      <c r="P602" s="278"/>
      <c r="Q602" s="278"/>
      <c r="R602" s="278"/>
      <c r="S602" s="278"/>
      <c r="T602" s="279"/>
      <c r="AT602" s="280" t="s">
        <v>177</v>
      </c>
      <c r="AU602" s="280" t="s">
        <v>79</v>
      </c>
      <c r="AV602" s="14" t="s">
        <v>89</v>
      </c>
      <c r="AW602" s="14" t="s">
        <v>35</v>
      </c>
      <c r="AX602" s="14" t="s">
        <v>75</v>
      </c>
      <c r="AY602" s="280" t="s">
        <v>169</v>
      </c>
    </row>
    <row r="603" s="1" customFormat="1" ht="25.5" customHeight="1">
      <c r="B603" s="47"/>
      <c r="C603" s="236" t="s">
        <v>378</v>
      </c>
      <c r="D603" s="236" t="s">
        <v>172</v>
      </c>
      <c r="E603" s="237" t="s">
        <v>1026</v>
      </c>
      <c r="F603" s="238" t="s">
        <v>1027</v>
      </c>
      <c r="G603" s="239" t="s">
        <v>354</v>
      </c>
      <c r="H603" s="240">
        <v>14</v>
      </c>
      <c r="I603" s="241"/>
      <c r="J603" s="242">
        <f>ROUND(I603*H603,2)</f>
        <v>0</v>
      </c>
      <c r="K603" s="238" t="s">
        <v>21</v>
      </c>
      <c r="L603" s="73"/>
      <c r="M603" s="243" t="s">
        <v>21</v>
      </c>
      <c r="N603" s="244" t="s">
        <v>42</v>
      </c>
      <c r="O603" s="48"/>
      <c r="P603" s="245">
        <f>O603*H603</f>
        <v>0</v>
      </c>
      <c r="Q603" s="245">
        <v>0</v>
      </c>
      <c r="R603" s="245">
        <f>Q603*H603</f>
        <v>0</v>
      </c>
      <c r="S603" s="245">
        <v>0</v>
      </c>
      <c r="T603" s="246">
        <f>S603*H603</f>
        <v>0</v>
      </c>
      <c r="AR603" s="25" t="s">
        <v>89</v>
      </c>
      <c r="AT603" s="25" t="s">
        <v>172</v>
      </c>
      <c r="AU603" s="25" t="s">
        <v>79</v>
      </c>
      <c r="AY603" s="25" t="s">
        <v>169</v>
      </c>
      <c r="BE603" s="247">
        <f>IF(N603="základní",J603,0)</f>
        <v>0</v>
      </c>
      <c r="BF603" s="247">
        <f>IF(N603="snížená",J603,0)</f>
        <v>0</v>
      </c>
      <c r="BG603" s="247">
        <f>IF(N603="zákl. přenesená",J603,0)</f>
        <v>0</v>
      </c>
      <c r="BH603" s="247">
        <f>IF(N603="sníž. přenesená",J603,0)</f>
        <v>0</v>
      </c>
      <c r="BI603" s="247">
        <f>IF(N603="nulová",J603,0)</f>
        <v>0</v>
      </c>
      <c r="BJ603" s="25" t="s">
        <v>75</v>
      </c>
      <c r="BK603" s="247">
        <f>ROUND(I603*H603,2)</f>
        <v>0</v>
      </c>
      <c r="BL603" s="25" t="s">
        <v>89</v>
      </c>
      <c r="BM603" s="25" t="s">
        <v>2507</v>
      </c>
    </row>
    <row r="604" s="12" customFormat="1">
      <c r="B604" s="248"/>
      <c r="C604" s="249"/>
      <c r="D604" s="250" t="s">
        <v>177</v>
      </c>
      <c r="E604" s="251" t="s">
        <v>21</v>
      </c>
      <c r="F604" s="252" t="s">
        <v>92</v>
      </c>
      <c r="G604" s="249"/>
      <c r="H604" s="253">
        <v>5</v>
      </c>
      <c r="I604" s="254"/>
      <c r="J604" s="249"/>
      <c r="K604" s="249"/>
      <c r="L604" s="255"/>
      <c r="M604" s="256"/>
      <c r="N604" s="257"/>
      <c r="O604" s="257"/>
      <c r="P604" s="257"/>
      <c r="Q604" s="257"/>
      <c r="R604" s="257"/>
      <c r="S604" s="257"/>
      <c r="T604" s="258"/>
      <c r="AT604" s="259" t="s">
        <v>177</v>
      </c>
      <c r="AU604" s="259" t="s">
        <v>79</v>
      </c>
      <c r="AV604" s="12" t="s">
        <v>79</v>
      </c>
      <c r="AW604" s="12" t="s">
        <v>35</v>
      </c>
      <c r="AX604" s="12" t="s">
        <v>71</v>
      </c>
      <c r="AY604" s="259" t="s">
        <v>169</v>
      </c>
    </row>
    <row r="605" s="13" customFormat="1">
      <c r="B605" s="260"/>
      <c r="C605" s="261"/>
      <c r="D605" s="250" t="s">
        <v>177</v>
      </c>
      <c r="E605" s="262" t="s">
        <v>21</v>
      </c>
      <c r="F605" s="263" t="s">
        <v>2495</v>
      </c>
      <c r="G605" s="261"/>
      <c r="H605" s="262" t="s">
        <v>21</v>
      </c>
      <c r="I605" s="264"/>
      <c r="J605" s="261"/>
      <c r="K605" s="261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177</v>
      </c>
      <c r="AU605" s="269" t="s">
        <v>79</v>
      </c>
      <c r="AV605" s="13" t="s">
        <v>75</v>
      </c>
      <c r="AW605" s="13" t="s">
        <v>35</v>
      </c>
      <c r="AX605" s="13" t="s">
        <v>71</v>
      </c>
      <c r="AY605" s="269" t="s">
        <v>169</v>
      </c>
    </row>
    <row r="606" s="12" customFormat="1">
      <c r="B606" s="248"/>
      <c r="C606" s="249"/>
      <c r="D606" s="250" t="s">
        <v>177</v>
      </c>
      <c r="E606" s="251" t="s">
        <v>21</v>
      </c>
      <c r="F606" s="252" t="s">
        <v>89</v>
      </c>
      <c r="G606" s="249"/>
      <c r="H606" s="253">
        <v>4</v>
      </c>
      <c r="I606" s="254"/>
      <c r="J606" s="249"/>
      <c r="K606" s="249"/>
      <c r="L606" s="255"/>
      <c r="M606" s="256"/>
      <c r="N606" s="257"/>
      <c r="O606" s="257"/>
      <c r="P606" s="257"/>
      <c r="Q606" s="257"/>
      <c r="R606" s="257"/>
      <c r="S606" s="257"/>
      <c r="T606" s="258"/>
      <c r="AT606" s="259" t="s">
        <v>177</v>
      </c>
      <c r="AU606" s="259" t="s">
        <v>79</v>
      </c>
      <c r="AV606" s="12" t="s">
        <v>79</v>
      </c>
      <c r="AW606" s="12" t="s">
        <v>35</v>
      </c>
      <c r="AX606" s="12" t="s">
        <v>71</v>
      </c>
      <c r="AY606" s="259" t="s">
        <v>169</v>
      </c>
    </row>
    <row r="607" s="13" customFormat="1">
      <c r="B607" s="260"/>
      <c r="C607" s="261"/>
      <c r="D607" s="250" t="s">
        <v>177</v>
      </c>
      <c r="E607" s="262" t="s">
        <v>21</v>
      </c>
      <c r="F607" s="263" t="s">
        <v>2496</v>
      </c>
      <c r="G607" s="261"/>
      <c r="H607" s="262" t="s">
        <v>21</v>
      </c>
      <c r="I607" s="264"/>
      <c r="J607" s="261"/>
      <c r="K607" s="261"/>
      <c r="L607" s="265"/>
      <c r="M607" s="266"/>
      <c r="N607" s="267"/>
      <c r="O607" s="267"/>
      <c r="P607" s="267"/>
      <c r="Q607" s="267"/>
      <c r="R607" s="267"/>
      <c r="S607" s="267"/>
      <c r="T607" s="268"/>
      <c r="AT607" s="269" t="s">
        <v>177</v>
      </c>
      <c r="AU607" s="269" t="s">
        <v>79</v>
      </c>
      <c r="AV607" s="13" t="s">
        <v>75</v>
      </c>
      <c r="AW607" s="13" t="s">
        <v>35</v>
      </c>
      <c r="AX607" s="13" t="s">
        <v>71</v>
      </c>
      <c r="AY607" s="269" t="s">
        <v>169</v>
      </c>
    </row>
    <row r="608" s="12" customFormat="1">
      <c r="B608" s="248"/>
      <c r="C608" s="249"/>
      <c r="D608" s="250" t="s">
        <v>177</v>
      </c>
      <c r="E608" s="251" t="s">
        <v>21</v>
      </c>
      <c r="F608" s="252" t="s">
        <v>86</v>
      </c>
      <c r="G608" s="249"/>
      <c r="H608" s="253">
        <v>3</v>
      </c>
      <c r="I608" s="254"/>
      <c r="J608" s="249"/>
      <c r="K608" s="249"/>
      <c r="L608" s="255"/>
      <c r="M608" s="256"/>
      <c r="N608" s="257"/>
      <c r="O608" s="257"/>
      <c r="P608" s="257"/>
      <c r="Q608" s="257"/>
      <c r="R608" s="257"/>
      <c r="S608" s="257"/>
      <c r="T608" s="258"/>
      <c r="AT608" s="259" t="s">
        <v>177</v>
      </c>
      <c r="AU608" s="259" t="s">
        <v>79</v>
      </c>
      <c r="AV608" s="12" t="s">
        <v>79</v>
      </c>
      <c r="AW608" s="12" t="s">
        <v>35</v>
      </c>
      <c r="AX608" s="12" t="s">
        <v>71</v>
      </c>
      <c r="AY608" s="259" t="s">
        <v>169</v>
      </c>
    </row>
    <row r="609" s="13" customFormat="1">
      <c r="B609" s="260"/>
      <c r="C609" s="261"/>
      <c r="D609" s="250" t="s">
        <v>177</v>
      </c>
      <c r="E609" s="262" t="s">
        <v>21</v>
      </c>
      <c r="F609" s="263" t="s">
        <v>2497</v>
      </c>
      <c r="G609" s="261"/>
      <c r="H609" s="262" t="s">
        <v>21</v>
      </c>
      <c r="I609" s="264"/>
      <c r="J609" s="261"/>
      <c r="K609" s="261"/>
      <c r="L609" s="265"/>
      <c r="M609" s="266"/>
      <c r="N609" s="267"/>
      <c r="O609" s="267"/>
      <c r="P609" s="267"/>
      <c r="Q609" s="267"/>
      <c r="R609" s="267"/>
      <c r="S609" s="267"/>
      <c r="T609" s="268"/>
      <c r="AT609" s="269" t="s">
        <v>177</v>
      </c>
      <c r="AU609" s="269" t="s">
        <v>79</v>
      </c>
      <c r="AV609" s="13" t="s">
        <v>75</v>
      </c>
      <c r="AW609" s="13" t="s">
        <v>35</v>
      </c>
      <c r="AX609" s="13" t="s">
        <v>71</v>
      </c>
      <c r="AY609" s="269" t="s">
        <v>169</v>
      </c>
    </row>
    <row r="610" s="12" customFormat="1">
      <c r="B610" s="248"/>
      <c r="C610" s="249"/>
      <c r="D610" s="250" t="s">
        <v>177</v>
      </c>
      <c r="E610" s="251" t="s">
        <v>21</v>
      </c>
      <c r="F610" s="252" t="s">
        <v>79</v>
      </c>
      <c r="G610" s="249"/>
      <c r="H610" s="253">
        <v>2</v>
      </c>
      <c r="I610" s="254"/>
      <c r="J610" s="249"/>
      <c r="K610" s="249"/>
      <c r="L610" s="255"/>
      <c r="M610" s="256"/>
      <c r="N610" s="257"/>
      <c r="O610" s="257"/>
      <c r="P610" s="257"/>
      <c r="Q610" s="257"/>
      <c r="R610" s="257"/>
      <c r="S610" s="257"/>
      <c r="T610" s="258"/>
      <c r="AT610" s="259" t="s">
        <v>177</v>
      </c>
      <c r="AU610" s="259" t="s">
        <v>79</v>
      </c>
      <c r="AV610" s="12" t="s">
        <v>79</v>
      </c>
      <c r="AW610" s="12" t="s">
        <v>35</v>
      </c>
      <c r="AX610" s="12" t="s">
        <v>71</v>
      </c>
      <c r="AY610" s="259" t="s">
        <v>169</v>
      </c>
    </row>
    <row r="611" s="13" customFormat="1">
      <c r="B611" s="260"/>
      <c r="C611" s="261"/>
      <c r="D611" s="250" t="s">
        <v>177</v>
      </c>
      <c r="E611" s="262" t="s">
        <v>21</v>
      </c>
      <c r="F611" s="263" t="s">
        <v>2498</v>
      </c>
      <c r="G611" s="261"/>
      <c r="H611" s="262" t="s">
        <v>21</v>
      </c>
      <c r="I611" s="264"/>
      <c r="J611" s="261"/>
      <c r="K611" s="261"/>
      <c r="L611" s="265"/>
      <c r="M611" s="266"/>
      <c r="N611" s="267"/>
      <c r="O611" s="267"/>
      <c r="P611" s="267"/>
      <c r="Q611" s="267"/>
      <c r="R611" s="267"/>
      <c r="S611" s="267"/>
      <c r="T611" s="268"/>
      <c r="AT611" s="269" t="s">
        <v>177</v>
      </c>
      <c r="AU611" s="269" t="s">
        <v>79</v>
      </c>
      <c r="AV611" s="13" t="s">
        <v>75</v>
      </c>
      <c r="AW611" s="13" t="s">
        <v>35</v>
      </c>
      <c r="AX611" s="13" t="s">
        <v>71</v>
      </c>
      <c r="AY611" s="269" t="s">
        <v>169</v>
      </c>
    </row>
    <row r="612" s="14" customFormat="1">
      <c r="B612" s="270"/>
      <c r="C612" s="271"/>
      <c r="D612" s="250" t="s">
        <v>177</v>
      </c>
      <c r="E612" s="272" t="s">
        <v>21</v>
      </c>
      <c r="F612" s="273" t="s">
        <v>182</v>
      </c>
      <c r="G612" s="271"/>
      <c r="H612" s="274">
        <v>14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AT612" s="280" t="s">
        <v>177</v>
      </c>
      <c r="AU612" s="280" t="s">
        <v>79</v>
      </c>
      <c r="AV612" s="14" t="s">
        <v>89</v>
      </c>
      <c r="AW612" s="14" t="s">
        <v>35</v>
      </c>
      <c r="AX612" s="14" t="s">
        <v>75</v>
      </c>
      <c r="AY612" s="280" t="s">
        <v>169</v>
      </c>
    </row>
    <row r="613" s="1" customFormat="1" ht="25.5" customHeight="1">
      <c r="B613" s="47"/>
      <c r="C613" s="236" t="s">
        <v>383</v>
      </c>
      <c r="D613" s="236" t="s">
        <v>172</v>
      </c>
      <c r="E613" s="237" t="s">
        <v>2508</v>
      </c>
      <c r="F613" s="238" t="s">
        <v>2509</v>
      </c>
      <c r="G613" s="239" t="s">
        <v>354</v>
      </c>
      <c r="H613" s="240">
        <v>2</v>
      </c>
      <c r="I613" s="241"/>
      <c r="J613" s="242">
        <f>ROUND(I613*H613,2)</f>
        <v>0</v>
      </c>
      <c r="K613" s="238" t="s">
        <v>21</v>
      </c>
      <c r="L613" s="73"/>
      <c r="M613" s="243" t="s">
        <v>21</v>
      </c>
      <c r="N613" s="244" t="s">
        <v>42</v>
      </c>
      <c r="O613" s="48"/>
      <c r="P613" s="245">
        <f>O613*H613</f>
        <v>0</v>
      </c>
      <c r="Q613" s="245">
        <v>0.053615999999999997</v>
      </c>
      <c r="R613" s="245">
        <f>Q613*H613</f>
        <v>0.10723199999999999</v>
      </c>
      <c r="S613" s="245">
        <v>0</v>
      </c>
      <c r="T613" s="246">
        <f>S613*H613</f>
        <v>0</v>
      </c>
      <c r="AR613" s="25" t="s">
        <v>89</v>
      </c>
      <c r="AT613" s="25" t="s">
        <v>172</v>
      </c>
      <c r="AU613" s="25" t="s">
        <v>79</v>
      </c>
      <c r="AY613" s="25" t="s">
        <v>169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25" t="s">
        <v>75</v>
      </c>
      <c r="BK613" s="247">
        <f>ROUND(I613*H613,2)</f>
        <v>0</v>
      </c>
      <c r="BL613" s="25" t="s">
        <v>89</v>
      </c>
      <c r="BM613" s="25" t="s">
        <v>2510</v>
      </c>
    </row>
    <row r="614" s="12" customFormat="1">
      <c r="B614" s="248"/>
      <c r="C614" s="249"/>
      <c r="D614" s="250" t="s">
        <v>177</v>
      </c>
      <c r="E614" s="251" t="s">
        <v>21</v>
      </c>
      <c r="F614" s="252" t="s">
        <v>79</v>
      </c>
      <c r="G614" s="249"/>
      <c r="H614" s="253">
        <v>2</v>
      </c>
      <c r="I614" s="254"/>
      <c r="J614" s="249"/>
      <c r="K614" s="249"/>
      <c r="L614" s="255"/>
      <c r="M614" s="256"/>
      <c r="N614" s="257"/>
      <c r="O614" s="257"/>
      <c r="P614" s="257"/>
      <c r="Q614" s="257"/>
      <c r="R614" s="257"/>
      <c r="S614" s="257"/>
      <c r="T614" s="258"/>
      <c r="AT614" s="259" t="s">
        <v>177</v>
      </c>
      <c r="AU614" s="259" t="s">
        <v>79</v>
      </c>
      <c r="AV614" s="12" t="s">
        <v>79</v>
      </c>
      <c r="AW614" s="12" t="s">
        <v>35</v>
      </c>
      <c r="AX614" s="12" t="s">
        <v>71</v>
      </c>
      <c r="AY614" s="259" t="s">
        <v>169</v>
      </c>
    </row>
    <row r="615" s="13" customFormat="1">
      <c r="B615" s="260"/>
      <c r="C615" s="261"/>
      <c r="D615" s="250" t="s">
        <v>177</v>
      </c>
      <c r="E615" s="262" t="s">
        <v>21</v>
      </c>
      <c r="F615" s="263" t="s">
        <v>1125</v>
      </c>
      <c r="G615" s="261"/>
      <c r="H615" s="262" t="s">
        <v>21</v>
      </c>
      <c r="I615" s="264"/>
      <c r="J615" s="261"/>
      <c r="K615" s="261"/>
      <c r="L615" s="265"/>
      <c r="M615" s="266"/>
      <c r="N615" s="267"/>
      <c r="O615" s="267"/>
      <c r="P615" s="267"/>
      <c r="Q615" s="267"/>
      <c r="R615" s="267"/>
      <c r="S615" s="267"/>
      <c r="T615" s="268"/>
      <c r="AT615" s="269" t="s">
        <v>177</v>
      </c>
      <c r="AU615" s="269" t="s">
        <v>79</v>
      </c>
      <c r="AV615" s="13" t="s">
        <v>75</v>
      </c>
      <c r="AW615" s="13" t="s">
        <v>35</v>
      </c>
      <c r="AX615" s="13" t="s">
        <v>71</v>
      </c>
      <c r="AY615" s="269" t="s">
        <v>169</v>
      </c>
    </row>
    <row r="616" s="14" customFormat="1">
      <c r="B616" s="270"/>
      <c r="C616" s="271"/>
      <c r="D616" s="250" t="s">
        <v>177</v>
      </c>
      <c r="E616" s="272" t="s">
        <v>21</v>
      </c>
      <c r="F616" s="273" t="s">
        <v>182</v>
      </c>
      <c r="G616" s="271"/>
      <c r="H616" s="274">
        <v>2</v>
      </c>
      <c r="I616" s="275"/>
      <c r="J616" s="271"/>
      <c r="K616" s="271"/>
      <c r="L616" s="276"/>
      <c r="M616" s="277"/>
      <c r="N616" s="278"/>
      <c r="O616" s="278"/>
      <c r="P616" s="278"/>
      <c r="Q616" s="278"/>
      <c r="R616" s="278"/>
      <c r="S616" s="278"/>
      <c r="T616" s="279"/>
      <c r="AT616" s="280" t="s">
        <v>177</v>
      </c>
      <c r="AU616" s="280" t="s">
        <v>79</v>
      </c>
      <c r="AV616" s="14" t="s">
        <v>89</v>
      </c>
      <c r="AW616" s="14" t="s">
        <v>35</v>
      </c>
      <c r="AX616" s="14" t="s">
        <v>75</v>
      </c>
      <c r="AY616" s="280" t="s">
        <v>169</v>
      </c>
    </row>
    <row r="617" s="1" customFormat="1" ht="16.5" customHeight="1">
      <c r="B617" s="47"/>
      <c r="C617" s="236" t="s">
        <v>389</v>
      </c>
      <c r="D617" s="236" t="s">
        <v>172</v>
      </c>
      <c r="E617" s="237" t="s">
        <v>2511</v>
      </c>
      <c r="F617" s="238" t="s">
        <v>2512</v>
      </c>
      <c r="G617" s="239" t="s">
        <v>354</v>
      </c>
      <c r="H617" s="240">
        <v>2</v>
      </c>
      <c r="I617" s="241"/>
      <c r="J617" s="242">
        <f>ROUND(I617*H617,2)</f>
        <v>0</v>
      </c>
      <c r="K617" s="238" t="s">
        <v>21</v>
      </c>
      <c r="L617" s="73"/>
      <c r="M617" s="243" t="s">
        <v>21</v>
      </c>
      <c r="N617" s="244" t="s">
        <v>42</v>
      </c>
      <c r="O617" s="48"/>
      <c r="P617" s="245">
        <f>O617*H617</f>
        <v>0</v>
      </c>
      <c r="Q617" s="245">
        <v>0</v>
      </c>
      <c r="R617" s="245">
        <f>Q617*H617</f>
        <v>0</v>
      </c>
      <c r="S617" s="245">
        <v>0</v>
      </c>
      <c r="T617" s="246">
        <f>S617*H617</f>
        <v>0</v>
      </c>
      <c r="AR617" s="25" t="s">
        <v>89</v>
      </c>
      <c r="AT617" s="25" t="s">
        <v>172</v>
      </c>
      <c r="AU617" s="25" t="s">
        <v>79</v>
      </c>
      <c r="AY617" s="25" t="s">
        <v>169</v>
      </c>
      <c r="BE617" s="247">
        <f>IF(N617="základní",J617,0)</f>
        <v>0</v>
      </c>
      <c r="BF617" s="247">
        <f>IF(N617="snížená",J617,0)</f>
        <v>0</v>
      </c>
      <c r="BG617" s="247">
        <f>IF(N617="zákl. přenesená",J617,0)</f>
        <v>0</v>
      </c>
      <c r="BH617" s="247">
        <f>IF(N617="sníž. přenesená",J617,0)</f>
        <v>0</v>
      </c>
      <c r="BI617" s="247">
        <f>IF(N617="nulová",J617,0)</f>
        <v>0</v>
      </c>
      <c r="BJ617" s="25" t="s">
        <v>75</v>
      </c>
      <c r="BK617" s="247">
        <f>ROUND(I617*H617,2)</f>
        <v>0</v>
      </c>
      <c r="BL617" s="25" t="s">
        <v>89</v>
      </c>
      <c r="BM617" s="25" t="s">
        <v>2513</v>
      </c>
    </row>
    <row r="618" s="12" customFormat="1">
      <c r="B618" s="248"/>
      <c r="C618" s="249"/>
      <c r="D618" s="250" t="s">
        <v>177</v>
      </c>
      <c r="E618" s="251" t="s">
        <v>21</v>
      </c>
      <c r="F618" s="252" t="s">
        <v>79</v>
      </c>
      <c r="G618" s="249"/>
      <c r="H618" s="253">
        <v>2</v>
      </c>
      <c r="I618" s="254"/>
      <c r="J618" s="249"/>
      <c r="K618" s="249"/>
      <c r="L618" s="255"/>
      <c r="M618" s="256"/>
      <c r="N618" s="257"/>
      <c r="O618" s="257"/>
      <c r="P618" s="257"/>
      <c r="Q618" s="257"/>
      <c r="R618" s="257"/>
      <c r="S618" s="257"/>
      <c r="T618" s="258"/>
      <c r="AT618" s="259" t="s">
        <v>177</v>
      </c>
      <c r="AU618" s="259" t="s">
        <v>79</v>
      </c>
      <c r="AV618" s="12" t="s">
        <v>79</v>
      </c>
      <c r="AW618" s="12" t="s">
        <v>35</v>
      </c>
      <c r="AX618" s="12" t="s">
        <v>71</v>
      </c>
      <c r="AY618" s="259" t="s">
        <v>169</v>
      </c>
    </row>
    <row r="619" s="13" customFormat="1">
      <c r="B619" s="260"/>
      <c r="C619" s="261"/>
      <c r="D619" s="250" t="s">
        <v>177</v>
      </c>
      <c r="E619" s="262" t="s">
        <v>21</v>
      </c>
      <c r="F619" s="263" t="s">
        <v>1125</v>
      </c>
      <c r="G619" s="261"/>
      <c r="H619" s="262" t="s">
        <v>21</v>
      </c>
      <c r="I619" s="264"/>
      <c r="J619" s="261"/>
      <c r="K619" s="261"/>
      <c r="L619" s="265"/>
      <c r="M619" s="266"/>
      <c r="N619" s="267"/>
      <c r="O619" s="267"/>
      <c r="P619" s="267"/>
      <c r="Q619" s="267"/>
      <c r="R619" s="267"/>
      <c r="S619" s="267"/>
      <c r="T619" s="268"/>
      <c r="AT619" s="269" t="s">
        <v>177</v>
      </c>
      <c r="AU619" s="269" t="s">
        <v>79</v>
      </c>
      <c r="AV619" s="13" t="s">
        <v>75</v>
      </c>
      <c r="AW619" s="13" t="s">
        <v>35</v>
      </c>
      <c r="AX619" s="13" t="s">
        <v>71</v>
      </c>
      <c r="AY619" s="269" t="s">
        <v>169</v>
      </c>
    </row>
    <row r="620" s="14" customFormat="1">
      <c r="B620" s="270"/>
      <c r="C620" s="271"/>
      <c r="D620" s="250" t="s">
        <v>177</v>
      </c>
      <c r="E620" s="272" t="s">
        <v>21</v>
      </c>
      <c r="F620" s="273" t="s">
        <v>182</v>
      </c>
      <c r="G620" s="271"/>
      <c r="H620" s="274">
        <v>2</v>
      </c>
      <c r="I620" s="275"/>
      <c r="J620" s="271"/>
      <c r="K620" s="271"/>
      <c r="L620" s="276"/>
      <c r="M620" s="277"/>
      <c r="N620" s="278"/>
      <c r="O620" s="278"/>
      <c r="P620" s="278"/>
      <c r="Q620" s="278"/>
      <c r="R620" s="278"/>
      <c r="S620" s="278"/>
      <c r="T620" s="279"/>
      <c r="AT620" s="280" t="s">
        <v>177</v>
      </c>
      <c r="AU620" s="280" t="s">
        <v>79</v>
      </c>
      <c r="AV620" s="14" t="s">
        <v>89</v>
      </c>
      <c r="AW620" s="14" t="s">
        <v>35</v>
      </c>
      <c r="AX620" s="14" t="s">
        <v>75</v>
      </c>
      <c r="AY620" s="280" t="s">
        <v>169</v>
      </c>
    </row>
    <row r="621" s="11" customFormat="1" ht="29.88" customHeight="1">
      <c r="B621" s="220"/>
      <c r="C621" s="221"/>
      <c r="D621" s="222" t="s">
        <v>70</v>
      </c>
      <c r="E621" s="234" t="s">
        <v>1047</v>
      </c>
      <c r="F621" s="234" t="s">
        <v>1048</v>
      </c>
      <c r="G621" s="221"/>
      <c r="H621" s="221"/>
      <c r="I621" s="224"/>
      <c r="J621" s="235">
        <f>BK621</f>
        <v>0</v>
      </c>
      <c r="K621" s="221"/>
      <c r="L621" s="226"/>
      <c r="M621" s="227"/>
      <c r="N621" s="228"/>
      <c r="O621" s="228"/>
      <c r="P621" s="229">
        <f>SUM(P622:P814)</f>
        <v>0</v>
      </c>
      <c r="Q621" s="228"/>
      <c r="R621" s="229">
        <f>SUM(R622:R814)</f>
        <v>0.04075187248</v>
      </c>
      <c r="S621" s="228"/>
      <c r="T621" s="230">
        <f>SUM(T622:T814)</f>
        <v>47.317689000000009</v>
      </c>
      <c r="AR621" s="231" t="s">
        <v>75</v>
      </c>
      <c r="AT621" s="232" t="s">
        <v>70</v>
      </c>
      <c r="AU621" s="232" t="s">
        <v>75</v>
      </c>
      <c r="AY621" s="231" t="s">
        <v>169</v>
      </c>
      <c r="BK621" s="233">
        <f>SUM(BK622:BK814)</f>
        <v>0</v>
      </c>
    </row>
    <row r="622" s="1" customFormat="1" ht="25.5" customHeight="1">
      <c r="B622" s="47"/>
      <c r="C622" s="236" t="s">
        <v>394</v>
      </c>
      <c r="D622" s="236" t="s">
        <v>172</v>
      </c>
      <c r="E622" s="237" t="s">
        <v>1092</v>
      </c>
      <c r="F622" s="238" t="s">
        <v>1093</v>
      </c>
      <c r="G622" s="239" t="s">
        <v>175</v>
      </c>
      <c r="H622" s="240">
        <v>309</v>
      </c>
      <c r="I622" s="241"/>
      <c r="J622" s="242">
        <f>ROUND(I622*H622,2)</f>
        <v>0</v>
      </c>
      <c r="K622" s="238" t="s">
        <v>21</v>
      </c>
      <c r="L622" s="73"/>
      <c r="M622" s="243" t="s">
        <v>21</v>
      </c>
      <c r="N622" s="244" t="s">
        <v>42</v>
      </c>
      <c r="O622" s="48"/>
      <c r="P622" s="245">
        <f>O622*H622</f>
        <v>0</v>
      </c>
      <c r="Q622" s="245">
        <v>0.00012999999999999999</v>
      </c>
      <c r="R622" s="245">
        <f>Q622*H622</f>
        <v>0.040169999999999997</v>
      </c>
      <c r="S622" s="245">
        <v>0</v>
      </c>
      <c r="T622" s="246">
        <f>S622*H622</f>
        <v>0</v>
      </c>
      <c r="AR622" s="25" t="s">
        <v>89</v>
      </c>
      <c r="AT622" s="25" t="s">
        <v>172</v>
      </c>
      <c r="AU622" s="25" t="s">
        <v>79</v>
      </c>
      <c r="AY622" s="25" t="s">
        <v>169</v>
      </c>
      <c r="BE622" s="247">
        <f>IF(N622="základní",J622,0)</f>
        <v>0</v>
      </c>
      <c r="BF622" s="247">
        <f>IF(N622="snížená",J622,0)</f>
        <v>0</v>
      </c>
      <c r="BG622" s="247">
        <f>IF(N622="zákl. přenesená",J622,0)</f>
        <v>0</v>
      </c>
      <c r="BH622" s="247">
        <f>IF(N622="sníž. přenesená",J622,0)</f>
        <v>0</v>
      </c>
      <c r="BI622" s="247">
        <f>IF(N622="nulová",J622,0)</f>
        <v>0</v>
      </c>
      <c r="BJ622" s="25" t="s">
        <v>75</v>
      </c>
      <c r="BK622" s="247">
        <f>ROUND(I622*H622,2)</f>
        <v>0</v>
      </c>
      <c r="BL622" s="25" t="s">
        <v>89</v>
      </c>
      <c r="BM622" s="25" t="s">
        <v>2514</v>
      </c>
    </row>
    <row r="623" s="12" customFormat="1">
      <c r="B623" s="248"/>
      <c r="C623" s="249"/>
      <c r="D623" s="250" t="s">
        <v>177</v>
      </c>
      <c r="E623" s="251" t="s">
        <v>21</v>
      </c>
      <c r="F623" s="252" t="s">
        <v>2053</v>
      </c>
      <c r="G623" s="249"/>
      <c r="H623" s="253">
        <v>309</v>
      </c>
      <c r="I623" s="254"/>
      <c r="J623" s="249"/>
      <c r="K623" s="249"/>
      <c r="L623" s="255"/>
      <c r="M623" s="256"/>
      <c r="N623" s="257"/>
      <c r="O623" s="257"/>
      <c r="P623" s="257"/>
      <c r="Q623" s="257"/>
      <c r="R623" s="257"/>
      <c r="S623" s="257"/>
      <c r="T623" s="258"/>
      <c r="AT623" s="259" t="s">
        <v>177</v>
      </c>
      <c r="AU623" s="259" t="s">
        <v>79</v>
      </c>
      <c r="AV623" s="12" t="s">
        <v>79</v>
      </c>
      <c r="AW623" s="12" t="s">
        <v>35</v>
      </c>
      <c r="AX623" s="12" t="s">
        <v>71</v>
      </c>
      <c r="AY623" s="259" t="s">
        <v>169</v>
      </c>
    </row>
    <row r="624" s="14" customFormat="1">
      <c r="B624" s="270"/>
      <c r="C624" s="271"/>
      <c r="D624" s="250" t="s">
        <v>177</v>
      </c>
      <c r="E624" s="272" t="s">
        <v>21</v>
      </c>
      <c r="F624" s="273" t="s">
        <v>182</v>
      </c>
      <c r="G624" s="271"/>
      <c r="H624" s="274">
        <v>309</v>
      </c>
      <c r="I624" s="275"/>
      <c r="J624" s="271"/>
      <c r="K624" s="271"/>
      <c r="L624" s="276"/>
      <c r="M624" s="277"/>
      <c r="N624" s="278"/>
      <c r="O624" s="278"/>
      <c r="P624" s="278"/>
      <c r="Q624" s="278"/>
      <c r="R624" s="278"/>
      <c r="S624" s="278"/>
      <c r="T624" s="279"/>
      <c r="AT624" s="280" t="s">
        <v>177</v>
      </c>
      <c r="AU624" s="280" t="s">
        <v>79</v>
      </c>
      <c r="AV624" s="14" t="s">
        <v>89</v>
      </c>
      <c r="AW624" s="14" t="s">
        <v>35</v>
      </c>
      <c r="AX624" s="14" t="s">
        <v>75</v>
      </c>
      <c r="AY624" s="280" t="s">
        <v>169</v>
      </c>
    </row>
    <row r="625" s="1" customFormat="1" ht="16.5" customHeight="1">
      <c r="B625" s="47"/>
      <c r="C625" s="236" t="s">
        <v>398</v>
      </c>
      <c r="D625" s="236" t="s">
        <v>172</v>
      </c>
      <c r="E625" s="237" t="s">
        <v>1097</v>
      </c>
      <c r="F625" s="238" t="s">
        <v>1098</v>
      </c>
      <c r="G625" s="239" t="s">
        <v>175</v>
      </c>
      <c r="H625" s="240">
        <v>167.59</v>
      </c>
      <c r="I625" s="241"/>
      <c r="J625" s="242">
        <f>ROUND(I625*H625,2)</f>
        <v>0</v>
      </c>
      <c r="K625" s="238" t="s">
        <v>21</v>
      </c>
      <c r="L625" s="73"/>
      <c r="M625" s="243" t="s">
        <v>21</v>
      </c>
      <c r="N625" s="244" t="s">
        <v>42</v>
      </c>
      <c r="O625" s="48"/>
      <c r="P625" s="245">
        <f>O625*H625</f>
        <v>0</v>
      </c>
      <c r="Q625" s="245">
        <v>0</v>
      </c>
      <c r="R625" s="245">
        <f>Q625*H625</f>
        <v>0</v>
      </c>
      <c r="S625" s="245">
        <v>0</v>
      </c>
      <c r="T625" s="246">
        <f>S625*H625</f>
        <v>0</v>
      </c>
      <c r="AR625" s="25" t="s">
        <v>89</v>
      </c>
      <c r="AT625" s="25" t="s">
        <v>172</v>
      </c>
      <c r="AU625" s="25" t="s">
        <v>79</v>
      </c>
      <c r="AY625" s="25" t="s">
        <v>169</v>
      </c>
      <c r="BE625" s="247">
        <f>IF(N625="základní",J625,0)</f>
        <v>0</v>
      </c>
      <c r="BF625" s="247">
        <f>IF(N625="snížená",J625,0)</f>
        <v>0</v>
      </c>
      <c r="BG625" s="247">
        <f>IF(N625="zákl. přenesená",J625,0)</f>
        <v>0</v>
      </c>
      <c r="BH625" s="247">
        <f>IF(N625="sníž. přenesená",J625,0)</f>
        <v>0</v>
      </c>
      <c r="BI625" s="247">
        <f>IF(N625="nulová",J625,0)</f>
        <v>0</v>
      </c>
      <c r="BJ625" s="25" t="s">
        <v>75</v>
      </c>
      <c r="BK625" s="247">
        <f>ROUND(I625*H625,2)</f>
        <v>0</v>
      </c>
      <c r="BL625" s="25" t="s">
        <v>89</v>
      </c>
      <c r="BM625" s="25" t="s">
        <v>2515</v>
      </c>
    </row>
    <row r="626" s="12" customFormat="1">
      <c r="B626" s="248"/>
      <c r="C626" s="249"/>
      <c r="D626" s="250" t="s">
        <v>177</v>
      </c>
      <c r="E626" s="251" t="s">
        <v>21</v>
      </c>
      <c r="F626" s="252" t="s">
        <v>2516</v>
      </c>
      <c r="G626" s="249"/>
      <c r="H626" s="253">
        <v>18.100000000000001</v>
      </c>
      <c r="I626" s="254"/>
      <c r="J626" s="249"/>
      <c r="K626" s="249"/>
      <c r="L626" s="255"/>
      <c r="M626" s="256"/>
      <c r="N626" s="257"/>
      <c r="O626" s="257"/>
      <c r="P626" s="257"/>
      <c r="Q626" s="257"/>
      <c r="R626" s="257"/>
      <c r="S626" s="257"/>
      <c r="T626" s="258"/>
      <c r="AT626" s="259" t="s">
        <v>177</v>
      </c>
      <c r="AU626" s="259" t="s">
        <v>79</v>
      </c>
      <c r="AV626" s="12" t="s">
        <v>79</v>
      </c>
      <c r="AW626" s="12" t="s">
        <v>35</v>
      </c>
      <c r="AX626" s="12" t="s">
        <v>71</v>
      </c>
      <c r="AY626" s="259" t="s">
        <v>169</v>
      </c>
    </row>
    <row r="627" s="13" customFormat="1">
      <c r="B627" s="260"/>
      <c r="C627" s="261"/>
      <c r="D627" s="250" t="s">
        <v>177</v>
      </c>
      <c r="E627" s="262" t="s">
        <v>21</v>
      </c>
      <c r="F627" s="263" t="s">
        <v>1103</v>
      </c>
      <c r="G627" s="261"/>
      <c r="H627" s="262" t="s">
        <v>21</v>
      </c>
      <c r="I627" s="264"/>
      <c r="J627" s="261"/>
      <c r="K627" s="261"/>
      <c r="L627" s="265"/>
      <c r="M627" s="266"/>
      <c r="N627" s="267"/>
      <c r="O627" s="267"/>
      <c r="P627" s="267"/>
      <c r="Q627" s="267"/>
      <c r="R627" s="267"/>
      <c r="S627" s="267"/>
      <c r="T627" s="268"/>
      <c r="AT627" s="269" t="s">
        <v>177</v>
      </c>
      <c r="AU627" s="269" t="s">
        <v>79</v>
      </c>
      <c r="AV627" s="13" t="s">
        <v>75</v>
      </c>
      <c r="AW627" s="13" t="s">
        <v>35</v>
      </c>
      <c r="AX627" s="13" t="s">
        <v>71</v>
      </c>
      <c r="AY627" s="269" t="s">
        <v>169</v>
      </c>
    </row>
    <row r="628" s="12" customFormat="1">
      <c r="B628" s="248"/>
      <c r="C628" s="249"/>
      <c r="D628" s="250" t="s">
        <v>177</v>
      </c>
      <c r="E628" s="251" t="s">
        <v>21</v>
      </c>
      <c r="F628" s="252" t="s">
        <v>2517</v>
      </c>
      <c r="G628" s="249"/>
      <c r="H628" s="253">
        <v>32.450000000000003</v>
      </c>
      <c r="I628" s="254"/>
      <c r="J628" s="249"/>
      <c r="K628" s="249"/>
      <c r="L628" s="255"/>
      <c r="M628" s="256"/>
      <c r="N628" s="257"/>
      <c r="O628" s="257"/>
      <c r="P628" s="257"/>
      <c r="Q628" s="257"/>
      <c r="R628" s="257"/>
      <c r="S628" s="257"/>
      <c r="T628" s="258"/>
      <c r="AT628" s="259" t="s">
        <v>177</v>
      </c>
      <c r="AU628" s="259" t="s">
        <v>79</v>
      </c>
      <c r="AV628" s="12" t="s">
        <v>79</v>
      </c>
      <c r="AW628" s="12" t="s">
        <v>35</v>
      </c>
      <c r="AX628" s="12" t="s">
        <v>71</v>
      </c>
      <c r="AY628" s="259" t="s">
        <v>169</v>
      </c>
    </row>
    <row r="629" s="13" customFormat="1">
      <c r="B629" s="260"/>
      <c r="C629" s="261"/>
      <c r="D629" s="250" t="s">
        <v>177</v>
      </c>
      <c r="E629" s="262" t="s">
        <v>21</v>
      </c>
      <c r="F629" s="263" t="s">
        <v>361</v>
      </c>
      <c r="G629" s="261"/>
      <c r="H629" s="262" t="s">
        <v>21</v>
      </c>
      <c r="I629" s="264"/>
      <c r="J629" s="261"/>
      <c r="K629" s="261"/>
      <c r="L629" s="265"/>
      <c r="M629" s="266"/>
      <c r="N629" s="267"/>
      <c r="O629" s="267"/>
      <c r="P629" s="267"/>
      <c r="Q629" s="267"/>
      <c r="R629" s="267"/>
      <c r="S629" s="267"/>
      <c r="T629" s="268"/>
      <c r="AT629" s="269" t="s">
        <v>177</v>
      </c>
      <c r="AU629" s="269" t="s">
        <v>79</v>
      </c>
      <c r="AV629" s="13" t="s">
        <v>75</v>
      </c>
      <c r="AW629" s="13" t="s">
        <v>35</v>
      </c>
      <c r="AX629" s="13" t="s">
        <v>71</v>
      </c>
      <c r="AY629" s="269" t="s">
        <v>169</v>
      </c>
    </row>
    <row r="630" s="12" customFormat="1">
      <c r="B630" s="248"/>
      <c r="C630" s="249"/>
      <c r="D630" s="250" t="s">
        <v>177</v>
      </c>
      <c r="E630" s="251" t="s">
        <v>21</v>
      </c>
      <c r="F630" s="252" t="s">
        <v>2518</v>
      </c>
      <c r="G630" s="249"/>
      <c r="H630" s="253">
        <v>2.9900000000000002</v>
      </c>
      <c r="I630" s="254"/>
      <c r="J630" s="249"/>
      <c r="K630" s="249"/>
      <c r="L630" s="255"/>
      <c r="M630" s="256"/>
      <c r="N630" s="257"/>
      <c r="O630" s="257"/>
      <c r="P630" s="257"/>
      <c r="Q630" s="257"/>
      <c r="R630" s="257"/>
      <c r="S630" s="257"/>
      <c r="T630" s="258"/>
      <c r="AT630" s="259" t="s">
        <v>177</v>
      </c>
      <c r="AU630" s="259" t="s">
        <v>79</v>
      </c>
      <c r="AV630" s="12" t="s">
        <v>79</v>
      </c>
      <c r="AW630" s="12" t="s">
        <v>35</v>
      </c>
      <c r="AX630" s="12" t="s">
        <v>71</v>
      </c>
      <c r="AY630" s="259" t="s">
        <v>169</v>
      </c>
    </row>
    <row r="631" s="13" customFormat="1">
      <c r="B631" s="260"/>
      <c r="C631" s="261"/>
      <c r="D631" s="250" t="s">
        <v>177</v>
      </c>
      <c r="E631" s="262" t="s">
        <v>21</v>
      </c>
      <c r="F631" s="263" t="s">
        <v>1435</v>
      </c>
      <c r="G631" s="261"/>
      <c r="H631" s="262" t="s">
        <v>21</v>
      </c>
      <c r="I631" s="264"/>
      <c r="J631" s="261"/>
      <c r="K631" s="261"/>
      <c r="L631" s="265"/>
      <c r="M631" s="266"/>
      <c r="N631" s="267"/>
      <c r="O631" s="267"/>
      <c r="P631" s="267"/>
      <c r="Q631" s="267"/>
      <c r="R631" s="267"/>
      <c r="S631" s="267"/>
      <c r="T631" s="268"/>
      <c r="AT631" s="269" t="s">
        <v>177</v>
      </c>
      <c r="AU631" s="269" t="s">
        <v>79</v>
      </c>
      <c r="AV631" s="13" t="s">
        <v>75</v>
      </c>
      <c r="AW631" s="13" t="s">
        <v>35</v>
      </c>
      <c r="AX631" s="13" t="s">
        <v>71</v>
      </c>
      <c r="AY631" s="269" t="s">
        <v>169</v>
      </c>
    </row>
    <row r="632" s="12" customFormat="1">
      <c r="B632" s="248"/>
      <c r="C632" s="249"/>
      <c r="D632" s="250" t="s">
        <v>177</v>
      </c>
      <c r="E632" s="251" t="s">
        <v>21</v>
      </c>
      <c r="F632" s="252" t="s">
        <v>2519</v>
      </c>
      <c r="G632" s="249"/>
      <c r="H632" s="253">
        <v>15.58</v>
      </c>
      <c r="I632" s="254"/>
      <c r="J632" s="249"/>
      <c r="K632" s="249"/>
      <c r="L632" s="255"/>
      <c r="M632" s="256"/>
      <c r="N632" s="257"/>
      <c r="O632" s="257"/>
      <c r="P632" s="257"/>
      <c r="Q632" s="257"/>
      <c r="R632" s="257"/>
      <c r="S632" s="257"/>
      <c r="T632" s="258"/>
      <c r="AT632" s="259" t="s">
        <v>177</v>
      </c>
      <c r="AU632" s="259" t="s">
        <v>79</v>
      </c>
      <c r="AV632" s="12" t="s">
        <v>79</v>
      </c>
      <c r="AW632" s="12" t="s">
        <v>35</v>
      </c>
      <c r="AX632" s="12" t="s">
        <v>71</v>
      </c>
      <c r="AY632" s="259" t="s">
        <v>169</v>
      </c>
    </row>
    <row r="633" s="13" customFormat="1">
      <c r="B633" s="260"/>
      <c r="C633" s="261"/>
      <c r="D633" s="250" t="s">
        <v>177</v>
      </c>
      <c r="E633" s="262" t="s">
        <v>21</v>
      </c>
      <c r="F633" s="263" t="s">
        <v>521</v>
      </c>
      <c r="G633" s="261"/>
      <c r="H633" s="262" t="s">
        <v>21</v>
      </c>
      <c r="I633" s="264"/>
      <c r="J633" s="261"/>
      <c r="K633" s="261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177</v>
      </c>
      <c r="AU633" s="269" t="s">
        <v>79</v>
      </c>
      <c r="AV633" s="13" t="s">
        <v>75</v>
      </c>
      <c r="AW633" s="13" t="s">
        <v>35</v>
      </c>
      <c r="AX633" s="13" t="s">
        <v>71</v>
      </c>
      <c r="AY633" s="269" t="s">
        <v>169</v>
      </c>
    </row>
    <row r="634" s="12" customFormat="1">
      <c r="B634" s="248"/>
      <c r="C634" s="249"/>
      <c r="D634" s="250" t="s">
        <v>177</v>
      </c>
      <c r="E634" s="251" t="s">
        <v>21</v>
      </c>
      <c r="F634" s="252" t="s">
        <v>2520</v>
      </c>
      <c r="G634" s="249"/>
      <c r="H634" s="253">
        <v>1.55</v>
      </c>
      <c r="I634" s="254"/>
      <c r="J634" s="249"/>
      <c r="K634" s="249"/>
      <c r="L634" s="255"/>
      <c r="M634" s="256"/>
      <c r="N634" s="257"/>
      <c r="O634" s="257"/>
      <c r="P634" s="257"/>
      <c r="Q634" s="257"/>
      <c r="R634" s="257"/>
      <c r="S634" s="257"/>
      <c r="T634" s="258"/>
      <c r="AT634" s="259" t="s">
        <v>177</v>
      </c>
      <c r="AU634" s="259" t="s">
        <v>79</v>
      </c>
      <c r="AV634" s="12" t="s">
        <v>79</v>
      </c>
      <c r="AW634" s="12" t="s">
        <v>35</v>
      </c>
      <c r="AX634" s="12" t="s">
        <v>71</v>
      </c>
      <c r="AY634" s="259" t="s">
        <v>169</v>
      </c>
    </row>
    <row r="635" s="13" customFormat="1">
      <c r="B635" s="260"/>
      <c r="C635" s="261"/>
      <c r="D635" s="250" t="s">
        <v>177</v>
      </c>
      <c r="E635" s="262" t="s">
        <v>21</v>
      </c>
      <c r="F635" s="263" t="s">
        <v>496</v>
      </c>
      <c r="G635" s="261"/>
      <c r="H635" s="262" t="s">
        <v>21</v>
      </c>
      <c r="I635" s="264"/>
      <c r="J635" s="261"/>
      <c r="K635" s="261"/>
      <c r="L635" s="265"/>
      <c r="M635" s="266"/>
      <c r="N635" s="267"/>
      <c r="O635" s="267"/>
      <c r="P635" s="267"/>
      <c r="Q635" s="267"/>
      <c r="R635" s="267"/>
      <c r="S635" s="267"/>
      <c r="T635" s="268"/>
      <c r="AT635" s="269" t="s">
        <v>177</v>
      </c>
      <c r="AU635" s="269" t="s">
        <v>79</v>
      </c>
      <c r="AV635" s="13" t="s">
        <v>75</v>
      </c>
      <c r="AW635" s="13" t="s">
        <v>35</v>
      </c>
      <c r="AX635" s="13" t="s">
        <v>71</v>
      </c>
      <c r="AY635" s="269" t="s">
        <v>169</v>
      </c>
    </row>
    <row r="636" s="12" customFormat="1">
      <c r="B636" s="248"/>
      <c r="C636" s="249"/>
      <c r="D636" s="250" t="s">
        <v>177</v>
      </c>
      <c r="E636" s="251" t="s">
        <v>21</v>
      </c>
      <c r="F636" s="252" t="s">
        <v>2521</v>
      </c>
      <c r="G636" s="249"/>
      <c r="H636" s="253">
        <v>19.300000000000001</v>
      </c>
      <c r="I636" s="254"/>
      <c r="J636" s="249"/>
      <c r="K636" s="249"/>
      <c r="L636" s="255"/>
      <c r="M636" s="256"/>
      <c r="N636" s="257"/>
      <c r="O636" s="257"/>
      <c r="P636" s="257"/>
      <c r="Q636" s="257"/>
      <c r="R636" s="257"/>
      <c r="S636" s="257"/>
      <c r="T636" s="258"/>
      <c r="AT636" s="259" t="s">
        <v>177</v>
      </c>
      <c r="AU636" s="259" t="s">
        <v>79</v>
      </c>
      <c r="AV636" s="12" t="s">
        <v>79</v>
      </c>
      <c r="AW636" s="12" t="s">
        <v>35</v>
      </c>
      <c r="AX636" s="12" t="s">
        <v>71</v>
      </c>
      <c r="AY636" s="259" t="s">
        <v>169</v>
      </c>
    </row>
    <row r="637" s="13" customFormat="1">
      <c r="B637" s="260"/>
      <c r="C637" s="261"/>
      <c r="D637" s="250" t="s">
        <v>177</v>
      </c>
      <c r="E637" s="262" t="s">
        <v>21</v>
      </c>
      <c r="F637" s="263" t="s">
        <v>2378</v>
      </c>
      <c r="G637" s="261"/>
      <c r="H637" s="262" t="s">
        <v>21</v>
      </c>
      <c r="I637" s="264"/>
      <c r="J637" s="261"/>
      <c r="K637" s="261"/>
      <c r="L637" s="265"/>
      <c r="M637" s="266"/>
      <c r="N637" s="267"/>
      <c r="O637" s="267"/>
      <c r="P637" s="267"/>
      <c r="Q637" s="267"/>
      <c r="R637" s="267"/>
      <c r="S637" s="267"/>
      <c r="T637" s="268"/>
      <c r="AT637" s="269" t="s">
        <v>177</v>
      </c>
      <c r="AU637" s="269" t="s">
        <v>79</v>
      </c>
      <c r="AV637" s="13" t="s">
        <v>75</v>
      </c>
      <c r="AW637" s="13" t="s">
        <v>35</v>
      </c>
      <c r="AX637" s="13" t="s">
        <v>71</v>
      </c>
      <c r="AY637" s="269" t="s">
        <v>169</v>
      </c>
    </row>
    <row r="638" s="12" customFormat="1">
      <c r="B638" s="248"/>
      <c r="C638" s="249"/>
      <c r="D638" s="250" t="s">
        <v>177</v>
      </c>
      <c r="E638" s="251" t="s">
        <v>21</v>
      </c>
      <c r="F638" s="252" t="s">
        <v>2522</v>
      </c>
      <c r="G638" s="249"/>
      <c r="H638" s="253">
        <v>4.4000000000000004</v>
      </c>
      <c r="I638" s="254"/>
      <c r="J638" s="249"/>
      <c r="K638" s="249"/>
      <c r="L638" s="255"/>
      <c r="M638" s="256"/>
      <c r="N638" s="257"/>
      <c r="O638" s="257"/>
      <c r="P638" s="257"/>
      <c r="Q638" s="257"/>
      <c r="R638" s="257"/>
      <c r="S638" s="257"/>
      <c r="T638" s="258"/>
      <c r="AT638" s="259" t="s">
        <v>177</v>
      </c>
      <c r="AU638" s="259" t="s">
        <v>79</v>
      </c>
      <c r="AV638" s="12" t="s">
        <v>79</v>
      </c>
      <c r="AW638" s="12" t="s">
        <v>35</v>
      </c>
      <c r="AX638" s="12" t="s">
        <v>71</v>
      </c>
      <c r="AY638" s="259" t="s">
        <v>169</v>
      </c>
    </row>
    <row r="639" s="13" customFormat="1">
      <c r="B639" s="260"/>
      <c r="C639" s="261"/>
      <c r="D639" s="250" t="s">
        <v>177</v>
      </c>
      <c r="E639" s="262" t="s">
        <v>21</v>
      </c>
      <c r="F639" s="263" t="s">
        <v>2344</v>
      </c>
      <c r="G639" s="261"/>
      <c r="H639" s="262" t="s">
        <v>21</v>
      </c>
      <c r="I639" s="264"/>
      <c r="J639" s="261"/>
      <c r="K639" s="261"/>
      <c r="L639" s="265"/>
      <c r="M639" s="266"/>
      <c r="N639" s="267"/>
      <c r="O639" s="267"/>
      <c r="P639" s="267"/>
      <c r="Q639" s="267"/>
      <c r="R639" s="267"/>
      <c r="S639" s="267"/>
      <c r="T639" s="268"/>
      <c r="AT639" s="269" t="s">
        <v>177</v>
      </c>
      <c r="AU639" s="269" t="s">
        <v>79</v>
      </c>
      <c r="AV639" s="13" t="s">
        <v>75</v>
      </c>
      <c r="AW639" s="13" t="s">
        <v>35</v>
      </c>
      <c r="AX639" s="13" t="s">
        <v>71</v>
      </c>
      <c r="AY639" s="269" t="s">
        <v>169</v>
      </c>
    </row>
    <row r="640" s="12" customFormat="1">
      <c r="B640" s="248"/>
      <c r="C640" s="249"/>
      <c r="D640" s="250" t="s">
        <v>177</v>
      </c>
      <c r="E640" s="251" t="s">
        <v>21</v>
      </c>
      <c r="F640" s="252" t="s">
        <v>2523</v>
      </c>
      <c r="G640" s="249"/>
      <c r="H640" s="253">
        <v>3.1099999999999999</v>
      </c>
      <c r="I640" s="254"/>
      <c r="J640" s="249"/>
      <c r="K640" s="249"/>
      <c r="L640" s="255"/>
      <c r="M640" s="256"/>
      <c r="N640" s="257"/>
      <c r="O640" s="257"/>
      <c r="P640" s="257"/>
      <c r="Q640" s="257"/>
      <c r="R640" s="257"/>
      <c r="S640" s="257"/>
      <c r="T640" s="258"/>
      <c r="AT640" s="259" t="s">
        <v>177</v>
      </c>
      <c r="AU640" s="259" t="s">
        <v>79</v>
      </c>
      <c r="AV640" s="12" t="s">
        <v>79</v>
      </c>
      <c r="AW640" s="12" t="s">
        <v>35</v>
      </c>
      <c r="AX640" s="12" t="s">
        <v>71</v>
      </c>
      <c r="AY640" s="259" t="s">
        <v>169</v>
      </c>
    </row>
    <row r="641" s="13" customFormat="1">
      <c r="B641" s="260"/>
      <c r="C641" s="261"/>
      <c r="D641" s="250" t="s">
        <v>177</v>
      </c>
      <c r="E641" s="262" t="s">
        <v>21</v>
      </c>
      <c r="F641" s="263" t="s">
        <v>2524</v>
      </c>
      <c r="G641" s="261"/>
      <c r="H641" s="262" t="s">
        <v>21</v>
      </c>
      <c r="I641" s="264"/>
      <c r="J641" s="261"/>
      <c r="K641" s="261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177</v>
      </c>
      <c r="AU641" s="269" t="s">
        <v>79</v>
      </c>
      <c r="AV641" s="13" t="s">
        <v>75</v>
      </c>
      <c r="AW641" s="13" t="s">
        <v>35</v>
      </c>
      <c r="AX641" s="13" t="s">
        <v>71</v>
      </c>
      <c r="AY641" s="269" t="s">
        <v>169</v>
      </c>
    </row>
    <row r="642" s="12" customFormat="1">
      <c r="B642" s="248"/>
      <c r="C642" s="249"/>
      <c r="D642" s="250" t="s">
        <v>177</v>
      </c>
      <c r="E642" s="251" t="s">
        <v>21</v>
      </c>
      <c r="F642" s="252" t="s">
        <v>2525</v>
      </c>
      <c r="G642" s="249"/>
      <c r="H642" s="253">
        <v>1.23</v>
      </c>
      <c r="I642" s="254"/>
      <c r="J642" s="249"/>
      <c r="K642" s="249"/>
      <c r="L642" s="255"/>
      <c r="M642" s="256"/>
      <c r="N642" s="257"/>
      <c r="O642" s="257"/>
      <c r="P642" s="257"/>
      <c r="Q642" s="257"/>
      <c r="R642" s="257"/>
      <c r="S642" s="257"/>
      <c r="T642" s="258"/>
      <c r="AT642" s="259" t="s">
        <v>177</v>
      </c>
      <c r="AU642" s="259" t="s">
        <v>79</v>
      </c>
      <c r="AV642" s="12" t="s">
        <v>79</v>
      </c>
      <c r="AW642" s="12" t="s">
        <v>35</v>
      </c>
      <c r="AX642" s="12" t="s">
        <v>71</v>
      </c>
      <c r="AY642" s="259" t="s">
        <v>169</v>
      </c>
    </row>
    <row r="643" s="13" customFormat="1">
      <c r="B643" s="260"/>
      <c r="C643" s="261"/>
      <c r="D643" s="250" t="s">
        <v>177</v>
      </c>
      <c r="E643" s="262" t="s">
        <v>21</v>
      </c>
      <c r="F643" s="263" t="s">
        <v>881</v>
      </c>
      <c r="G643" s="261"/>
      <c r="H643" s="262" t="s">
        <v>21</v>
      </c>
      <c r="I643" s="264"/>
      <c r="J643" s="261"/>
      <c r="K643" s="261"/>
      <c r="L643" s="265"/>
      <c r="M643" s="266"/>
      <c r="N643" s="267"/>
      <c r="O643" s="267"/>
      <c r="P643" s="267"/>
      <c r="Q643" s="267"/>
      <c r="R643" s="267"/>
      <c r="S643" s="267"/>
      <c r="T643" s="268"/>
      <c r="AT643" s="269" t="s">
        <v>177</v>
      </c>
      <c r="AU643" s="269" t="s">
        <v>79</v>
      </c>
      <c r="AV643" s="13" t="s">
        <v>75</v>
      </c>
      <c r="AW643" s="13" t="s">
        <v>35</v>
      </c>
      <c r="AX643" s="13" t="s">
        <v>71</v>
      </c>
      <c r="AY643" s="269" t="s">
        <v>169</v>
      </c>
    </row>
    <row r="644" s="12" customFormat="1">
      <c r="B644" s="248"/>
      <c r="C644" s="249"/>
      <c r="D644" s="250" t="s">
        <v>177</v>
      </c>
      <c r="E644" s="251" t="s">
        <v>21</v>
      </c>
      <c r="F644" s="252" t="s">
        <v>2526</v>
      </c>
      <c r="G644" s="249"/>
      <c r="H644" s="253">
        <v>3.7000000000000002</v>
      </c>
      <c r="I644" s="254"/>
      <c r="J644" s="249"/>
      <c r="K644" s="249"/>
      <c r="L644" s="255"/>
      <c r="M644" s="256"/>
      <c r="N644" s="257"/>
      <c r="O644" s="257"/>
      <c r="P644" s="257"/>
      <c r="Q644" s="257"/>
      <c r="R644" s="257"/>
      <c r="S644" s="257"/>
      <c r="T644" s="258"/>
      <c r="AT644" s="259" t="s">
        <v>177</v>
      </c>
      <c r="AU644" s="259" t="s">
        <v>79</v>
      </c>
      <c r="AV644" s="12" t="s">
        <v>79</v>
      </c>
      <c r="AW644" s="12" t="s">
        <v>35</v>
      </c>
      <c r="AX644" s="12" t="s">
        <v>71</v>
      </c>
      <c r="AY644" s="259" t="s">
        <v>169</v>
      </c>
    </row>
    <row r="645" s="13" customFormat="1">
      <c r="B645" s="260"/>
      <c r="C645" s="261"/>
      <c r="D645" s="250" t="s">
        <v>177</v>
      </c>
      <c r="E645" s="262" t="s">
        <v>21</v>
      </c>
      <c r="F645" s="263" t="s">
        <v>882</v>
      </c>
      <c r="G645" s="261"/>
      <c r="H645" s="262" t="s">
        <v>21</v>
      </c>
      <c r="I645" s="264"/>
      <c r="J645" s="261"/>
      <c r="K645" s="261"/>
      <c r="L645" s="265"/>
      <c r="M645" s="266"/>
      <c r="N645" s="267"/>
      <c r="O645" s="267"/>
      <c r="P645" s="267"/>
      <c r="Q645" s="267"/>
      <c r="R645" s="267"/>
      <c r="S645" s="267"/>
      <c r="T645" s="268"/>
      <c r="AT645" s="269" t="s">
        <v>177</v>
      </c>
      <c r="AU645" s="269" t="s">
        <v>79</v>
      </c>
      <c r="AV645" s="13" t="s">
        <v>75</v>
      </c>
      <c r="AW645" s="13" t="s">
        <v>35</v>
      </c>
      <c r="AX645" s="13" t="s">
        <v>71</v>
      </c>
      <c r="AY645" s="269" t="s">
        <v>169</v>
      </c>
    </row>
    <row r="646" s="12" customFormat="1">
      <c r="B646" s="248"/>
      <c r="C646" s="249"/>
      <c r="D646" s="250" t="s">
        <v>177</v>
      </c>
      <c r="E646" s="251" t="s">
        <v>21</v>
      </c>
      <c r="F646" s="252" t="s">
        <v>2527</v>
      </c>
      <c r="G646" s="249"/>
      <c r="H646" s="253">
        <v>2.9399999999999999</v>
      </c>
      <c r="I646" s="254"/>
      <c r="J646" s="249"/>
      <c r="K646" s="249"/>
      <c r="L646" s="255"/>
      <c r="M646" s="256"/>
      <c r="N646" s="257"/>
      <c r="O646" s="257"/>
      <c r="P646" s="257"/>
      <c r="Q646" s="257"/>
      <c r="R646" s="257"/>
      <c r="S646" s="257"/>
      <c r="T646" s="258"/>
      <c r="AT646" s="259" t="s">
        <v>177</v>
      </c>
      <c r="AU646" s="259" t="s">
        <v>79</v>
      </c>
      <c r="AV646" s="12" t="s">
        <v>79</v>
      </c>
      <c r="AW646" s="12" t="s">
        <v>35</v>
      </c>
      <c r="AX646" s="12" t="s">
        <v>71</v>
      </c>
      <c r="AY646" s="259" t="s">
        <v>169</v>
      </c>
    </row>
    <row r="647" s="13" customFormat="1">
      <c r="B647" s="260"/>
      <c r="C647" s="261"/>
      <c r="D647" s="250" t="s">
        <v>177</v>
      </c>
      <c r="E647" s="262" t="s">
        <v>21</v>
      </c>
      <c r="F647" s="263" t="s">
        <v>879</v>
      </c>
      <c r="G647" s="261"/>
      <c r="H647" s="262" t="s">
        <v>21</v>
      </c>
      <c r="I647" s="264"/>
      <c r="J647" s="261"/>
      <c r="K647" s="261"/>
      <c r="L647" s="265"/>
      <c r="M647" s="266"/>
      <c r="N647" s="267"/>
      <c r="O647" s="267"/>
      <c r="P647" s="267"/>
      <c r="Q647" s="267"/>
      <c r="R647" s="267"/>
      <c r="S647" s="267"/>
      <c r="T647" s="268"/>
      <c r="AT647" s="269" t="s">
        <v>177</v>
      </c>
      <c r="AU647" s="269" t="s">
        <v>79</v>
      </c>
      <c r="AV647" s="13" t="s">
        <v>75</v>
      </c>
      <c r="AW647" s="13" t="s">
        <v>35</v>
      </c>
      <c r="AX647" s="13" t="s">
        <v>71</v>
      </c>
      <c r="AY647" s="269" t="s">
        <v>169</v>
      </c>
    </row>
    <row r="648" s="12" customFormat="1">
      <c r="B648" s="248"/>
      <c r="C648" s="249"/>
      <c r="D648" s="250" t="s">
        <v>177</v>
      </c>
      <c r="E648" s="251" t="s">
        <v>21</v>
      </c>
      <c r="F648" s="252" t="s">
        <v>2528</v>
      </c>
      <c r="G648" s="249"/>
      <c r="H648" s="253">
        <v>3.2400000000000002</v>
      </c>
      <c r="I648" s="254"/>
      <c r="J648" s="249"/>
      <c r="K648" s="249"/>
      <c r="L648" s="255"/>
      <c r="M648" s="256"/>
      <c r="N648" s="257"/>
      <c r="O648" s="257"/>
      <c r="P648" s="257"/>
      <c r="Q648" s="257"/>
      <c r="R648" s="257"/>
      <c r="S648" s="257"/>
      <c r="T648" s="258"/>
      <c r="AT648" s="259" t="s">
        <v>177</v>
      </c>
      <c r="AU648" s="259" t="s">
        <v>79</v>
      </c>
      <c r="AV648" s="12" t="s">
        <v>79</v>
      </c>
      <c r="AW648" s="12" t="s">
        <v>35</v>
      </c>
      <c r="AX648" s="12" t="s">
        <v>71</v>
      </c>
      <c r="AY648" s="259" t="s">
        <v>169</v>
      </c>
    </row>
    <row r="649" s="13" customFormat="1">
      <c r="B649" s="260"/>
      <c r="C649" s="261"/>
      <c r="D649" s="250" t="s">
        <v>177</v>
      </c>
      <c r="E649" s="262" t="s">
        <v>21</v>
      </c>
      <c r="F649" s="263" t="s">
        <v>883</v>
      </c>
      <c r="G649" s="261"/>
      <c r="H649" s="262" t="s">
        <v>21</v>
      </c>
      <c r="I649" s="264"/>
      <c r="J649" s="261"/>
      <c r="K649" s="261"/>
      <c r="L649" s="265"/>
      <c r="M649" s="266"/>
      <c r="N649" s="267"/>
      <c r="O649" s="267"/>
      <c r="P649" s="267"/>
      <c r="Q649" s="267"/>
      <c r="R649" s="267"/>
      <c r="S649" s="267"/>
      <c r="T649" s="268"/>
      <c r="AT649" s="269" t="s">
        <v>177</v>
      </c>
      <c r="AU649" s="269" t="s">
        <v>79</v>
      </c>
      <c r="AV649" s="13" t="s">
        <v>75</v>
      </c>
      <c r="AW649" s="13" t="s">
        <v>35</v>
      </c>
      <c r="AX649" s="13" t="s">
        <v>71</v>
      </c>
      <c r="AY649" s="269" t="s">
        <v>169</v>
      </c>
    </row>
    <row r="650" s="12" customFormat="1">
      <c r="B650" s="248"/>
      <c r="C650" s="249"/>
      <c r="D650" s="250" t="s">
        <v>177</v>
      </c>
      <c r="E650" s="251" t="s">
        <v>21</v>
      </c>
      <c r="F650" s="252" t="s">
        <v>2529</v>
      </c>
      <c r="G650" s="249"/>
      <c r="H650" s="253">
        <v>7.5999999999999996</v>
      </c>
      <c r="I650" s="254"/>
      <c r="J650" s="249"/>
      <c r="K650" s="249"/>
      <c r="L650" s="255"/>
      <c r="M650" s="256"/>
      <c r="N650" s="257"/>
      <c r="O650" s="257"/>
      <c r="P650" s="257"/>
      <c r="Q650" s="257"/>
      <c r="R650" s="257"/>
      <c r="S650" s="257"/>
      <c r="T650" s="258"/>
      <c r="AT650" s="259" t="s">
        <v>177</v>
      </c>
      <c r="AU650" s="259" t="s">
        <v>79</v>
      </c>
      <c r="AV650" s="12" t="s">
        <v>79</v>
      </c>
      <c r="AW650" s="12" t="s">
        <v>35</v>
      </c>
      <c r="AX650" s="12" t="s">
        <v>71</v>
      </c>
      <c r="AY650" s="259" t="s">
        <v>169</v>
      </c>
    </row>
    <row r="651" s="13" customFormat="1">
      <c r="B651" s="260"/>
      <c r="C651" s="261"/>
      <c r="D651" s="250" t="s">
        <v>177</v>
      </c>
      <c r="E651" s="262" t="s">
        <v>21</v>
      </c>
      <c r="F651" s="263" t="s">
        <v>878</v>
      </c>
      <c r="G651" s="261"/>
      <c r="H651" s="262" t="s">
        <v>21</v>
      </c>
      <c r="I651" s="264"/>
      <c r="J651" s="261"/>
      <c r="K651" s="261"/>
      <c r="L651" s="265"/>
      <c r="M651" s="266"/>
      <c r="N651" s="267"/>
      <c r="O651" s="267"/>
      <c r="P651" s="267"/>
      <c r="Q651" s="267"/>
      <c r="R651" s="267"/>
      <c r="S651" s="267"/>
      <c r="T651" s="268"/>
      <c r="AT651" s="269" t="s">
        <v>177</v>
      </c>
      <c r="AU651" s="269" t="s">
        <v>79</v>
      </c>
      <c r="AV651" s="13" t="s">
        <v>75</v>
      </c>
      <c r="AW651" s="13" t="s">
        <v>35</v>
      </c>
      <c r="AX651" s="13" t="s">
        <v>71</v>
      </c>
      <c r="AY651" s="269" t="s">
        <v>169</v>
      </c>
    </row>
    <row r="652" s="12" customFormat="1">
      <c r="B652" s="248"/>
      <c r="C652" s="249"/>
      <c r="D652" s="250" t="s">
        <v>177</v>
      </c>
      <c r="E652" s="251" t="s">
        <v>21</v>
      </c>
      <c r="F652" s="252" t="s">
        <v>2530</v>
      </c>
      <c r="G652" s="249"/>
      <c r="H652" s="253">
        <v>35.530000000000001</v>
      </c>
      <c r="I652" s="254"/>
      <c r="J652" s="249"/>
      <c r="K652" s="249"/>
      <c r="L652" s="255"/>
      <c r="M652" s="256"/>
      <c r="N652" s="257"/>
      <c r="O652" s="257"/>
      <c r="P652" s="257"/>
      <c r="Q652" s="257"/>
      <c r="R652" s="257"/>
      <c r="S652" s="257"/>
      <c r="T652" s="258"/>
      <c r="AT652" s="259" t="s">
        <v>177</v>
      </c>
      <c r="AU652" s="259" t="s">
        <v>79</v>
      </c>
      <c r="AV652" s="12" t="s">
        <v>79</v>
      </c>
      <c r="AW652" s="12" t="s">
        <v>35</v>
      </c>
      <c r="AX652" s="12" t="s">
        <v>71</v>
      </c>
      <c r="AY652" s="259" t="s">
        <v>169</v>
      </c>
    </row>
    <row r="653" s="13" customFormat="1">
      <c r="B653" s="260"/>
      <c r="C653" s="261"/>
      <c r="D653" s="250" t="s">
        <v>177</v>
      </c>
      <c r="E653" s="262" t="s">
        <v>21</v>
      </c>
      <c r="F653" s="263" t="s">
        <v>1109</v>
      </c>
      <c r="G653" s="261"/>
      <c r="H653" s="262" t="s">
        <v>21</v>
      </c>
      <c r="I653" s="264"/>
      <c r="J653" s="261"/>
      <c r="K653" s="261"/>
      <c r="L653" s="265"/>
      <c r="M653" s="266"/>
      <c r="N653" s="267"/>
      <c r="O653" s="267"/>
      <c r="P653" s="267"/>
      <c r="Q653" s="267"/>
      <c r="R653" s="267"/>
      <c r="S653" s="267"/>
      <c r="T653" s="268"/>
      <c r="AT653" s="269" t="s">
        <v>177</v>
      </c>
      <c r="AU653" s="269" t="s">
        <v>79</v>
      </c>
      <c r="AV653" s="13" t="s">
        <v>75</v>
      </c>
      <c r="AW653" s="13" t="s">
        <v>35</v>
      </c>
      <c r="AX653" s="13" t="s">
        <v>71</v>
      </c>
      <c r="AY653" s="269" t="s">
        <v>169</v>
      </c>
    </row>
    <row r="654" s="12" customFormat="1">
      <c r="B654" s="248"/>
      <c r="C654" s="249"/>
      <c r="D654" s="250" t="s">
        <v>177</v>
      </c>
      <c r="E654" s="251" t="s">
        <v>21</v>
      </c>
      <c r="F654" s="252" t="s">
        <v>2531</v>
      </c>
      <c r="G654" s="249"/>
      <c r="H654" s="253">
        <v>8.5</v>
      </c>
      <c r="I654" s="254"/>
      <c r="J654" s="249"/>
      <c r="K654" s="249"/>
      <c r="L654" s="255"/>
      <c r="M654" s="256"/>
      <c r="N654" s="257"/>
      <c r="O654" s="257"/>
      <c r="P654" s="257"/>
      <c r="Q654" s="257"/>
      <c r="R654" s="257"/>
      <c r="S654" s="257"/>
      <c r="T654" s="258"/>
      <c r="AT654" s="259" t="s">
        <v>177</v>
      </c>
      <c r="AU654" s="259" t="s">
        <v>79</v>
      </c>
      <c r="AV654" s="12" t="s">
        <v>79</v>
      </c>
      <c r="AW654" s="12" t="s">
        <v>35</v>
      </c>
      <c r="AX654" s="12" t="s">
        <v>71</v>
      </c>
      <c r="AY654" s="259" t="s">
        <v>169</v>
      </c>
    </row>
    <row r="655" s="13" customFormat="1">
      <c r="B655" s="260"/>
      <c r="C655" s="261"/>
      <c r="D655" s="250" t="s">
        <v>177</v>
      </c>
      <c r="E655" s="262" t="s">
        <v>21</v>
      </c>
      <c r="F655" s="263" t="s">
        <v>1125</v>
      </c>
      <c r="G655" s="261"/>
      <c r="H655" s="262" t="s">
        <v>21</v>
      </c>
      <c r="I655" s="264"/>
      <c r="J655" s="261"/>
      <c r="K655" s="261"/>
      <c r="L655" s="265"/>
      <c r="M655" s="266"/>
      <c r="N655" s="267"/>
      <c r="O655" s="267"/>
      <c r="P655" s="267"/>
      <c r="Q655" s="267"/>
      <c r="R655" s="267"/>
      <c r="S655" s="267"/>
      <c r="T655" s="268"/>
      <c r="AT655" s="269" t="s">
        <v>177</v>
      </c>
      <c r="AU655" s="269" t="s">
        <v>79</v>
      </c>
      <c r="AV655" s="13" t="s">
        <v>75</v>
      </c>
      <c r="AW655" s="13" t="s">
        <v>35</v>
      </c>
      <c r="AX655" s="13" t="s">
        <v>71</v>
      </c>
      <c r="AY655" s="269" t="s">
        <v>169</v>
      </c>
    </row>
    <row r="656" s="12" customFormat="1">
      <c r="B656" s="248"/>
      <c r="C656" s="249"/>
      <c r="D656" s="250" t="s">
        <v>177</v>
      </c>
      <c r="E656" s="251" t="s">
        <v>21</v>
      </c>
      <c r="F656" s="252" t="s">
        <v>2532</v>
      </c>
      <c r="G656" s="249"/>
      <c r="H656" s="253">
        <v>7.3700000000000001</v>
      </c>
      <c r="I656" s="254"/>
      <c r="J656" s="249"/>
      <c r="K656" s="249"/>
      <c r="L656" s="255"/>
      <c r="M656" s="256"/>
      <c r="N656" s="257"/>
      <c r="O656" s="257"/>
      <c r="P656" s="257"/>
      <c r="Q656" s="257"/>
      <c r="R656" s="257"/>
      <c r="S656" s="257"/>
      <c r="T656" s="258"/>
      <c r="AT656" s="259" t="s">
        <v>177</v>
      </c>
      <c r="AU656" s="259" t="s">
        <v>79</v>
      </c>
      <c r="AV656" s="12" t="s">
        <v>79</v>
      </c>
      <c r="AW656" s="12" t="s">
        <v>35</v>
      </c>
      <c r="AX656" s="12" t="s">
        <v>71</v>
      </c>
      <c r="AY656" s="259" t="s">
        <v>169</v>
      </c>
    </row>
    <row r="657" s="13" customFormat="1">
      <c r="B657" s="260"/>
      <c r="C657" s="261"/>
      <c r="D657" s="250" t="s">
        <v>177</v>
      </c>
      <c r="E657" s="262" t="s">
        <v>21</v>
      </c>
      <c r="F657" s="263" t="s">
        <v>2157</v>
      </c>
      <c r="G657" s="261"/>
      <c r="H657" s="262" t="s">
        <v>21</v>
      </c>
      <c r="I657" s="264"/>
      <c r="J657" s="261"/>
      <c r="K657" s="261"/>
      <c r="L657" s="265"/>
      <c r="M657" s="266"/>
      <c r="N657" s="267"/>
      <c r="O657" s="267"/>
      <c r="P657" s="267"/>
      <c r="Q657" s="267"/>
      <c r="R657" s="267"/>
      <c r="S657" s="267"/>
      <c r="T657" s="268"/>
      <c r="AT657" s="269" t="s">
        <v>177</v>
      </c>
      <c r="AU657" s="269" t="s">
        <v>79</v>
      </c>
      <c r="AV657" s="13" t="s">
        <v>75</v>
      </c>
      <c r="AW657" s="13" t="s">
        <v>35</v>
      </c>
      <c r="AX657" s="13" t="s">
        <v>71</v>
      </c>
      <c r="AY657" s="269" t="s">
        <v>169</v>
      </c>
    </row>
    <row r="658" s="14" customFormat="1">
      <c r="B658" s="270"/>
      <c r="C658" s="271"/>
      <c r="D658" s="250" t="s">
        <v>177</v>
      </c>
      <c r="E658" s="272" t="s">
        <v>21</v>
      </c>
      <c r="F658" s="273" t="s">
        <v>182</v>
      </c>
      <c r="G658" s="271"/>
      <c r="H658" s="274">
        <v>167.59</v>
      </c>
      <c r="I658" s="275"/>
      <c r="J658" s="271"/>
      <c r="K658" s="271"/>
      <c r="L658" s="276"/>
      <c r="M658" s="277"/>
      <c r="N658" s="278"/>
      <c r="O658" s="278"/>
      <c r="P658" s="278"/>
      <c r="Q658" s="278"/>
      <c r="R658" s="278"/>
      <c r="S658" s="278"/>
      <c r="T658" s="279"/>
      <c r="AT658" s="280" t="s">
        <v>177</v>
      </c>
      <c r="AU658" s="280" t="s">
        <v>79</v>
      </c>
      <c r="AV658" s="14" t="s">
        <v>89</v>
      </c>
      <c r="AW658" s="14" t="s">
        <v>35</v>
      </c>
      <c r="AX658" s="14" t="s">
        <v>75</v>
      </c>
      <c r="AY658" s="280" t="s">
        <v>169</v>
      </c>
    </row>
    <row r="659" s="1" customFormat="1" ht="16.5" customHeight="1">
      <c r="B659" s="47"/>
      <c r="C659" s="236" t="s">
        <v>402</v>
      </c>
      <c r="D659" s="236" t="s">
        <v>172</v>
      </c>
      <c r="E659" s="237" t="s">
        <v>1119</v>
      </c>
      <c r="F659" s="238" t="s">
        <v>1120</v>
      </c>
      <c r="G659" s="239" t="s">
        <v>175</v>
      </c>
      <c r="H659" s="240">
        <v>274.149</v>
      </c>
      <c r="I659" s="241"/>
      <c r="J659" s="242">
        <f>ROUND(I659*H659,2)</f>
        <v>0</v>
      </c>
      <c r="K659" s="238" t="s">
        <v>21</v>
      </c>
      <c r="L659" s="73"/>
      <c r="M659" s="243" t="s">
        <v>21</v>
      </c>
      <c r="N659" s="244" t="s">
        <v>42</v>
      </c>
      <c r="O659" s="48"/>
      <c r="P659" s="245">
        <f>O659*H659</f>
        <v>0</v>
      </c>
      <c r="Q659" s="245">
        <v>0</v>
      </c>
      <c r="R659" s="245">
        <f>Q659*H659</f>
        <v>0</v>
      </c>
      <c r="S659" s="245">
        <v>0.11700000000000001</v>
      </c>
      <c r="T659" s="246">
        <f>S659*H659</f>
        <v>32.075433000000004</v>
      </c>
      <c r="AR659" s="25" t="s">
        <v>89</v>
      </c>
      <c r="AT659" s="25" t="s">
        <v>172</v>
      </c>
      <c r="AU659" s="25" t="s">
        <v>79</v>
      </c>
      <c r="AY659" s="25" t="s">
        <v>169</v>
      </c>
      <c r="BE659" s="247">
        <f>IF(N659="základní",J659,0)</f>
        <v>0</v>
      </c>
      <c r="BF659" s="247">
        <f>IF(N659="snížená",J659,0)</f>
        <v>0</v>
      </c>
      <c r="BG659" s="247">
        <f>IF(N659="zákl. přenesená",J659,0)</f>
        <v>0</v>
      </c>
      <c r="BH659" s="247">
        <f>IF(N659="sníž. přenesená",J659,0)</f>
        <v>0</v>
      </c>
      <c r="BI659" s="247">
        <f>IF(N659="nulová",J659,0)</f>
        <v>0</v>
      </c>
      <c r="BJ659" s="25" t="s">
        <v>75</v>
      </c>
      <c r="BK659" s="247">
        <f>ROUND(I659*H659,2)</f>
        <v>0</v>
      </c>
      <c r="BL659" s="25" t="s">
        <v>89</v>
      </c>
      <c r="BM659" s="25" t="s">
        <v>2533</v>
      </c>
    </row>
    <row r="660" s="12" customFormat="1">
      <c r="B660" s="248"/>
      <c r="C660" s="249"/>
      <c r="D660" s="250" t="s">
        <v>177</v>
      </c>
      <c r="E660" s="251" t="s">
        <v>21</v>
      </c>
      <c r="F660" s="252" t="s">
        <v>2534</v>
      </c>
      <c r="G660" s="249"/>
      <c r="H660" s="253">
        <v>9.7509999999999994</v>
      </c>
      <c r="I660" s="254"/>
      <c r="J660" s="249"/>
      <c r="K660" s="249"/>
      <c r="L660" s="255"/>
      <c r="M660" s="256"/>
      <c r="N660" s="257"/>
      <c r="O660" s="257"/>
      <c r="P660" s="257"/>
      <c r="Q660" s="257"/>
      <c r="R660" s="257"/>
      <c r="S660" s="257"/>
      <c r="T660" s="258"/>
      <c r="AT660" s="259" t="s">
        <v>177</v>
      </c>
      <c r="AU660" s="259" t="s">
        <v>79</v>
      </c>
      <c r="AV660" s="12" t="s">
        <v>79</v>
      </c>
      <c r="AW660" s="12" t="s">
        <v>35</v>
      </c>
      <c r="AX660" s="12" t="s">
        <v>71</v>
      </c>
      <c r="AY660" s="259" t="s">
        <v>169</v>
      </c>
    </row>
    <row r="661" s="13" customFormat="1">
      <c r="B661" s="260"/>
      <c r="C661" s="261"/>
      <c r="D661" s="250" t="s">
        <v>177</v>
      </c>
      <c r="E661" s="262" t="s">
        <v>21</v>
      </c>
      <c r="F661" s="263" t="s">
        <v>488</v>
      </c>
      <c r="G661" s="261"/>
      <c r="H661" s="262" t="s">
        <v>21</v>
      </c>
      <c r="I661" s="264"/>
      <c r="J661" s="261"/>
      <c r="K661" s="261"/>
      <c r="L661" s="265"/>
      <c r="M661" s="266"/>
      <c r="N661" s="267"/>
      <c r="O661" s="267"/>
      <c r="P661" s="267"/>
      <c r="Q661" s="267"/>
      <c r="R661" s="267"/>
      <c r="S661" s="267"/>
      <c r="T661" s="268"/>
      <c r="AT661" s="269" t="s">
        <v>177</v>
      </c>
      <c r="AU661" s="269" t="s">
        <v>79</v>
      </c>
      <c r="AV661" s="13" t="s">
        <v>75</v>
      </c>
      <c r="AW661" s="13" t="s">
        <v>35</v>
      </c>
      <c r="AX661" s="13" t="s">
        <v>71</v>
      </c>
      <c r="AY661" s="269" t="s">
        <v>169</v>
      </c>
    </row>
    <row r="662" s="12" customFormat="1">
      <c r="B662" s="248"/>
      <c r="C662" s="249"/>
      <c r="D662" s="250" t="s">
        <v>177</v>
      </c>
      <c r="E662" s="251" t="s">
        <v>21</v>
      </c>
      <c r="F662" s="252" t="s">
        <v>2535</v>
      </c>
      <c r="G662" s="249"/>
      <c r="H662" s="253">
        <v>12.141</v>
      </c>
      <c r="I662" s="254"/>
      <c r="J662" s="249"/>
      <c r="K662" s="249"/>
      <c r="L662" s="255"/>
      <c r="M662" s="256"/>
      <c r="N662" s="257"/>
      <c r="O662" s="257"/>
      <c r="P662" s="257"/>
      <c r="Q662" s="257"/>
      <c r="R662" s="257"/>
      <c r="S662" s="257"/>
      <c r="T662" s="258"/>
      <c r="AT662" s="259" t="s">
        <v>177</v>
      </c>
      <c r="AU662" s="259" t="s">
        <v>79</v>
      </c>
      <c r="AV662" s="12" t="s">
        <v>79</v>
      </c>
      <c r="AW662" s="12" t="s">
        <v>35</v>
      </c>
      <c r="AX662" s="12" t="s">
        <v>71</v>
      </c>
      <c r="AY662" s="259" t="s">
        <v>169</v>
      </c>
    </row>
    <row r="663" s="13" customFormat="1">
      <c r="B663" s="260"/>
      <c r="C663" s="261"/>
      <c r="D663" s="250" t="s">
        <v>177</v>
      </c>
      <c r="E663" s="262" t="s">
        <v>21</v>
      </c>
      <c r="F663" s="263" t="s">
        <v>879</v>
      </c>
      <c r="G663" s="261"/>
      <c r="H663" s="262" t="s">
        <v>21</v>
      </c>
      <c r="I663" s="264"/>
      <c r="J663" s="261"/>
      <c r="K663" s="261"/>
      <c r="L663" s="265"/>
      <c r="M663" s="266"/>
      <c r="N663" s="267"/>
      <c r="O663" s="267"/>
      <c r="P663" s="267"/>
      <c r="Q663" s="267"/>
      <c r="R663" s="267"/>
      <c r="S663" s="267"/>
      <c r="T663" s="268"/>
      <c r="AT663" s="269" t="s">
        <v>177</v>
      </c>
      <c r="AU663" s="269" t="s">
        <v>79</v>
      </c>
      <c r="AV663" s="13" t="s">
        <v>75</v>
      </c>
      <c r="AW663" s="13" t="s">
        <v>35</v>
      </c>
      <c r="AX663" s="13" t="s">
        <v>71</v>
      </c>
      <c r="AY663" s="269" t="s">
        <v>169</v>
      </c>
    </row>
    <row r="664" s="12" customFormat="1">
      <c r="B664" s="248"/>
      <c r="C664" s="249"/>
      <c r="D664" s="250" t="s">
        <v>177</v>
      </c>
      <c r="E664" s="251" t="s">
        <v>21</v>
      </c>
      <c r="F664" s="252" t="s">
        <v>2536</v>
      </c>
      <c r="G664" s="249"/>
      <c r="H664" s="253">
        <v>12.654</v>
      </c>
      <c r="I664" s="254"/>
      <c r="J664" s="249"/>
      <c r="K664" s="249"/>
      <c r="L664" s="255"/>
      <c r="M664" s="256"/>
      <c r="N664" s="257"/>
      <c r="O664" s="257"/>
      <c r="P664" s="257"/>
      <c r="Q664" s="257"/>
      <c r="R664" s="257"/>
      <c r="S664" s="257"/>
      <c r="T664" s="258"/>
      <c r="AT664" s="259" t="s">
        <v>177</v>
      </c>
      <c r="AU664" s="259" t="s">
        <v>79</v>
      </c>
      <c r="AV664" s="12" t="s">
        <v>79</v>
      </c>
      <c r="AW664" s="12" t="s">
        <v>35</v>
      </c>
      <c r="AX664" s="12" t="s">
        <v>71</v>
      </c>
      <c r="AY664" s="259" t="s">
        <v>169</v>
      </c>
    </row>
    <row r="665" s="13" customFormat="1">
      <c r="B665" s="260"/>
      <c r="C665" s="261"/>
      <c r="D665" s="250" t="s">
        <v>177</v>
      </c>
      <c r="E665" s="262" t="s">
        <v>21</v>
      </c>
      <c r="F665" s="263" t="s">
        <v>883</v>
      </c>
      <c r="G665" s="261"/>
      <c r="H665" s="262" t="s">
        <v>21</v>
      </c>
      <c r="I665" s="264"/>
      <c r="J665" s="261"/>
      <c r="K665" s="261"/>
      <c r="L665" s="265"/>
      <c r="M665" s="266"/>
      <c r="N665" s="267"/>
      <c r="O665" s="267"/>
      <c r="P665" s="267"/>
      <c r="Q665" s="267"/>
      <c r="R665" s="267"/>
      <c r="S665" s="267"/>
      <c r="T665" s="268"/>
      <c r="AT665" s="269" t="s">
        <v>177</v>
      </c>
      <c r="AU665" s="269" t="s">
        <v>79</v>
      </c>
      <c r="AV665" s="13" t="s">
        <v>75</v>
      </c>
      <c r="AW665" s="13" t="s">
        <v>35</v>
      </c>
      <c r="AX665" s="13" t="s">
        <v>71</v>
      </c>
      <c r="AY665" s="269" t="s">
        <v>169</v>
      </c>
    </row>
    <row r="666" s="12" customFormat="1">
      <c r="B666" s="248"/>
      <c r="C666" s="249"/>
      <c r="D666" s="250" t="s">
        <v>177</v>
      </c>
      <c r="E666" s="251" t="s">
        <v>21</v>
      </c>
      <c r="F666" s="252" t="s">
        <v>2537</v>
      </c>
      <c r="G666" s="249"/>
      <c r="H666" s="253">
        <v>8.2759999999999998</v>
      </c>
      <c r="I666" s="254"/>
      <c r="J666" s="249"/>
      <c r="K666" s="249"/>
      <c r="L666" s="255"/>
      <c r="M666" s="256"/>
      <c r="N666" s="257"/>
      <c r="O666" s="257"/>
      <c r="P666" s="257"/>
      <c r="Q666" s="257"/>
      <c r="R666" s="257"/>
      <c r="S666" s="257"/>
      <c r="T666" s="258"/>
      <c r="AT666" s="259" t="s">
        <v>177</v>
      </c>
      <c r="AU666" s="259" t="s">
        <v>79</v>
      </c>
      <c r="AV666" s="12" t="s">
        <v>79</v>
      </c>
      <c r="AW666" s="12" t="s">
        <v>35</v>
      </c>
      <c r="AX666" s="12" t="s">
        <v>71</v>
      </c>
      <c r="AY666" s="259" t="s">
        <v>169</v>
      </c>
    </row>
    <row r="667" s="13" customFormat="1">
      <c r="B667" s="260"/>
      <c r="C667" s="261"/>
      <c r="D667" s="250" t="s">
        <v>177</v>
      </c>
      <c r="E667" s="262" t="s">
        <v>21</v>
      </c>
      <c r="F667" s="263" t="s">
        <v>881</v>
      </c>
      <c r="G667" s="261"/>
      <c r="H667" s="262" t="s">
        <v>21</v>
      </c>
      <c r="I667" s="264"/>
      <c r="J667" s="261"/>
      <c r="K667" s="261"/>
      <c r="L667" s="265"/>
      <c r="M667" s="266"/>
      <c r="N667" s="267"/>
      <c r="O667" s="267"/>
      <c r="P667" s="267"/>
      <c r="Q667" s="267"/>
      <c r="R667" s="267"/>
      <c r="S667" s="267"/>
      <c r="T667" s="268"/>
      <c r="AT667" s="269" t="s">
        <v>177</v>
      </c>
      <c r="AU667" s="269" t="s">
        <v>79</v>
      </c>
      <c r="AV667" s="13" t="s">
        <v>75</v>
      </c>
      <c r="AW667" s="13" t="s">
        <v>35</v>
      </c>
      <c r="AX667" s="13" t="s">
        <v>71</v>
      </c>
      <c r="AY667" s="269" t="s">
        <v>169</v>
      </c>
    </row>
    <row r="668" s="12" customFormat="1">
      <c r="B668" s="248"/>
      <c r="C668" s="249"/>
      <c r="D668" s="250" t="s">
        <v>177</v>
      </c>
      <c r="E668" s="251" t="s">
        <v>21</v>
      </c>
      <c r="F668" s="252" t="s">
        <v>2538</v>
      </c>
      <c r="G668" s="249"/>
      <c r="H668" s="253">
        <v>14.706</v>
      </c>
      <c r="I668" s="254"/>
      <c r="J668" s="249"/>
      <c r="K668" s="249"/>
      <c r="L668" s="255"/>
      <c r="M668" s="256"/>
      <c r="N668" s="257"/>
      <c r="O668" s="257"/>
      <c r="P668" s="257"/>
      <c r="Q668" s="257"/>
      <c r="R668" s="257"/>
      <c r="S668" s="257"/>
      <c r="T668" s="258"/>
      <c r="AT668" s="259" t="s">
        <v>177</v>
      </c>
      <c r="AU668" s="259" t="s">
        <v>79</v>
      </c>
      <c r="AV668" s="12" t="s">
        <v>79</v>
      </c>
      <c r="AW668" s="12" t="s">
        <v>35</v>
      </c>
      <c r="AX668" s="12" t="s">
        <v>71</v>
      </c>
      <c r="AY668" s="259" t="s">
        <v>169</v>
      </c>
    </row>
    <row r="669" s="13" customFormat="1">
      <c r="B669" s="260"/>
      <c r="C669" s="261"/>
      <c r="D669" s="250" t="s">
        <v>177</v>
      </c>
      <c r="E669" s="262" t="s">
        <v>21</v>
      </c>
      <c r="F669" s="263" t="s">
        <v>882</v>
      </c>
      <c r="G669" s="261"/>
      <c r="H669" s="262" t="s">
        <v>21</v>
      </c>
      <c r="I669" s="264"/>
      <c r="J669" s="261"/>
      <c r="K669" s="261"/>
      <c r="L669" s="265"/>
      <c r="M669" s="266"/>
      <c r="N669" s="267"/>
      <c r="O669" s="267"/>
      <c r="P669" s="267"/>
      <c r="Q669" s="267"/>
      <c r="R669" s="267"/>
      <c r="S669" s="267"/>
      <c r="T669" s="268"/>
      <c r="AT669" s="269" t="s">
        <v>177</v>
      </c>
      <c r="AU669" s="269" t="s">
        <v>79</v>
      </c>
      <c r="AV669" s="13" t="s">
        <v>75</v>
      </c>
      <c r="AW669" s="13" t="s">
        <v>35</v>
      </c>
      <c r="AX669" s="13" t="s">
        <v>71</v>
      </c>
      <c r="AY669" s="269" t="s">
        <v>169</v>
      </c>
    </row>
    <row r="670" s="12" customFormat="1">
      <c r="B670" s="248"/>
      <c r="C670" s="249"/>
      <c r="D670" s="250" t="s">
        <v>177</v>
      </c>
      <c r="E670" s="251" t="s">
        <v>21</v>
      </c>
      <c r="F670" s="252" t="s">
        <v>2539</v>
      </c>
      <c r="G670" s="249"/>
      <c r="H670" s="253">
        <v>6.1559999999999997</v>
      </c>
      <c r="I670" s="254"/>
      <c r="J670" s="249"/>
      <c r="K670" s="249"/>
      <c r="L670" s="255"/>
      <c r="M670" s="256"/>
      <c r="N670" s="257"/>
      <c r="O670" s="257"/>
      <c r="P670" s="257"/>
      <c r="Q670" s="257"/>
      <c r="R670" s="257"/>
      <c r="S670" s="257"/>
      <c r="T670" s="258"/>
      <c r="AT670" s="259" t="s">
        <v>177</v>
      </c>
      <c r="AU670" s="259" t="s">
        <v>79</v>
      </c>
      <c r="AV670" s="12" t="s">
        <v>79</v>
      </c>
      <c r="AW670" s="12" t="s">
        <v>35</v>
      </c>
      <c r="AX670" s="12" t="s">
        <v>71</v>
      </c>
      <c r="AY670" s="259" t="s">
        <v>169</v>
      </c>
    </row>
    <row r="671" s="13" customFormat="1">
      <c r="B671" s="260"/>
      <c r="C671" s="261"/>
      <c r="D671" s="250" t="s">
        <v>177</v>
      </c>
      <c r="E671" s="262" t="s">
        <v>21</v>
      </c>
      <c r="F671" s="263" t="s">
        <v>2343</v>
      </c>
      <c r="G671" s="261"/>
      <c r="H671" s="262" t="s">
        <v>21</v>
      </c>
      <c r="I671" s="264"/>
      <c r="J671" s="261"/>
      <c r="K671" s="261"/>
      <c r="L671" s="265"/>
      <c r="M671" s="266"/>
      <c r="N671" s="267"/>
      <c r="O671" s="267"/>
      <c r="P671" s="267"/>
      <c r="Q671" s="267"/>
      <c r="R671" s="267"/>
      <c r="S671" s="267"/>
      <c r="T671" s="268"/>
      <c r="AT671" s="269" t="s">
        <v>177</v>
      </c>
      <c r="AU671" s="269" t="s">
        <v>79</v>
      </c>
      <c r="AV671" s="13" t="s">
        <v>75</v>
      </c>
      <c r="AW671" s="13" t="s">
        <v>35</v>
      </c>
      <c r="AX671" s="13" t="s">
        <v>71</v>
      </c>
      <c r="AY671" s="269" t="s">
        <v>169</v>
      </c>
    </row>
    <row r="672" s="12" customFormat="1">
      <c r="B672" s="248"/>
      <c r="C672" s="249"/>
      <c r="D672" s="250" t="s">
        <v>177</v>
      </c>
      <c r="E672" s="251" t="s">
        <v>21</v>
      </c>
      <c r="F672" s="252" t="s">
        <v>2540</v>
      </c>
      <c r="G672" s="249"/>
      <c r="H672" s="253">
        <v>20.861999999999998</v>
      </c>
      <c r="I672" s="254"/>
      <c r="J672" s="249"/>
      <c r="K672" s="249"/>
      <c r="L672" s="255"/>
      <c r="M672" s="256"/>
      <c r="N672" s="257"/>
      <c r="O672" s="257"/>
      <c r="P672" s="257"/>
      <c r="Q672" s="257"/>
      <c r="R672" s="257"/>
      <c r="S672" s="257"/>
      <c r="T672" s="258"/>
      <c r="AT672" s="259" t="s">
        <v>177</v>
      </c>
      <c r="AU672" s="259" t="s">
        <v>79</v>
      </c>
      <c r="AV672" s="12" t="s">
        <v>79</v>
      </c>
      <c r="AW672" s="12" t="s">
        <v>35</v>
      </c>
      <c r="AX672" s="12" t="s">
        <v>71</v>
      </c>
      <c r="AY672" s="259" t="s">
        <v>169</v>
      </c>
    </row>
    <row r="673" s="13" customFormat="1">
      <c r="B673" s="260"/>
      <c r="C673" s="261"/>
      <c r="D673" s="250" t="s">
        <v>177</v>
      </c>
      <c r="E673" s="262" t="s">
        <v>21</v>
      </c>
      <c r="F673" s="263" t="s">
        <v>2524</v>
      </c>
      <c r="G673" s="261"/>
      <c r="H673" s="262" t="s">
        <v>21</v>
      </c>
      <c r="I673" s="264"/>
      <c r="J673" s="261"/>
      <c r="K673" s="261"/>
      <c r="L673" s="265"/>
      <c r="M673" s="266"/>
      <c r="N673" s="267"/>
      <c r="O673" s="267"/>
      <c r="P673" s="267"/>
      <c r="Q673" s="267"/>
      <c r="R673" s="267"/>
      <c r="S673" s="267"/>
      <c r="T673" s="268"/>
      <c r="AT673" s="269" t="s">
        <v>177</v>
      </c>
      <c r="AU673" s="269" t="s">
        <v>79</v>
      </c>
      <c r="AV673" s="13" t="s">
        <v>75</v>
      </c>
      <c r="AW673" s="13" t="s">
        <v>35</v>
      </c>
      <c r="AX673" s="13" t="s">
        <v>71</v>
      </c>
      <c r="AY673" s="269" t="s">
        <v>169</v>
      </c>
    </row>
    <row r="674" s="12" customFormat="1">
      <c r="B674" s="248"/>
      <c r="C674" s="249"/>
      <c r="D674" s="250" t="s">
        <v>177</v>
      </c>
      <c r="E674" s="251" t="s">
        <v>21</v>
      </c>
      <c r="F674" s="252" t="s">
        <v>2541</v>
      </c>
      <c r="G674" s="249"/>
      <c r="H674" s="253">
        <v>36.423000000000002</v>
      </c>
      <c r="I674" s="254"/>
      <c r="J674" s="249"/>
      <c r="K674" s="249"/>
      <c r="L674" s="255"/>
      <c r="M674" s="256"/>
      <c r="N674" s="257"/>
      <c r="O674" s="257"/>
      <c r="P674" s="257"/>
      <c r="Q674" s="257"/>
      <c r="R674" s="257"/>
      <c r="S674" s="257"/>
      <c r="T674" s="258"/>
      <c r="AT674" s="259" t="s">
        <v>177</v>
      </c>
      <c r="AU674" s="259" t="s">
        <v>79</v>
      </c>
      <c r="AV674" s="12" t="s">
        <v>79</v>
      </c>
      <c r="AW674" s="12" t="s">
        <v>35</v>
      </c>
      <c r="AX674" s="12" t="s">
        <v>71</v>
      </c>
      <c r="AY674" s="259" t="s">
        <v>169</v>
      </c>
    </row>
    <row r="675" s="13" customFormat="1">
      <c r="B675" s="260"/>
      <c r="C675" s="261"/>
      <c r="D675" s="250" t="s">
        <v>177</v>
      </c>
      <c r="E675" s="262" t="s">
        <v>21</v>
      </c>
      <c r="F675" s="263" t="s">
        <v>878</v>
      </c>
      <c r="G675" s="261"/>
      <c r="H675" s="262" t="s">
        <v>21</v>
      </c>
      <c r="I675" s="264"/>
      <c r="J675" s="261"/>
      <c r="K675" s="261"/>
      <c r="L675" s="265"/>
      <c r="M675" s="266"/>
      <c r="N675" s="267"/>
      <c r="O675" s="267"/>
      <c r="P675" s="267"/>
      <c r="Q675" s="267"/>
      <c r="R675" s="267"/>
      <c r="S675" s="267"/>
      <c r="T675" s="268"/>
      <c r="AT675" s="269" t="s">
        <v>177</v>
      </c>
      <c r="AU675" s="269" t="s">
        <v>79</v>
      </c>
      <c r="AV675" s="13" t="s">
        <v>75</v>
      </c>
      <c r="AW675" s="13" t="s">
        <v>35</v>
      </c>
      <c r="AX675" s="13" t="s">
        <v>71</v>
      </c>
      <c r="AY675" s="269" t="s">
        <v>169</v>
      </c>
    </row>
    <row r="676" s="12" customFormat="1">
      <c r="B676" s="248"/>
      <c r="C676" s="249"/>
      <c r="D676" s="250" t="s">
        <v>177</v>
      </c>
      <c r="E676" s="251" t="s">
        <v>21</v>
      </c>
      <c r="F676" s="252" t="s">
        <v>2542</v>
      </c>
      <c r="G676" s="249"/>
      <c r="H676" s="253">
        <v>4.7880000000000003</v>
      </c>
      <c r="I676" s="254"/>
      <c r="J676" s="249"/>
      <c r="K676" s="249"/>
      <c r="L676" s="255"/>
      <c r="M676" s="256"/>
      <c r="N676" s="257"/>
      <c r="O676" s="257"/>
      <c r="P676" s="257"/>
      <c r="Q676" s="257"/>
      <c r="R676" s="257"/>
      <c r="S676" s="257"/>
      <c r="T676" s="258"/>
      <c r="AT676" s="259" t="s">
        <v>177</v>
      </c>
      <c r="AU676" s="259" t="s">
        <v>79</v>
      </c>
      <c r="AV676" s="12" t="s">
        <v>79</v>
      </c>
      <c r="AW676" s="12" t="s">
        <v>35</v>
      </c>
      <c r="AX676" s="12" t="s">
        <v>71</v>
      </c>
      <c r="AY676" s="259" t="s">
        <v>169</v>
      </c>
    </row>
    <row r="677" s="13" customFormat="1">
      <c r="B677" s="260"/>
      <c r="C677" s="261"/>
      <c r="D677" s="250" t="s">
        <v>177</v>
      </c>
      <c r="E677" s="262" t="s">
        <v>21</v>
      </c>
      <c r="F677" s="263" t="s">
        <v>2344</v>
      </c>
      <c r="G677" s="261"/>
      <c r="H677" s="262" t="s">
        <v>21</v>
      </c>
      <c r="I677" s="264"/>
      <c r="J677" s="261"/>
      <c r="K677" s="261"/>
      <c r="L677" s="265"/>
      <c r="M677" s="266"/>
      <c r="N677" s="267"/>
      <c r="O677" s="267"/>
      <c r="P677" s="267"/>
      <c r="Q677" s="267"/>
      <c r="R677" s="267"/>
      <c r="S677" s="267"/>
      <c r="T677" s="268"/>
      <c r="AT677" s="269" t="s">
        <v>177</v>
      </c>
      <c r="AU677" s="269" t="s">
        <v>79</v>
      </c>
      <c r="AV677" s="13" t="s">
        <v>75</v>
      </c>
      <c r="AW677" s="13" t="s">
        <v>35</v>
      </c>
      <c r="AX677" s="13" t="s">
        <v>71</v>
      </c>
      <c r="AY677" s="269" t="s">
        <v>169</v>
      </c>
    </row>
    <row r="678" s="12" customFormat="1">
      <c r="B678" s="248"/>
      <c r="C678" s="249"/>
      <c r="D678" s="250" t="s">
        <v>177</v>
      </c>
      <c r="E678" s="251" t="s">
        <v>21</v>
      </c>
      <c r="F678" s="252" t="s">
        <v>2543</v>
      </c>
      <c r="G678" s="249"/>
      <c r="H678" s="253">
        <v>33.173999999999999</v>
      </c>
      <c r="I678" s="254"/>
      <c r="J678" s="249"/>
      <c r="K678" s="249"/>
      <c r="L678" s="255"/>
      <c r="M678" s="256"/>
      <c r="N678" s="257"/>
      <c r="O678" s="257"/>
      <c r="P678" s="257"/>
      <c r="Q678" s="257"/>
      <c r="R678" s="257"/>
      <c r="S678" s="257"/>
      <c r="T678" s="258"/>
      <c r="AT678" s="259" t="s">
        <v>177</v>
      </c>
      <c r="AU678" s="259" t="s">
        <v>79</v>
      </c>
      <c r="AV678" s="12" t="s">
        <v>79</v>
      </c>
      <c r="AW678" s="12" t="s">
        <v>35</v>
      </c>
      <c r="AX678" s="12" t="s">
        <v>71</v>
      </c>
      <c r="AY678" s="259" t="s">
        <v>169</v>
      </c>
    </row>
    <row r="679" s="13" customFormat="1">
      <c r="B679" s="260"/>
      <c r="C679" s="261"/>
      <c r="D679" s="250" t="s">
        <v>177</v>
      </c>
      <c r="E679" s="262" t="s">
        <v>21</v>
      </c>
      <c r="F679" s="263" t="s">
        <v>2544</v>
      </c>
      <c r="G679" s="261"/>
      <c r="H679" s="262" t="s">
        <v>21</v>
      </c>
      <c r="I679" s="264"/>
      <c r="J679" s="261"/>
      <c r="K679" s="261"/>
      <c r="L679" s="265"/>
      <c r="M679" s="266"/>
      <c r="N679" s="267"/>
      <c r="O679" s="267"/>
      <c r="P679" s="267"/>
      <c r="Q679" s="267"/>
      <c r="R679" s="267"/>
      <c r="S679" s="267"/>
      <c r="T679" s="268"/>
      <c r="AT679" s="269" t="s">
        <v>177</v>
      </c>
      <c r="AU679" s="269" t="s">
        <v>79</v>
      </c>
      <c r="AV679" s="13" t="s">
        <v>75</v>
      </c>
      <c r="AW679" s="13" t="s">
        <v>35</v>
      </c>
      <c r="AX679" s="13" t="s">
        <v>71</v>
      </c>
      <c r="AY679" s="269" t="s">
        <v>169</v>
      </c>
    </row>
    <row r="680" s="12" customFormat="1">
      <c r="B680" s="248"/>
      <c r="C680" s="249"/>
      <c r="D680" s="250" t="s">
        <v>177</v>
      </c>
      <c r="E680" s="251" t="s">
        <v>21</v>
      </c>
      <c r="F680" s="252" t="s">
        <v>2545</v>
      </c>
      <c r="G680" s="249"/>
      <c r="H680" s="253">
        <v>22.23</v>
      </c>
      <c r="I680" s="254"/>
      <c r="J680" s="249"/>
      <c r="K680" s="249"/>
      <c r="L680" s="255"/>
      <c r="M680" s="256"/>
      <c r="N680" s="257"/>
      <c r="O680" s="257"/>
      <c r="P680" s="257"/>
      <c r="Q680" s="257"/>
      <c r="R680" s="257"/>
      <c r="S680" s="257"/>
      <c r="T680" s="258"/>
      <c r="AT680" s="259" t="s">
        <v>177</v>
      </c>
      <c r="AU680" s="259" t="s">
        <v>79</v>
      </c>
      <c r="AV680" s="12" t="s">
        <v>79</v>
      </c>
      <c r="AW680" s="12" t="s">
        <v>35</v>
      </c>
      <c r="AX680" s="12" t="s">
        <v>71</v>
      </c>
      <c r="AY680" s="259" t="s">
        <v>169</v>
      </c>
    </row>
    <row r="681" s="13" customFormat="1">
      <c r="B681" s="260"/>
      <c r="C681" s="261"/>
      <c r="D681" s="250" t="s">
        <v>177</v>
      </c>
      <c r="E681" s="262" t="s">
        <v>21</v>
      </c>
      <c r="F681" s="263" t="s">
        <v>2336</v>
      </c>
      <c r="G681" s="261"/>
      <c r="H681" s="262" t="s">
        <v>21</v>
      </c>
      <c r="I681" s="264"/>
      <c r="J681" s="261"/>
      <c r="K681" s="261"/>
      <c r="L681" s="265"/>
      <c r="M681" s="266"/>
      <c r="N681" s="267"/>
      <c r="O681" s="267"/>
      <c r="P681" s="267"/>
      <c r="Q681" s="267"/>
      <c r="R681" s="267"/>
      <c r="S681" s="267"/>
      <c r="T681" s="268"/>
      <c r="AT681" s="269" t="s">
        <v>177</v>
      </c>
      <c r="AU681" s="269" t="s">
        <v>79</v>
      </c>
      <c r="AV681" s="13" t="s">
        <v>75</v>
      </c>
      <c r="AW681" s="13" t="s">
        <v>35</v>
      </c>
      <c r="AX681" s="13" t="s">
        <v>71</v>
      </c>
      <c r="AY681" s="269" t="s">
        <v>169</v>
      </c>
    </row>
    <row r="682" s="12" customFormat="1">
      <c r="B682" s="248"/>
      <c r="C682" s="249"/>
      <c r="D682" s="250" t="s">
        <v>177</v>
      </c>
      <c r="E682" s="251" t="s">
        <v>21</v>
      </c>
      <c r="F682" s="252" t="s">
        <v>2546</v>
      </c>
      <c r="G682" s="249"/>
      <c r="H682" s="253">
        <v>17.271000000000001</v>
      </c>
      <c r="I682" s="254"/>
      <c r="J682" s="249"/>
      <c r="K682" s="249"/>
      <c r="L682" s="255"/>
      <c r="M682" s="256"/>
      <c r="N682" s="257"/>
      <c r="O682" s="257"/>
      <c r="P682" s="257"/>
      <c r="Q682" s="257"/>
      <c r="R682" s="257"/>
      <c r="S682" s="257"/>
      <c r="T682" s="258"/>
      <c r="AT682" s="259" t="s">
        <v>177</v>
      </c>
      <c r="AU682" s="259" t="s">
        <v>79</v>
      </c>
      <c r="AV682" s="12" t="s">
        <v>79</v>
      </c>
      <c r="AW682" s="12" t="s">
        <v>35</v>
      </c>
      <c r="AX682" s="12" t="s">
        <v>71</v>
      </c>
      <c r="AY682" s="259" t="s">
        <v>169</v>
      </c>
    </row>
    <row r="683" s="13" customFormat="1">
      <c r="B683" s="260"/>
      <c r="C683" s="261"/>
      <c r="D683" s="250" t="s">
        <v>177</v>
      </c>
      <c r="E683" s="262" t="s">
        <v>21</v>
      </c>
      <c r="F683" s="263" t="s">
        <v>2417</v>
      </c>
      <c r="G683" s="261"/>
      <c r="H683" s="262" t="s">
        <v>21</v>
      </c>
      <c r="I683" s="264"/>
      <c r="J683" s="261"/>
      <c r="K683" s="261"/>
      <c r="L683" s="265"/>
      <c r="M683" s="266"/>
      <c r="N683" s="267"/>
      <c r="O683" s="267"/>
      <c r="P683" s="267"/>
      <c r="Q683" s="267"/>
      <c r="R683" s="267"/>
      <c r="S683" s="267"/>
      <c r="T683" s="268"/>
      <c r="AT683" s="269" t="s">
        <v>177</v>
      </c>
      <c r="AU683" s="269" t="s">
        <v>79</v>
      </c>
      <c r="AV683" s="13" t="s">
        <v>75</v>
      </c>
      <c r="AW683" s="13" t="s">
        <v>35</v>
      </c>
      <c r="AX683" s="13" t="s">
        <v>71</v>
      </c>
      <c r="AY683" s="269" t="s">
        <v>169</v>
      </c>
    </row>
    <row r="684" s="12" customFormat="1">
      <c r="B684" s="248"/>
      <c r="C684" s="249"/>
      <c r="D684" s="250" t="s">
        <v>177</v>
      </c>
      <c r="E684" s="251" t="s">
        <v>21</v>
      </c>
      <c r="F684" s="252" t="s">
        <v>2547</v>
      </c>
      <c r="G684" s="249"/>
      <c r="H684" s="253">
        <v>25.736000000000001</v>
      </c>
      <c r="I684" s="254"/>
      <c r="J684" s="249"/>
      <c r="K684" s="249"/>
      <c r="L684" s="255"/>
      <c r="M684" s="256"/>
      <c r="N684" s="257"/>
      <c r="O684" s="257"/>
      <c r="P684" s="257"/>
      <c r="Q684" s="257"/>
      <c r="R684" s="257"/>
      <c r="S684" s="257"/>
      <c r="T684" s="258"/>
      <c r="AT684" s="259" t="s">
        <v>177</v>
      </c>
      <c r="AU684" s="259" t="s">
        <v>79</v>
      </c>
      <c r="AV684" s="12" t="s">
        <v>79</v>
      </c>
      <c r="AW684" s="12" t="s">
        <v>35</v>
      </c>
      <c r="AX684" s="12" t="s">
        <v>71</v>
      </c>
      <c r="AY684" s="259" t="s">
        <v>169</v>
      </c>
    </row>
    <row r="685" s="13" customFormat="1">
      <c r="B685" s="260"/>
      <c r="C685" s="261"/>
      <c r="D685" s="250" t="s">
        <v>177</v>
      </c>
      <c r="E685" s="262" t="s">
        <v>21</v>
      </c>
      <c r="F685" s="263" t="s">
        <v>521</v>
      </c>
      <c r="G685" s="261"/>
      <c r="H685" s="262" t="s">
        <v>21</v>
      </c>
      <c r="I685" s="264"/>
      <c r="J685" s="261"/>
      <c r="K685" s="261"/>
      <c r="L685" s="265"/>
      <c r="M685" s="266"/>
      <c r="N685" s="267"/>
      <c r="O685" s="267"/>
      <c r="P685" s="267"/>
      <c r="Q685" s="267"/>
      <c r="R685" s="267"/>
      <c r="S685" s="267"/>
      <c r="T685" s="268"/>
      <c r="AT685" s="269" t="s">
        <v>177</v>
      </c>
      <c r="AU685" s="269" t="s">
        <v>79</v>
      </c>
      <c r="AV685" s="13" t="s">
        <v>75</v>
      </c>
      <c r="AW685" s="13" t="s">
        <v>35</v>
      </c>
      <c r="AX685" s="13" t="s">
        <v>71</v>
      </c>
      <c r="AY685" s="269" t="s">
        <v>169</v>
      </c>
    </row>
    <row r="686" s="12" customFormat="1">
      <c r="B686" s="248"/>
      <c r="C686" s="249"/>
      <c r="D686" s="250" t="s">
        <v>177</v>
      </c>
      <c r="E686" s="251" t="s">
        <v>21</v>
      </c>
      <c r="F686" s="252" t="s">
        <v>2548</v>
      </c>
      <c r="G686" s="249"/>
      <c r="H686" s="253">
        <v>3.0779999999999998</v>
      </c>
      <c r="I686" s="254"/>
      <c r="J686" s="249"/>
      <c r="K686" s="249"/>
      <c r="L686" s="255"/>
      <c r="M686" s="256"/>
      <c r="N686" s="257"/>
      <c r="O686" s="257"/>
      <c r="P686" s="257"/>
      <c r="Q686" s="257"/>
      <c r="R686" s="257"/>
      <c r="S686" s="257"/>
      <c r="T686" s="258"/>
      <c r="AT686" s="259" t="s">
        <v>177</v>
      </c>
      <c r="AU686" s="259" t="s">
        <v>79</v>
      </c>
      <c r="AV686" s="12" t="s">
        <v>79</v>
      </c>
      <c r="AW686" s="12" t="s">
        <v>35</v>
      </c>
      <c r="AX686" s="12" t="s">
        <v>71</v>
      </c>
      <c r="AY686" s="259" t="s">
        <v>169</v>
      </c>
    </row>
    <row r="687" s="13" customFormat="1">
      <c r="B687" s="260"/>
      <c r="C687" s="261"/>
      <c r="D687" s="250" t="s">
        <v>177</v>
      </c>
      <c r="E687" s="262" t="s">
        <v>21</v>
      </c>
      <c r="F687" s="263" t="s">
        <v>496</v>
      </c>
      <c r="G687" s="261"/>
      <c r="H687" s="262" t="s">
        <v>21</v>
      </c>
      <c r="I687" s="264"/>
      <c r="J687" s="261"/>
      <c r="K687" s="261"/>
      <c r="L687" s="265"/>
      <c r="M687" s="266"/>
      <c r="N687" s="267"/>
      <c r="O687" s="267"/>
      <c r="P687" s="267"/>
      <c r="Q687" s="267"/>
      <c r="R687" s="267"/>
      <c r="S687" s="267"/>
      <c r="T687" s="268"/>
      <c r="AT687" s="269" t="s">
        <v>177</v>
      </c>
      <c r="AU687" s="269" t="s">
        <v>79</v>
      </c>
      <c r="AV687" s="13" t="s">
        <v>75</v>
      </c>
      <c r="AW687" s="13" t="s">
        <v>35</v>
      </c>
      <c r="AX687" s="13" t="s">
        <v>71</v>
      </c>
      <c r="AY687" s="269" t="s">
        <v>169</v>
      </c>
    </row>
    <row r="688" s="12" customFormat="1">
      <c r="B688" s="248"/>
      <c r="C688" s="249"/>
      <c r="D688" s="250" t="s">
        <v>177</v>
      </c>
      <c r="E688" s="251" t="s">
        <v>21</v>
      </c>
      <c r="F688" s="252" t="s">
        <v>2549</v>
      </c>
      <c r="G688" s="249"/>
      <c r="H688" s="253">
        <v>3.9329999999999998</v>
      </c>
      <c r="I688" s="254"/>
      <c r="J688" s="249"/>
      <c r="K688" s="249"/>
      <c r="L688" s="255"/>
      <c r="M688" s="256"/>
      <c r="N688" s="257"/>
      <c r="O688" s="257"/>
      <c r="P688" s="257"/>
      <c r="Q688" s="257"/>
      <c r="R688" s="257"/>
      <c r="S688" s="257"/>
      <c r="T688" s="258"/>
      <c r="AT688" s="259" t="s">
        <v>177</v>
      </c>
      <c r="AU688" s="259" t="s">
        <v>79</v>
      </c>
      <c r="AV688" s="12" t="s">
        <v>79</v>
      </c>
      <c r="AW688" s="12" t="s">
        <v>35</v>
      </c>
      <c r="AX688" s="12" t="s">
        <v>71</v>
      </c>
      <c r="AY688" s="259" t="s">
        <v>169</v>
      </c>
    </row>
    <row r="689" s="13" customFormat="1">
      <c r="B689" s="260"/>
      <c r="C689" s="261"/>
      <c r="D689" s="250" t="s">
        <v>177</v>
      </c>
      <c r="E689" s="262" t="s">
        <v>21</v>
      </c>
      <c r="F689" s="263" t="s">
        <v>1435</v>
      </c>
      <c r="G689" s="261"/>
      <c r="H689" s="262" t="s">
        <v>21</v>
      </c>
      <c r="I689" s="264"/>
      <c r="J689" s="261"/>
      <c r="K689" s="261"/>
      <c r="L689" s="265"/>
      <c r="M689" s="266"/>
      <c r="N689" s="267"/>
      <c r="O689" s="267"/>
      <c r="P689" s="267"/>
      <c r="Q689" s="267"/>
      <c r="R689" s="267"/>
      <c r="S689" s="267"/>
      <c r="T689" s="268"/>
      <c r="AT689" s="269" t="s">
        <v>177</v>
      </c>
      <c r="AU689" s="269" t="s">
        <v>79</v>
      </c>
      <c r="AV689" s="13" t="s">
        <v>75</v>
      </c>
      <c r="AW689" s="13" t="s">
        <v>35</v>
      </c>
      <c r="AX689" s="13" t="s">
        <v>71</v>
      </c>
      <c r="AY689" s="269" t="s">
        <v>169</v>
      </c>
    </row>
    <row r="690" s="12" customFormat="1">
      <c r="B690" s="248"/>
      <c r="C690" s="249"/>
      <c r="D690" s="250" t="s">
        <v>177</v>
      </c>
      <c r="E690" s="251" t="s">
        <v>21</v>
      </c>
      <c r="F690" s="252" t="s">
        <v>2550</v>
      </c>
      <c r="G690" s="249"/>
      <c r="H690" s="253">
        <v>21.983000000000001</v>
      </c>
      <c r="I690" s="254"/>
      <c r="J690" s="249"/>
      <c r="K690" s="249"/>
      <c r="L690" s="255"/>
      <c r="M690" s="256"/>
      <c r="N690" s="257"/>
      <c r="O690" s="257"/>
      <c r="P690" s="257"/>
      <c r="Q690" s="257"/>
      <c r="R690" s="257"/>
      <c r="S690" s="257"/>
      <c r="T690" s="258"/>
      <c r="AT690" s="259" t="s">
        <v>177</v>
      </c>
      <c r="AU690" s="259" t="s">
        <v>79</v>
      </c>
      <c r="AV690" s="12" t="s">
        <v>79</v>
      </c>
      <c r="AW690" s="12" t="s">
        <v>35</v>
      </c>
      <c r="AX690" s="12" t="s">
        <v>71</v>
      </c>
      <c r="AY690" s="259" t="s">
        <v>169</v>
      </c>
    </row>
    <row r="691" s="13" customFormat="1">
      <c r="B691" s="260"/>
      <c r="C691" s="261"/>
      <c r="D691" s="250" t="s">
        <v>177</v>
      </c>
      <c r="E691" s="262" t="s">
        <v>21</v>
      </c>
      <c r="F691" s="263" t="s">
        <v>2378</v>
      </c>
      <c r="G691" s="261"/>
      <c r="H691" s="262" t="s">
        <v>21</v>
      </c>
      <c r="I691" s="264"/>
      <c r="J691" s="261"/>
      <c r="K691" s="261"/>
      <c r="L691" s="265"/>
      <c r="M691" s="266"/>
      <c r="N691" s="267"/>
      <c r="O691" s="267"/>
      <c r="P691" s="267"/>
      <c r="Q691" s="267"/>
      <c r="R691" s="267"/>
      <c r="S691" s="267"/>
      <c r="T691" s="268"/>
      <c r="AT691" s="269" t="s">
        <v>177</v>
      </c>
      <c r="AU691" s="269" t="s">
        <v>79</v>
      </c>
      <c r="AV691" s="13" t="s">
        <v>75</v>
      </c>
      <c r="AW691" s="13" t="s">
        <v>35</v>
      </c>
      <c r="AX691" s="13" t="s">
        <v>71</v>
      </c>
      <c r="AY691" s="269" t="s">
        <v>169</v>
      </c>
    </row>
    <row r="692" s="12" customFormat="1">
      <c r="B692" s="248"/>
      <c r="C692" s="249"/>
      <c r="D692" s="250" t="s">
        <v>177</v>
      </c>
      <c r="E692" s="251" t="s">
        <v>21</v>
      </c>
      <c r="F692" s="252" t="s">
        <v>2551</v>
      </c>
      <c r="G692" s="249"/>
      <c r="H692" s="253">
        <v>5.5609999999999999</v>
      </c>
      <c r="I692" s="254"/>
      <c r="J692" s="249"/>
      <c r="K692" s="249"/>
      <c r="L692" s="255"/>
      <c r="M692" s="256"/>
      <c r="N692" s="257"/>
      <c r="O692" s="257"/>
      <c r="P692" s="257"/>
      <c r="Q692" s="257"/>
      <c r="R692" s="257"/>
      <c r="S692" s="257"/>
      <c r="T692" s="258"/>
      <c r="AT692" s="259" t="s">
        <v>177</v>
      </c>
      <c r="AU692" s="259" t="s">
        <v>79</v>
      </c>
      <c r="AV692" s="12" t="s">
        <v>79</v>
      </c>
      <c r="AW692" s="12" t="s">
        <v>35</v>
      </c>
      <c r="AX692" s="12" t="s">
        <v>71</v>
      </c>
      <c r="AY692" s="259" t="s">
        <v>169</v>
      </c>
    </row>
    <row r="693" s="13" customFormat="1">
      <c r="B693" s="260"/>
      <c r="C693" s="261"/>
      <c r="D693" s="250" t="s">
        <v>177</v>
      </c>
      <c r="E693" s="262" t="s">
        <v>21</v>
      </c>
      <c r="F693" s="263" t="s">
        <v>837</v>
      </c>
      <c r="G693" s="261"/>
      <c r="H693" s="262" t="s">
        <v>21</v>
      </c>
      <c r="I693" s="264"/>
      <c r="J693" s="261"/>
      <c r="K693" s="261"/>
      <c r="L693" s="265"/>
      <c r="M693" s="266"/>
      <c r="N693" s="267"/>
      <c r="O693" s="267"/>
      <c r="P693" s="267"/>
      <c r="Q693" s="267"/>
      <c r="R693" s="267"/>
      <c r="S693" s="267"/>
      <c r="T693" s="268"/>
      <c r="AT693" s="269" t="s">
        <v>177</v>
      </c>
      <c r="AU693" s="269" t="s">
        <v>79</v>
      </c>
      <c r="AV693" s="13" t="s">
        <v>75</v>
      </c>
      <c r="AW693" s="13" t="s">
        <v>35</v>
      </c>
      <c r="AX693" s="13" t="s">
        <v>71</v>
      </c>
      <c r="AY693" s="269" t="s">
        <v>169</v>
      </c>
    </row>
    <row r="694" s="12" customFormat="1">
      <c r="B694" s="248"/>
      <c r="C694" s="249"/>
      <c r="D694" s="250" t="s">
        <v>177</v>
      </c>
      <c r="E694" s="251" t="s">
        <v>21</v>
      </c>
      <c r="F694" s="252" t="s">
        <v>2552</v>
      </c>
      <c r="G694" s="249"/>
      <c r="H694" s="253">
        <v>10.026</v>
      </c>
      <c r="I694" s="254"/>
      <c r="J694" s="249"/>
      <c r="K694" s="249"/>
      <c r="L694" s="255"/>
      <c r="M694" s="256"/>
      <c r="N694" s="257"/>
      <c r="O694" s="257"/>
      <c r="P694" s="257"/>
      <c r="Q694" s="257"/>
      <c r="R694" s="257"/>
      <c r="S694" s="257"/>
      <c r="T694" s="258"/>
      <c r="AT694" s="259" t="s">
        <v>177</v>
      </c>
      <c r="AU694" s="259" t="s">
        <v>79</v>
      </c>
      <c r="AV694" s="12" t="s">
        <v>79</v>
      </c>
      <c r="AW694" s="12" t="s">
        <v>35</v>
      </c>
      <c r="AX694" s="12" t="s">
        <v>71</v>
      </c>
      <c r="AY694" s="259" t="s">
        <v>169</v>
      </c>
    </row>
    <row r="695" s="13" customFormat="1">
      <c r="B695" s="260"/>
      <c r="C695" s="261"/>
      <c r="D695" s="250" t="s">
        <v>177</v>
      </c>
      <c r="E695" s="262" t="s">
        <v>21</v>
      </c>
      <c r="F695" s="263" t="s">
        <v>444</v>
      </c>
      <c r="G695" s="261"/>
      <c r="H695" s="262" t="s">
        <v>21</v>
      </c>
      <c r="I695" s="264"/>
      <c r="J695" s="261"/>
      <c r="K695" s="261"/>
      <c r="L695" s="265"/>
      <c r="M695" s="266"/>
      <c r="N695" s="267"/>
      <c r="O695" s="267"/>
      <c r="P695" s="267"/>
      <c r="Q695" s="267"/>
      <c r="R695" s="267"/>
      <c r="S695" s="267"/>
      <c r="T695" s="268"/>
      <c r="AT695" s="269" t="s">
        <v>177</v>
      </c>
      <c r="AU695" s="269" t="s">
        <v>79</v>
      </c>
      <c r="AV695" s="13" t="s">
        <v>75</v>
      </c>
      <c r="AW695" s="13" t="s">
        <v>35</v>
      </c>
      <c r="AX695" s="13" t="s">
        <v>71</v>
      </c>
      <c r="AY695" s="269" t="s">
        <v>169</v>
      </c>
    </row>
    <row r="696" s="12" customFormat="1">
      <c r="B696" s="248"/>
      <c r="C696" s="249"/>
      <c r="D696" s="250" t="s">
        <v>177</v>
      </c>
      <c r="E696" s="251" t="s">
        <v>21</v>
      </c>
      <c r="F696" s="252" t="s">
        <v>1141</v>
      </c>
      <c r="G696" s="249"/>
      <c r="H696" s="253">
        <v>5.4000000000000004</v>
      </c>
      <c r="I696" s="254"/>
      <c r="J696" s="249"/>
      <c r="K696" s="249"/>
      <c r="L696" s="255"/>
      <c r="M696" s="256"/>
      <c r="N696" s="257"/>
      <c r="O696" s="257"/>
      <c r="P696" s="257"/>
      <c r="Q696" s="257"/>
      <c r="R696" s="257"/>
      <c r="S696" s="257"/>
      <c r="T696" s="258"/>
      <c r="AT696" s="259" t="s">
        <v>177</v>
      </c>
      <c r="AU696" s="259" t="s">
        <v>79</v>
      </c>
      <c r="AV696" s="12" t="s">
        <v>79</v>
      </c>
      <c r="AW696" s="12" t="s">
        <v>35</v>
      </c>
      <c r="AX696" s="12" t="s">
        <v>71</v>
      </c>
      <c r="AY696" s="259" t="s">
        <v>169</v>
      </c>
    </row>
    <row r="697" s="13" customFormat="1">
      <c r="B697" s="260"/>
      <c r="C697" s="261"/>
      <c r="D697" s="250" t="s">
        <v>177</v>
      </c>
      <c r="E697" s="262" t="s">
        <v>21</v>
      </c>
      <c r="F697" s="263" t="s">
        <v>1142</v>
      </c>
      <c r="G697" s="261"/>
      <c r="H697" s="262" t="s">
        <v>21</v>
      </c>
      <c r="I697" s="264"/>
      <c r="J697" s="261"/>
      <c r="K697" s="261"/>
      <c r="L697" s="265"/>
      <c r="M697" s="266"/>
      <c r="N697" s="267"/>
      <c r="O697" s="267"/>
      <c r="P697" s="267"/>
      <c r="Q697" s="267"/>
      <c r="R697" s="267"/>
      <c r="S697" s="267"/>
      <c r="T697" s="268"/>
      <c r="AT697" s="269" t="s">
        <v>177</v>
      </c>
      <c r="AU697" s="269" t="s">
        <v>79</v>
      </c>
      <c r="AV697" s="13" t="s">
        <v>75</v>
      </c>
      <c r="AW697" s="13" t="s">
        <v>35</v>
      </c>
      <c r="AX697" s="13" t="s">
        <v>71</v>
      </c>
      <c r="AY697" s="269" t="s">
        <v>169</v>
      </c>
    </row>
    <row r="698" s="14" customFormat="1">
      <c r="B698" s="270"/>
      <c r="C698" s="271"/>
      <c r="D698" s="250" t="s">
        <v>177</v>
      </c>
      <c r="E698" s="272" t="s">
        <v>21</v>
      </c>
      <c r="F698" s="273" t="s">
        <v>182</v>
      </c>
      <c r="G698" s="271"/>
      <c r="H698" s="274">
        <v>274.149</v>
      </c>
      <c r="I698" s="275"/>
      <c r="J698" s="271"/>
      <c r="K698" s="271"/>
      <c r="L698" s="276"/>
      <c r="M698" s="277"/>
      <c r="N698" s="278"/>
      <c r="O698" s="278"/>
      <c r="P698" s="278"/>
      <c r="Q698" s="278"/>
      <c r="R698" s="278"/>
      <c r="S698" s="278"/>
      <c r="T698" s="279"/>
      <c r="AT698" s="280" t="s">
        <v>177</v>
      </c>
      <c r="AU698" s="280" t="s">
        <v>79</v>
      </c>
      <c r="AV698" s="14" t="s">
        <v>89</v>
      </c>
      <c r="AW698" s="14" t="s">
        <v>35</v>
      </c>
      <c r="AX698" s="14" t="s">
        <v>75</v>
      </c>
      <c r="AY698" s="280" t="s">
        <v>169</v>
      </c>
    </row>
    <row r="699" s="1" customFormat="1" ht="16.5" customHeight="1">
      <c r="B699" s="47"/>
      <c r="C699" s="236" t="s">
        <v>416</v>
      </c>
      <c r="D699" s="236" t="s">
        <v>172</v>
      </c>
      <c r="E699" s="237" t="s">
        <v>1191</v>
      </c>
      <c r="F699" s="238" t="s">
        <v>1192</v>
      </c>
      <c r="G699" s="239" t="s">
        <v>175</v>
      </c>
      <c r="H699" s="240">
        <v>50.549999999999997</v>
      </c>
      <c r="I699" s="241"/>
      <c r="J699" s="242">
        <f>ROUND(I699*H699,2)</f>
        <v>0</v>
      </c>
      <c r="K699" s="238" t="s">
        <v>21</v>
      </c>
      <c r="L699" s="73"/>
      <c r="M699" s="243" t="s">
        <v>21</v>
      </c>
      <c r="N699" s="244" t="s">
        <v>42</v>
      </c>
      <c r="O699" s="48"/>
      <c r="P699" s="245">
        <f>O699*H699</f>
        <v>0</v>
      </c>
      <c r="Q699" s="245">
        <v>0</v>
      </c>
      <c r="R699" s="245">
        <f>Q699*H699</f>
        <v>0</v>
      </c>
      <c r="S699" s="245">
        <v>0.192</v>
      </c>
      <c r="T699" s="246">
        <f>S699*H699</f>
        <v>9.7056000000000004</v>
      </c>
      <c r="AR699" s="25" t="s">
        <v>89</v>
      </c>
      <c r="AT699" s="25" t="s">
        <v>172</v>
      </c>
      <c r="AU699" s="25" t="s">
        <v>79</v>
      </c>
      <c r="AY699" s="25" t="s">
        <v>169</v>
      </c>
      <c r="BE699" s="247">
        <f>IF(N699="základní",J699,0)</f>
        <v>0</v>
      </c>
      <c r="BF699" s="247">
        <f>IF(N699="snížená",J699,0)</f>
        <v>0</v>
      </c>
      <c r="BG699" s="247">
        <f>IF(N699="zákl. přenesená",J699,0)</f>
        <v>0</v>
      </c>
      <c r="BH699" s="247">
        <f>IF(N699="sníž. přenesená",J699,0)</f>
        <v>0</v>
      </c>
      <c r="BI699" s="247">
        <f>IF(N699="nulová",J699,0)</f>
        <v>0</v>
      </c>
      <c r="BJ699" s="25" t="s">
        <v>75</v>
      </c>
      <c r="BK699" s="247">
        <f>ROUND(I699*H699,2)</f>
        <v>0</v>
      </c>
      <c r="BL699" s="25" t="s">
        <v>89</v>
      </c>
      <c r="BM699" s="25" t="s">
        <v>2553</v>
      </c>
    </row>
    <row r="700" s="12" customFormat="1">
      <c r="B700" s="248"/>
      <c r="C700" s="249"/>
      <c r="D700" s="250" t="s">
        <v>177</v>
      </c>
      <c r="E700" s="251" t="s">
        <v>21</v>
      </c>
      <c r="F700" s="252" t="s">
        <v>2516</v>
      </c>
      <c r="G700" s="249"/>
      <c r="H700" s="253">
        <v>18.100000000000001</v>
      </c>
      <c r="I700" s="254"/>
      <c r="J700" s="249"/>
      <c r="K700" s="249"/>
      <c r="L700" s="255"/>
      <c r="M700" s="256"/>
      <c r="N700" s="257"/>
      <c r="O700" s="257"/>
      <c r="P700" s="257"/>
      <c r="Q700" s="257"/>
      <c r="R700" s="257"/>
      <c r="S700" s="257"/>
      <c r="T700" s="258"/>
      <c r="AT700" s="259" t="s">
        <v>177</v>
      </c>
      <c r="AU700" s="259" t="s">
        <v>79</v>
      </c>
      <c r="AV700" s="12" t="s">
        <v>79</v>
      </c>
      <c r="AW700" s="12" t="s">
        <v>35</v>
      </c>
      <c r="AX700" s="12" t="s">
        <v>71</v>
      </c>
      <c r="AY700" s="259" t="s">
        <v>169</v>
      </c>
    </row>
    <row r="701" s="13" customFormat="1">
      <c r="B701" s="260"/>
      <c r="C701" s="261"/>
      <c r="D701" s="250" t="s">
        <v>177</v>
      </c>
      <c r="E701" s="262" t="s">
        <v>21</v>
      </c>
      <c r="F701" s="263" t="s">
        <v>1103</v>
      </c>
      <c r="G701" s="261"/>
      <c r="H701" s="262" t="s">
        <v>21</v>
      </c>
      <c r="I701" s="264"/>
      <c r="J701" s="261"/>
      <c r="K701" s="261"/>
      <c r="L701" s="265"/>
      <c r="M701" s="266"/>
      <c r="N701" s="267"/>
      <c r="O701" s="267"/>
      <c r="P701" s="267"/>
      <c r="Q701" s="267"/>
      <c r="R701" s="267"/>
      <c r="S701" s="267"/>
      <c r="T701" s="268"/>
      <c r="AT701" s="269" t="s">
        <v>177</v>
      </c>
      <c r="AU701" s="269" t="s">
        <v>79</v>
      </c>
      <c r="AV701" s="13" t="s">
        <v>75</v>
      </c>
      <c r="AW701" s="13" t="s">
        <v>35</v>
      </c>
      <c r="AX701" s="13" t="s">
        <v>71</v>
      </c>
      <c r="AY701" s="269" t="s">
        <v>169</v>
      </c>
    </row>
    <row r="702" s="12" customFormat="1">
      <c r="B702" s="248"/>
      <c r="C702" s="249"/>
      <c r="D702" s="250" t="s">
        <v>177</v>
      </c>
      <c r="E702" s="251" t="s">
        <v>21</v>
      </c>
      <c r="F702" s="252" t="s">
        <v>2517</v>
      </c>
      <c r="G702" s="249"/>
      <c r="H702" s="253">
        <v>32.450000000000003</v>
      </c>
      <c r="I702" s="254"/>
      <c r="J702" s="249"/>
      <c r="K702" s="249"/>
      <c r="L702" s="255"/>
      <c r="M702" s="256"/>
      <c r="N702" s="257"/>
      <c r="O702" s="257"/>
      <c r="P702" s="257"/>
      <c r="Q702" s="257"/>
      <c r="R702" s="257"/>
      <c r="S702" s="257"/>
      <c r="T702" s="258"/>
      <c r="AT702" s="259" t="s">
        <v>177</v>
      </c>
      <c r="AU702" s="259" t="s">
        <v>79</v>
      </c>
      <c r="AV702" s="12" t="s">
        <v>79</v>
      </c>
      <c r="AW702" s="12" t="s">
        <v>35</v>
      </c>
      <c r="AX702" s="12" t="s">
        <v>71</v>
      </c>
      <c r="AY702" s="259" t="s">
        <v>169</v>
      </c>
    </row>
    <row r="703" s="13" customFormat="1">
      <c r="B703" s="260"/>
      <c r="C703" s="261"/>
      <c r="D703" s="250" t="s">
        <v>177</v>
      </c>
      <c r="E703" s="262" t="s">
        <v>21</v>
      </c>
      <c r="F703" s="263" t="s">
        <v>361</v>
      </c>
      <c r="G703" s="261"/>
      <c r="H703" s="262" t="s">
        <v>21</v>
      </c>
      <c r="I703" s="264"/>
      <c r="J703" s="261"/>
      <c r="K703" s="261"/>
      <c r="L703" s="265"/>
      <c r="M703" s="266"/>
      <c r="N703" s="267"/>
      <c r="O703" s="267"/>
      <c r="P703" s="267"/>
      <c r="Q703" s="267"/>
      <c r="R703" s="267"/>
      <c r="S703" s="267"/>
      <c r="T703" s="268"/>
      <c r="AT703" s="269" t="s">
        <v>177</v>
      </c>
      <c r="AU703" s="269" t="s">
        <v>79</v>
      </c>
      <c r="AV703" s="13" t="s">
        <v>75</v>
      </c>
      <c r="AW703" s="13" t="s">
        <v>35</v>
      </c>
      <c r="AX703" s="13" t="s">
        <v>71</v>
      </c>
      <c r="AY703" s="269" t="s">
        <v>169</v>
      </c>
    </row>
    <row r="704" s="14" customFormat="1">
      <c r="B704" s="270"/>
      <c r="C704" s="271"/>
      <c r="D704" s="250" t="s">
        <v>177</v>
      </c>
      <c r="E704" s="272" t="s">
        <v>21</v>
      </c>
      <c r="F704" s="273" t="s">
        <v>182</v>
      </c>
      <c r="G704" s="271"/>
      <c r="H704" s="274">
        <v>50.549999999999997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AT704" s="280" t="s">
        <v>177</v>
      </c>
      <c r="AU704" s="280" t="s">
        <v>79</v>
      </c>
      <c r="AV704" s="14" t="s">
        <v>89</v>
      </c>
      <c r="AW704" s="14" t="s">
        <v>35</v>
      </c>
      <c r="AX704" s="14" t="s">
        <v>75</v>
      </c>
      <c r="AY704" s="280" t="s">
        <v>169</v>
      </c>
    </row>
    <row r="705" s="1" customFormat="1" ht="16.5" customHeight="1">
      <c r="B705" s="47"/>
      <c r="C705" s="236" t="s">
        <v>425</v>
      </c>
      <c r="D705" s="236" t="s">
        <v>172</v>
      </c>
      <c r="E705" s="237" t="s">
        <v>1195</v>
      </c>
      <c r="F705" s="238" t="s">
        <v>1196</v>
      </c>
      <c r="G705" s="239" t="s">
        <v>175</v>
      </c>
      <c r="H705" s="240">
        <v>167.59</v>
      </c>
      <c r="I705" s="241"/>
      <c r="J705" s="242">
        <f>ROUND(I705*H705,2)</f>
        <v>0</v>
      </c>
      <c r="K705" s="238" t="s">
        <v>21</v>
      </c>
      <c r="L705" s="73"/>
      <c r="M705" s="243" t="s">
        <v>21</v>
      </c>
      <c r="N705" s="244" t="s">
        <v>42</v>
      </c>
      <c r="O705" s="48"/>
      <c r="P705" s="245">
        <f>O705*H705</f>
        <v>0</v>
      </c>
      <c r="Q705" s="245">
        <v>3.472E-06</v>
      </c>
      <c r="R705" s="245">
        <f>Q705*H705</f>
        <v>0.00058187248000000002</v>
      </c>
      <c r="S705" s="245">
        <v>0</v>
      </c>
      <c r="T705" s="246">
        <f>S705*H705</f>
        <v>0</v>
      </c>
      <c r="AR705" s="25" t="s">
        <v>89</v>
      </c>
      <c r="AT705" s="25" t="s">
        <v>172</v>
      </c>
      <c r="AU705" s="25" t="s">
        <v>79</v>
      </c>
      <c r="AY705" s="25" t="s">
        <v>169</v>
      </c>
      <c r="BE705" s="247">
        <f>IF(N705="základní",J705,0)</f>
        <v>0</v>
      </c>
      <c r="BF705" s="247">
        <f>IF(N705="snížená",J705,0)</f>
        <v>0</v>
      </c>
      <c r="BG705" s="247">
        <f>IF(N705="zákl. přenesená",J705,0)</f>
        <v>0</v>
      </c>
      <c r="BH705" s="247">
        <f>IF(N705="sníž. přenesená",J705,0)</f>
        <v>0</v>
      </c>
      <c r="BI705" s="247">
        <f>IF(N705="nulová",J705,0)</f>
        <v>0</v>
      </c>
      <c r="BJ705" s="25" t="s">
        <v>75</v>
      </c>
      <c r="BK705" s="247">
        <f>ROUND(I705*H705,2)</f>
        <v>0</v>
      </c>
      <c r="BL705" s="25" t="s">
        <v>89</v>
      </c>
      <c r="BM705" s="25" t="s">
        <v>2554</v>
      </c>
    </row>
    <row r="706" s="12" customFormat="1">
      <c r="B706" s="248"/>
      <c r="C706" s="249"/>
      <c r="D706" s="250" t="s">
        <v>177</v>
      </c>
      <c r="E706" s="251" t="s">
        <v>21</v>
      </c>
      <c r="F706" s="252" t="s">
        <v>2516</v>
      </c>
      <c r="G706" s="249"/>
      <c r="H706" s="253">
        <v>18.100000000000001</v>
      </c>
      <c r="I706" s="254"/>
      <c r="J706" s="249"/>
      <c r="K706" s="249"/>
      <c r="L706" s="255"/>
      <c r="M706" s="256"/>
      <c r="N706" s="257"/>
      <c r="O706" s="257"/>
      <c r="P706" s="257"/>
      <c r="Q706" s="257"/>
      <c r="R706" s="257"/>
      <c r="S706" s="257"/>
      <c r="T706" s="258"/>
      <c r="AT706" s="259" t="s">
        <v>177</v>
      </c>
      <c r="AU706" s="259" t="s">
        <v>79</v>
      </c>
      <c r="AV706" s="12" t="s">
        <v>79</v>
      </c>
      <c r="AW706" s="12" t="s">
        <v>35</v>
      </c>
      <c r="AX706" s="12" t="s">
        <v>71</v>
      </c>
      <c r="AY706" s="259" t="s">
        <v>169</v>
      </c>
    </row>
    <row r="707" s="13" customFormat="1">
      <c r="B707" s="260"/>
      <c r="C707" s="261"/>
      <c r="D707" s="250" t="s">
        <v>177</v>
      </c>
      <c r="E707" s="262" t="s">
        <v>21</v>
      </c>
      <c r="F707" s="263" t="s">
        <v>1103</v>
      </c>
      <c r="G707" s="261"/>
      <c r="H707" s="262" t="s">
        <v>21</v>
      </c>
      <c r="I707" s="264"/>
      <c r="J707" s="261"/>
      <c r="K707" s="261"/>
      <c r="L707" s="265"/>
      <c r="M707" s="266"/>
      <c r="N707" s="267"/>
      <c r="O707" s="267"/>
      <c r="P707" s="267"/>
      <c r="Q707" s="267"/>
      <c r="R707" s="267"/>
      <c r="S707" s="267"/>
      <c r="T707" s="268"/>
      <c r="AT707" s="269" t="s">
        <v>177</v>
      </c>
      <c r="AU707" s="269" t="s">
        <v>79</v>
      </c>
      <c r="AV707" s="13" t="s">
        <v>75</v>
      </c>
      <c r="AW707" s="13" t="s">
        <v>35</v>
      </c>
      <c r="AX707" s="13" t="s">
        <v>71</v>
      </c>
      <c r="AY707" s="269" t="s">
        <v>169</v>
      </c>
    </row>
    <row r="708" s="12" customFormat="1">
      <c r="B708" s="248"/>
      <c r="C708" s="249"/>
      <c r="D708" s="250" t="s">
        <v>177</v>
      </c>
      <c r="E708" s="251" t="s">
        <v>21</v>
      </c>
      <c r="F708" s="252" t="s">
        <v>2517</v>
      </c>
      <c r="G708" s="249"/>
      <c r="H708" s="253">
        <v>32.450000000000003</v>
      </c>
      <c r="I708" s="254"/>
      <c r="J708" s="249"/>
      <c r="K708" s="249"/>
      <c r="L708" s="255"/>
      <c r="M708" s="256"/>
      <c r="N708" s="257"/>
      <c r="O708" s="257"/>
      <c r="P708" s="257"/>
      <c r="Q708" s="257"/>
      <c r="R708" s="257"/>
      <c r="S708" s="257"/>
      <c r="T708" s="258"/>
      <c r="AT708" s="259" t="s">
        <v>177</v>
      </c>
      <c r="AU708" s="259" t="s">
        <v>79</v>
      </c>
      <c r="AV708" s="12" t="s">
        <v>79</v>
      </c>
      <c r="AW708" s="12" t="s">
        <v>35</v>
      </c>
      <c r="AX708" s="12" t="s">
        <v>71</v>
      </c>
      <c r="AY708" s="259" t="s">
        <v>169</v>
      </c>
    </row>
    <row r="709" s="13" customFormat="1">
      <c r="B709" s="260"/>
      <c r="C709" s="261"/>
      <c r="D709" s="250" t="s">
        <v>177</v>
      </c>
      <c r="E709" s="262" t="s">
        <v>21</v>
      </c>
      <c r="F709" s="263" t="s">
        <v>361</v>
      </c>
      <c r="G709" s="261"/>
      <c r="H709" s="262" t="s">
        <v>21</v>
      </c>
      <c r="I709" s="264"/>
      <c r="J709" s="261"/>
      <c r="K709" s="261"/>
      <c r="L709" s="265"/>
      <c r="M709" s="266"/>
      <c r="N709" s="267"/>
      <c r="O709" s="267"/>
      <c r="P709" s="267"/>
      <c r="Q709" s="267"/>
      <c r="R709" s="267"/>
      <c r="S709" s="267"/>
      <c r="T709" s="268"/>
      <c r="AT709" s="269" t="s">
        <v>177</v>
      </c>
      <c r="AU709" s="269" t="s">
        <v>79</v>
      </c>
      <c r="AV709" s="13" t="s">
        <v>75</v>
      </c>
      <c r="AW709" s="13" t="s">
        <v>35</v>
      </c>
      <c r="AX709" s="13" t="s">
        <v>71</v>
      </c>
      <c r="AY709" s="269" t="s">
        <v>169</v>
      </c>
    </row>
    <row r="710" s="12" customFormat="1">
      <c r="B710" s="248"/>
      <c r="C710" s="249"/>
      <c r="D710" s="250" t="s">
        <v>177</v>
      </c>
      <c r="E710" s="251" t="s">
        <v>21</v>
      </c>
      <c r="F710" s="252" t="s">
        <v>2518</v>
      </c>
      <c r="G710" s="249"/>
      <c r="H710" s="253">
        <v>2.9900000000000002</v>
      </c>
      <c r="I710" s="254"/>
      <c r="J710" s="249"/>
      <c r="K710" s="249"/>
      <c r="L710" s="255"/>
      <c r="M710" s="256"/>
      <c r="N710" s="257"/>
      <c r="O710" s="257"/>
      <c r="P710" s="257"/>
      <c r="Q710" s="257"/>
      <c r="R710" s="257"/>
      <c r="S710" s="257"/>
      <c r="T710" s="258"/>
      <c r="AT710" s="259" t="s">
        <v>177</v>
      </c>
      <c r="AU710" s="259" t="s">
        <v>79</v>
      </c>
      <c r="AV710" s="12" t="s">
        <v>79</v>
      </c>
      <c r="AW710" s="12" t="s">
        <v>35</v>
      </c>
      <c r="AX710" s="12" t="s">
        <v>71</v>
      </c>
      <c r="AY710" s="259" t="s">
        <v>169</v>
      </c>
    </row>
    <row r="711" s="13" customFormat="1">
      <c r="B711" s="260"/>
      <c r="C711" s="261"/>
      <c r="D711" s="250" t="s">
        <v>177</v>
      </c>
      <c r="E711" s="262" t="s">
        <v>21</v>
      </c>
      <c r="F711" s="263" t="s">
        <v>1435</v>
      </c>
      <c r="G711" s="261"/>
      <c r="H711" s="262" t="s">
        <v>21</v>
      </c>
      <c r="I711" s="264"/>
      <c r="J711" s="261"/>
      <c r="K711" s="261"/>
      <c r="L711" s="265"/>
      <c r="M711" s="266"/>
      <c r="N711" s="267"/>
      <c r="O711" s="267"/>
      <c r="P711" s="267"/>
      <c r="Q711" s="267"/>
      <c r="R711" s="267"/>
      <c r="S711" s="267"/>
      <c r="T711" s="268"/>
      <c r="AT711" s="269" t="s">
        <v>177</v>
      </c>
      <c r="AU711" s="269" t="s">
        <v>79</v>
      </c>
      <c r="AV711" s="13" t="s">
        <v>75</v>
      </c>
      <c r="AW711" s="13" t="s">
        <v>35</v>
      </c>
      <c r="AX711" s="13" t="s">
        <v>71</v>
      </c>
      <c r="AY711" s="269" t="s">
        <v>169</v>
      </c>
    </row>
    <row r="712" s="12" customFormat="1">
      <c r="B712" s="248"/>
      <c r="C712" s="249"/>
      <c r="D712" s="250" t="s">
        <v>177</v>
      </c>
      <c r="E712" s="251" t="s">
        <v>21</v>
      </c>
      <c r="F712" s="252" t="s">
        <v>2519</v>
      </c>
      <c r="G712" s="249"/>
      <c r="H712" s="253">
        <v>15.58</v>
      </c>
      <c r="I712" s="254"/>
      <c r="J712" s="249"/>
      <c r="K712" s="249"/>
      <c r="L712" s="255"/>
      <c r="M712" s="256"/>
      <c r="N712" s="257"/>
      <c r="O712" s="257"/>
      <c r="P712" s="257"/>
      <c r="Q712" s="257"/>
      <c r="R712" s="257"/>
      <c r="S712" s="257"/>
      <c r="T712" s="258"/>
      <c r="AT712" s="259" t="s">
        <v>177</v>
      </c>
      <c r="AU712" s="259" t="s">
        <v>79</v>
      </c>
      <c r="AV712" s="12" t="s">
        <v>79</v>
      </c>
      <c r="AW712" s="12" t="s">
        <v>35</v>
      </c>
      <c r="AX712" s="12" t="s">
        <v>71</v>
      </c>
      <c r="AY712" s="259" t="s">
        <v>169</v>
      </c>
    </row>
    <row r="713" s="13" customFormat="1">
      <c r="B713" s="260"/>
      <c r="C713" s="261"/>
      <c r="D713" s="250" t="s">
        <v>177</v>
      </c>
      <c r="E713" s="262" t="s">
        <v>21</v>
      </c>
      <c r="F713" s="263" t="s">
        <v>521</v>
      </c>
      <c r="G713" s="261"/>
      <c r="H713" s="262" t="s">
        <v>21</v>
      </c>
      <c r="I713" s="264"/>
      <c r="J713" s="261"/>
      <c r="K713" s="261"/>
      <c r="L713" s="265"/>
      <c r="M713" s="266"/>
      <c r="N713" s="267"/>
      <c r="O713" s="267"/>
      <c r="P713" s="267"/>
      <c r="Q713" s="267"/>
      <c r="R713" s="267"/>
      <c r="S713" s="267"/>
      <c r="T713" s="268"/>
      <c r="AT713" s="269" t="s">
        <v>177</v>
      </c>
      <c r="AU713" s="269" t="s">
        <v>79</v>
      </c>
      <c r="AV713" s="13" t="s">
        <v>75</v>
      </c>
      <c r="AW713" s="13" t="s">
        <v>35</v>
      </c>
      <c r="AX713" s="13" t="s">
        <v>71</v>
      </c>
      <c r="AY713" s="269" t="s">
        <v>169</v>
      </c>
    </row>
    <row r="714" s="12" customFormat="1">
      <c r="B714" s="248"/>
      <c r="C714" s="249"/>
      <c r="D714" s="250" t="s">
        <v>177</v>
      </c>
      <c r="E714" s="251" t="s">
        <v>21</v>
      </c>
      <c r="F714" s="252" t="s">
        <v>2520</v>
      </c>
      <c r="G714" s="249"/>
      <c r="H714" s="253">
        <v>1.55</v>
      </c>
      <c r="I714" s="254"/>
      <c r="J714" s="249"/>
      <c r="K714" s="249"/>
      <c r="L714" s="255"/>
      <c r="M714" s="256"/>
      <c r="N714" s="257"/>
      <c r="O714" s="257"/>
      <c r="P714" s="257"/>
      <c r="Q714" s="257"/>
      <c r="R714" s="257"/>
      <c r="S714" s="257"/>
      <c r="T714" s="258"/>
      <c r="AT714" s="259" t="s">
        <v>177</v>
      </c>
      <c r="AU714" s="259" t="s">
        <v>79</v>
      </c>
      <c r="AV714" s="12" t="s">
        <v>79</v>
      </c>
      <c r="AW714" s="12" t="s">
        <v>35</v>
      </c>
      <c r="AX714" s="12" t="s">
        <v>71</v>
      </c>
      <c r="AY714" s="259" t="s">
        <v>169</v>
      </c>
    </row>
    <row r="715" s="13" customFormat="1">
      <c r="B715" s="260"/>
      <c r="C715" s="261"/>
      <c r="D715" s="250" t="s">
        <v>177</v>
      </c>
      <c r="E715" s="262" t="s">
        <v>21</v>
      </c>
      <c r="F715" s="263" t="s">
        <v>496</v>
      </c>
      <c r="G715" s="261"/>
      <c r="H715" s="262" t="s">
        <v>21</v>
      </c>
      <c r="I715" s="264"/>
      <c r="J715" s="261"/>
      <c r="K715" s="261"/>
      <c r="L715" s="265"/>
      <c r="M715" s="266"/>
      <c r="N715" s="267"/>
      <c r="O715" s="267"/>
      <c r="P715" s="267"/>
      <c r="Q715" s="267"/>
      <c r="R715" s="267"/>
      <c r="S715" s="267"/>
      <c r="T715" s="268"/>
      <c r="AT715" s="269" t="s">
        <v>177</v>
      </c>
      <c r="AU715" s="269" t="s">
        <v>79</v>
      </c>
      <c r="AV715" s="13" t="s">
        <v>75</v>
      </c>
      <c r="AW715" s="13" t="s">
        <v>35</v>
      </c>
      <c r="AX715" s="13" t="s">
        <v>71</v>
      </c>
      <c r="AY715" s="269" t="s">
        <v>169</v>
      </c>
    </row>
    <row r="716" s="12" customFormat="1">
      <c r="B716" s="248"/>
      <c r="C716" s="249"/>
      <c r="D716" s="250" t="s">
        <v>177</v>
      </c>
      <c r="E716" s="251" t="s">
        <v>21</v>
      </c>
      <c r="F716" s="252" t="s">
        <v>2521</v>
      </c>
      <c r="G716" s="249"/>
      <c r="H716" s="253">
        <v>19.300000000000001</v>
      </c>
      <c r="I716" s="254"/>
      <c r="J716" s="249"/>
      <c r="K716" s="249"/>
      <c r="L716" s="255"/>
      <c r="M716" s="256"/>
      <c r="N716" s="257"/>
      <c r="O716" s="257"/>
      <c r="P716" s="257"/>
      <c r="Q716" s="257"/>
      <c r="R716" s="257"/>
      <c r="S716" s="257"/>
      <c r="T716" s="258"/>
      <c r="AT716" s="259" t="s">
        <v>177</v>
      </c>
      <c r="AU716" s="259" t="s">
        <v>79</v>
      </c>
      <c r="AV716" s="12" t="s">
        <v>79</v>
      </c>
      <c r="AW716" s="12" t="s">
        <v>35</v>
      </c>
      <c r="AX716" s="12" t="s">
        <v>71</v>
      </c>
      <c r="AY716" s="259" t="s">
        <v>169</v>
      </c>
    </row>
    <row r="717" s="13" customFormat="1">
      <c r="B717" s="260"/>
      <c r="C717" s="261"/>
      <c r="D717" s="250" t="s">
        <v>177</v>
      </c>
      <c r="E717" s="262" t="s">
        <v>21</v>
      </c>
      <c r="F717" s="263" t="s">
        <v>2378</v>
      </c>
      <c r="G717" s="261"/>
      <c r="H717" s="262" t="s">
        <v>21</v>
      </c>
      <c r="I717" s="264"/>
      <c r="J717" s="261"/>
      <c r="K717" s="261"/>
      <c r="L717" s="265"/>
      <c r="M717" s="266"/>
      <c r="N717" s="267"/>
      <c r="O717" s="267"/>
      <c r="P717" s="267"/>
      <c r="Q717" s="267"/>
      <c r="R717" s="267"/>
      <c r="S717" s="267"/>
      <c r="T717" s="268"/>
      <c r="AT717" s="269" t="s">
        <v>177</v>
      </c>
      <c r="AU717" s="269" t="s">
        <v>79</v>
      </c>
      <c r="AV717" s="13" t="s">
        <v>75</v>
      </c>
      <c r="AW717" s="13" t="s">
        <v>35</v>
      </c>
      <c r="AX717" s="13" t="s">
        <v>71</v>
      </c>
      <c r="AY717" s="269" t="s">
        <v>169</v>
      </c>
    </row>
    <row r="718" s="12" customFormat="1">
      <c r="B718" s="248"/>
      <c r="C718" s="249"/>
      <c r="D718" s="250" t="s">
        <v>177</v>
      </c>
      <c r="E718" s="251" t="s">
        <v>21</v>
      </c>
      <c r="F718" s="252" t="s">
        <v>2522</v>
      </c>
      <c r="G718" s="249"/>
      <c r="H718" s="253">
        <v>4.4000000000000004</v>
      </c>
      <c r="I718" s="254"/>
      <c r="J718" s="249"/>
      <c r="K718" s="249"/>
      <c r="L718" s="255"/>
      <c r="M718" s="256"/>
      <c r="N718" s="257"/>
      <c r="O718" s="257"/>
      <c r="P718" s="257"/>
      <c r="Q718" s="257"/>
      <c r="R718" s="257"/>
      <c r="S718" s="257"/>
      <c r="T718" s="258"/>
      <c r="AT718" s="259" t="s">
        <v>177</v>
      </c>
      <c r="AU718" s="259" t="s">
        <v>79</v>
      </c>
      <c r="AV718" s="12" t="s">
        <v>79</v>
      </c>
      <c r="AW718" s="12" t="s">
        <v>35</v>
      </c>
      <c r="AX718" s="12" t="s">
        <v>71</v>
      </c>
      <c r="AY718" s="259" t="s">
        <v>169</v>
      </c>
    </row>
    <row r="719" s="13" customFormat="1">
      <c r="B719" s="260"/>
      <c r="C719" s="261"/>
      <c r="D719" s="250" t="s">
        <v>177</v>
      </c>
      <c r="E719" s="262" t="s">
        <v>21</v>
      </c>
      <c r="F719" s="263" t="s">
        <v>2344</v>
      </c>
      <c r="G719" s="261"/>
      <c r="H719" s="262" t="s">
        <v>21</v>
      </c>
      <c r="I719" s="264"/>
      <c r="J719" s="261"/>
      <c r="K719" s="261"/>
      <c r="L719" s="265"/>
      <c r="M719" s="266"/>
      <c r="N719" s="267"/>
      <c r="O719" s="267"/>
      <c r="P719" s="267"/>
      <c r="Q719" s="267"/>
      <c r="R719" s="267"/>
      <c r="S719" s="267"/>
      <c r="T719" s="268"/>
      <c r="AT719" s="269" t="s">
        <v>177</v>
      </c>
      <c r="AU719" s="269" t="s">
        <v>79</v>
      </c>
      <c r="AV719" s="13" t="s">
        <v>75</v>
      </c>
      <c r="AW719" s="13" t="s">
        <v>35</v>
      </c>
      <c r="AX719" s="13" t="s">
        <v>71</v>
      </c>
      <c r="AY719" s="269" t="s">
        <v>169</v>
      </c>
    </row>
    <row r="720" s="12" customFormat="1">
      <c r="B720" s="248"/>
      <c r="C720" s="249"/>
      <c r="D720" s="250" t="s">
        <v>177</v>
      </c>
      <c r="E720" s="251" t="s">
        <v>21</v>
      </c>
      <c r="F720" s="252" t="s">
        <v>2523</v>
      </c>
      <c r="G720" s="249"/>
      <c r="H720" s="253">
        <v>3.1099999999999999</v>
      </c>
      <c r="I720" s="254"/>
      <c r="J720" s="249"/>
      <c r="K720" s="249"/>
      <c r="L720" s="255"/>
      <c r="M720" s="256"/>
      <c r="N720" s="257"/>
      <c r="O720" s="257"/>
      <c r="P720" s="257"/>
      <c r="Q720" s="257"/>
      <c r="R720" s="257"/>
      <c r="S720" s="257"/>
      <c r="T720" s="258"/>
      <c r="AT720" s="259" t="s">
        <v>177</v>
      </c>
      <c r="AU720" s="259" t="s">
        <v>79</v>
      </c>
      <c r="AV720" s="12" t="s">
        <v>79</v>
      </c>
      <c r="AW720" s="12" t="s">
        <v>35</v>
      </c>
      <c r="AX720" s="12" t="s">
        <v>71</v>
      </c>
      <c r="AY720" s="259" t="s">
        <v>169</v>
      </c>
    </row>
    <row r="721" s="13" customFormat="1">
      <c r="B721" s="260"/>
      <c r="C721" s="261"/>
      <c r="D721" s="250" t="s">
        <v>177</v>
      </c>
      <c r="E721" s="262" t="s">
        <v>21</v>
      </c>
      <c r="F721" s="263" t="s">
        <v>2524</v>
      </c>
      <c r="G721" s="261"/>
      <c r="H721" s="262" t="s">
        <v>21</v>
      </c>
      <c r="I721" s="264"/>
      <c r="J721" s="261"/>
      <c r="K721" s="261"/>
      <c r="L721" s="265"/>
      <c r="M721" s="266"/>
      <c r="N721" s="267"/>
      <c r="O721" s="267"/>
      <c r="P721" s="267"/>
      <c r="Q721" s="267"/>
      <c r="R721" s="267"/>
      <c r="S721" s="267"/>
      <c r="T721" s="268"/>
      <c r="AT721" s="269" t="s">
        <v>177</v>
      </c>
      <c r="AU721" s="269" t="s">
        <v>79</v>
      </c>
      <c r="AV721" s="13" t="s">
        <v>75</v>
      </c>
      <c r="AW721" s="13" t="s">
        <v>35</v>
      </c>
      <c r="AX721" s="13" t="s">
        <v>71</v>
      </c>
      <c r="AY721" s="269" t="s">
        <v>169</v>
      </c>
    </row>
    <row r="722" s="12" customFormat="1">
      <c r="B722" s="248"/>
      <c r="C722" s="249"/>
      <c r="D722" s="250" t="s">
        <v>177</v>
      </c>
      <c r="E722" s="251" t="s">
        <v>21</v>
      </c>
      <c r="F722" s="252" t="s">
        <v>2525</v>
      </c>
      <c r="G722" s="249"/>
      <c r="H722" s="253">
        <v>1.23</v>
      </c>
      <c r="I722" s="254"/>
      <c r="J722" s="249"/>
      <c r="K722" s="249"/>
      <c r="L722" s="255"/>
      <c r="M722" s="256"/>
      <c r="N722" s="257"/>
      <c r="O722" s="257"/>
      <c r="P722" s="257"/>
      <c r="Q722" s="257"/>
      <c r="R722" s="257"/>
      <c r="S722" s="257"/>
      <c r="T722" s="258"/>
      <c r="AT722" s="259" t="s">
        <v>177</v>
      </c>
      <c r="AU722" s="259" t="s">
        <v>79</v>
      </c>
      <c r="AV722" s="12" t="s">
        <v>79</v>
      </c>
      <c r="AW722" s="12" t="s">
        <v>35</v>
      </c>
      <c r="AX722" s="12" t="s">
        <v>71</v>
      </c>
      <c r="AY722" s="259" t="s">
        <v>169</v>
      </c>
    </row>
    <row r="723" s="13" customFormat="1">
      <c r="B723" s="260"/>
      <c r="C723" s="261"/>
      <c r="D723" s="250" t="s">
        <v>177</v>
      </c>
      <c r="E723" s="262" t="s">
        <v>21</v>
      </c>
      <c r="F723" s="263" t="s">
        <v>881</v>
      </c>
      <c r="G723" s="261"/>
      <c r="H723" s="262" t="s">
        <v>21</v>
      </c>
      <c r="I723" s="264"/>
      <c r="J723" s="261"/>
      <c r="K723" s="261"/>
      <c r="L723" s="265"/>
      <c r="M723" s="266"/>
      <c r="N723" s="267"/>
      <c r="O723" s="267"/>
      <c r="P723" s="267"/>
      <c r="Q723" s="267"/>
      <c r="R723" s="267"/>
      <c r="S723" s="267"/>
      <c r="T723" s="268"/>
      <c r="AT723" s="269" t="s">
        <v>177</v>
      </c>
      <c r="AU723" s="269" t="s">
        <v>79</v>
      </c>
      <c r="AV723" s="13" t="s">
        <v>75</v>
      </c>
      <c r="AW723" s="13" t="s">
        <v>35</v>
      </c>
      <c r="AX723" s="13" t="s">
        <v>71</v>
      </c>
      <c r="AY723" s="269" t="s">
        <v>169</v>
      </c>
    </row>
    <row r="724" s="12" customFormat="1">
      <c r="B724" s="248"/>
      <c r="C724" s="249"/>
      <c r="D724" s="250" t="s">
        <v>177</v>
      </c>
      <c r="E724" s="251" t="s">
        <v>21</v>
      </c>
      <c r="F724" s="252" t="s">
        <v>2526</v>
      </c>
      <c r="G724" s="249"/>
      <c r="H724" s="253">
        <v>3.7000000000000002</v>
      </c>
      <c r="I724" s="254"/>
      <c r="J724" s="249"/>
      <c r="K724" s="249"/>
      <c r="L724" s="255"/>
      <c r="M724" s="256"/>
      <c r="N724" s="257"/>
      <c r="O724" s="257"/>
      <c r="P724" s="257"/>
      <c r="Q724" s="257"/>
      <c r="R724" s="257"/>
      <c r="S724" s="257"/>
      <c r="T724" s="258"/>
      <c r="AT724" s="259" t="s">
        <v>177</v>
      </c>
      <c r="AU724" s="259" t="s">
        <v>79</v>
      </c>
      <c r="AV724" s="12" t="s">
        <v>79</v>
      </c>
      <c r="AW724" s="12" t="s">
        <v>35</v>
      </c>
      <c r="AX724" s="12" t="s">
        <v>71</v>
      </c>
      <c r="AY724" s="259" t="s">
        <v>169</v>
      </c>
    </row>
    <row r="725" s="13" customFormat="1">
      <c r="B725" s="260"/>
      <c r="C725" s="261"/>
      <c r="D725" s="250" t="s">
        <v>177</v>
      </c>
      <c r="E725" s="262" t="s">
        <v>21</v>
      </c>
      <c r="F725" s="263" t="s">
        <v>882</v>
      </c>
      <c r="G725" s="261"/>
      <c r="H725" s="262" t="s">
        <v>21</v>
      </c>
      <c r="I725" s="264"/>
      <c r="J725" s="261"/>
      <c r="K725" s="261"/>
      <c r="L725" s="265"/>
      <c r="M725" s="266"/>
      <c r="N725" s="267"/>
      <c r="O725" s="267"/>
      <c r="P725" s="267"/>
      <c r="Q725" s="267"/>
      <c r="R725" s="267"/>
      <c r="S725" s="267"/>
      <c r="T725" s="268"/>
      <c r="AT725" s="269" t="s">
        <v>177</v>
      </c>
      <c r="AU725" s="269" t="s">
        <v>79</v>
      </c>
      <c r="AV725" s="13" t="s">
        <v>75</v>
      </c>
      <c r="AW725" s="13" t="s">
        <v>35</v>
      </c>
      <c r="AX725" s="13" t="s">
        <v>71</v>
      </c>
      <c r="AY725" s="269" t="s">
        <v>169</v>
      </c>
    </row>
    <row r="726" s="12" customFormat="1">
      <c r="B726" s="248"/>
      <c r="C726" s="249"/>
      <c r="D726" s="250" t="s">
        <v>177</v>
      </c>
      <c r="E726" s="251" t="s">
        <v>21</v>
      </c>
      <c r="F726" s="252" t="s">
        <v>2527</v>
      </c>
      <c r="G726" s="249"/>
      <c r="H726" s="253">
        <v>2.9399999999999999</v>
      </c>
      <c r="I726" s="254"/>
      <c r="J726" s="249"/>
      <c r="K726" s="249"/>
      <c r="L726" s="255"/>
      <c r="M726" s="256"/>
      <c r="N726" s="257"/>
      <c r="O726" s="257"/>
      <c r="P726" s="257"/>
      <c r="Q726" s="257"/>
      <c r="R726" s="257"/>
      <c r="S726" s="257"/>
      <c r="T726" s="258"/>
      <c r="AT726" s="259" t="s">
        <v>177</v>
      </c>
      <c r="AU726" s="259" t="s">
        <v>79</v>
      </c>
      <c r="AV726" s="12" t="s">
        <v>79</v>
      </c>
      <c r="AW726" s="12" t="s">
        <v>35</v>
      </c>
      <c r="AX726" s="12" t="s">
        <v>71</v>
      </c>
      <c r="AY726" s="259" t="s">
        <v>169</v>
      </c>
    </row>
    <row r="727" s="13" customFormat="1">
      <c r="B727" s="260"/>
      <c r="C727" s="261"/>
      <c r="D727" s="250" t="s">
        <v>177</v>
      </c>
      <c r="E727" s="262" t="s">
        <v>21</v>
      </c>
      <c r="F727" s="263" t="s">
        <v>879</v>
      </c>
      <c r="G727" s="261"/>
      <c r="H727" s="262" t="s">
        <v>21</v>
      </c>
      <c r="I727" s="264"/>
      <c r="J727" s="261"/>
      <c r="K727" s="261"/>
      <c r="L727" s="265"/>
      <c r="M727" s="266"/>
      <c r="N727" s="267"/>
      <c r="O727" s="267"/>
      <c r="P727" s="267"/>
      <c r="Q727" s="267"/>
      <c r="R727" s="267"/>
      <c r="S727" s="267"/>
      <c r="T727" s="268"/>
      <c r="AT727" s="269" t="s">
        <v>177</v>
      </c>
      <c r="AU727" s="269" t="s">
        <v>79</v>
      </c>
      <c r="AV727" s="13" t="s">
        <v>75</v>
      </c>
      <c r="AW727" s="13" t="s">
        <v>35</v>
      </c>
      <c r="AX727" s="13" t="s">
        <v>71</v>
      </c>
      <c r="AY727" s="269" t="s">
        <v>169</v>
      </c>
    </row>
    <row r="728" s="12" customFormat="1">
      <c r="B728" s="248"/>
      <c r="C728" s="249"/>
      <c r="D728" s="250" t="s">
        <v>177</v>
      </c>
      <c r="E728" s="251" t="s">
        <v>21</v>
      </c>
      <c r="F728" s="252" t="s">
        <v>2528</v>
      </c>
      <c r="G728" s="249"/>
      <c r="H728" s="253">
        <v>3.2400000000000002</v>
      </c>
      <c r="I728" s="254"/>
      <c r="J728" s="249"/>
      <c r="K728" s="249"/>
      <c r="L728" s="255"/>
      <c r="M728" s="256"/>
      <c r="N728" s="257"/>
      <c r="O728" s="257"/>
      <c r="P728" s="257"/>
      <c r="Q728" s="257"/>
      <c r="R728" s="257"/>
      <c r="S728" s="257"/>
      <c r="T728" s="258"/>
      <c r="AT728" s="259" t="s">
        <v>177</v>
      </c>
      <c r="AU728" s="259" t="s">
        <v>79</v>
      </c>
      <c r="AV728" s="12" t="s">
        <v>79</v>
      </c>
      <c r="AW728" s="12" t="s">
        <v>35</v>
      </c>
      <c r="AX728" s="12" t="s">
        <v>71</v>
      </c>
      <c r="AY728" s="259" t="s">
        <v>169</v>
      </c>
    </row>
    <row r="729" s="13" customFormat="1">
      <c r="B729" s="260"/>
      <c r="C729" s="261"/>
      <c r="D729" s="250" t="s">
        <v>177</v>
      </c>
      <c r="E729" s="262" t="s">
        <v>21</v>
      </c>
      <c r="F729" s="263" t="s">
        <v>883</v>
      </c>
      <c r="G729" s="261"/>
      <c r="H729" s="262" t="s">
        <v>21</v>
      </c>
      <c r="I729" s="264"/>
      <c r="J729" s="261"/>
      <c r="K729" s="261"/>
      <c r="L729" s="265"/>
      <c r="M729" s="266"/>
      <c r="N729" s="267"/>
      <c r="O729" s="267"/>
      <c r="P729" s="267"/>
      <c r="Q729" s="267"/>
      <c r="R729" s="267"/>
      <c r="S729" s="267"/>
      <c r="T729" s="268"/>
      <c r="AT729" s="269" t="s">
        <v>177</v>
      </c>
      <c r="AU729" s="269" t="s">
        <v>79</v>
      </c>
      <c r="AV729" s="13" t="s">
        <v>75</v>
      </c>
      <c r="AW729" s="13" t="s">
        <v>35</v>
      </c>
      <c r="AX729" s="13" t="s">
        <v>71</v>
      </c>
      <c r="AY729" s="269" t="s">
        <v>169</v>
      </c>
    </row>
    <row r="730" s="12" customFormat="1">
      <c r="B730" s="248"/>
      <c r="C730" s="249"/>
      <c r="D730" s="250" t="s">
        <v>177</v>
      </c>
      <c r="E730" s="251" t="s">
        <v>21</v>
      </c>
      <c r="F730" s="252" t="s">
        <v>2529</v>
      </c>
      <c r="G730" s="249"/>
      <c r="H730" s="253">
        <v>7.5999999999999996</v>
      </c>
      <c r="I730" s="254"/>
      <c r="J730" s="249"/>
      <c r="K730" s="249"/>
      <c r="L730" s="255"/>
      <c r="M730" s="256"/>
      <c r="N730" s="257"/>
      <c r="O730" s="257"/>
      <c r="P730" s="257"/>
      <c r="Q730" s="257"/>
      <c r="R730" s="257"/>
      <c r="S730" s="257"/>
      <c r="T730" s="258"/>
      <c r="AT730" s="259" t="s">
        <v>177</v>
      </c>
      <c r="AU730" s="259" t="s">
        <v>79</v>
      </c>
      <c r="AV730" s="12" t="s">
        <v>79</v>
      </c>
      <c r="AW730" s="12" t="s">
        <v>35</v>
      </c>
      <c r="AX730" s="12" t="s">
        <v>71</v>
      </c>
      <c r="AY730" s="259" t="s">
        <v>169</v>
      </c>
    </row>
    <row r="731" s="13" customFormat="1">
      <c r="B731" s="260"/>
      <c r="C731" s="261"/>
      <c r="D731" s="250" t="s">
        <v>177</v>
      </c>
      <c r="E731" s="262" t="s">
        <v>21</v>
      </c>
      <c r="F731" s="263" t="s">
        <v>878</v>
      </c>
      <c r="G731" s="261"/>
      <c r="H731" s="262" t="s">
        <v>21</v>
      </c>
      <c r="I731" s="264"/>
      <c r="J731" s="261"/>
      <c r="K731" s="261"/>
      <c r="L731" s="265"/>
      <c r="M731" s="266"/>
      <c r="N731" s="267"/>
      <c r="O731" s="267"/>
      <c r="P731" s="267"/>
      <c r="Q731" s="267"/>
      <c r="R731" s="267"/>
      <c r="S731" s="267"/>
      <c r="T731" s="268"/>
      <c r="AT731" s="269" t="s">
        <v>177</v>
      </c>
      <c r="AU731" s="269" t="s">
        <v>79</v>
      </c>
      <c r="AV731" s="13" t="s">
        <v>75</v>
      </c>
      <c r="AW731" s="13" t="s">
        <v>35</v>
      </c>
      <c r="AX731" s="13" t="s">
        <v>71</v>
      </c>
      <c r="AY731" s="269" t="s">
        <v>169</v>
      </c>
    </row>
    <row r="732" s="12" customFormat="1">
      <c r="B732" s="248"/>
      <c r="C732" s="249"/>
      <c r="D732" s="250" t="s">
        <v>177</v>
      </c>
      <c r="E732" s="251" t="s">
        <v>21</v>
      </c>
      <c r="F732" s="252" t="s">
        <v>21</v>
      </c>
      <c r="G732" s="249"/>
      <c r="H732" s="253">
        <v>0</v>
      </c>
      <c r="I732" s="254"/>
      <c r="J732" s="249"/>
      <c r="K732" s="249"/>
      <c r="L732" s="255"/>
      <c r="M732" s="256"/>
      <c r="N732" s="257"/>
      <c r="O732" s="257"/>
      <c r="P732" s="257"/>
      <c r="Q732" s="257"/>
      <c r="R732" s="257"/>
      <c r="S732" s="257"/>
      <c r="T732" s="258"/>
      <c r="AT732" s="259" t="s">
        <v>177</v>
      </c>
      <c r="AU732" s="259" t="s">
        <v>79</v>
      </c>
      <c r="AV732" s="12" t="s">
        <v>79</v>
      </c>
      <c r="AW732" s="12" t="s">
        <v>6</v>
      </c>
      <c r="AX732" s="12" t="s">
        <v>71</v>
      </c>
      <c r="AY732" s="259" t="s">
        <v>169</v>
      </c>
    </row>
    <row r="733" s="12" customFormat="1">
      <c r="B733" s="248"/>
      <c r="C733" s="249"/>
      <c r="D733" s="250" t="s">
        <v>177</v>
      </c>
      <c r="E733" s="251" t="s">
        <v>21</v>
      </c>
      <c r="F733" s="252" t="s">
        <v>2530</v>
      </c>
      <c r="G733" s="249"/>
      <c r="H733" s="253">
        <v>35.530000000000001</v>
      </c>
      <c r="I733" s="254"/>
      <c r="J733" s="249"/>
      <c r="K733" s="249"/>
      <c r="L733" s="255"/>
      <c r="M733" s="256"/>
      <c r="N733" s="257"/>
      <c r="O733" s="257"/>
      <c r="P733" s="257"/>
      <c r="Q733" s="257"/>
      <c r="R733" s="257"/>
      <c r="S733" s="257"/>
      <c r="T733" s="258"/>
      <c r="AT733" s="259" t="s">
        <v>177</v>
      </c>
      <c r="AU733" s="259" t="s">
        <v>79</v>
      </c>
      <c r="AV733" s="12" t="s">
        <v>79</v>
      </c>
      <c r="AW733" s="12" t="s">
        <v>35</v>
      </c>
      <c r="AX733" s="12" t="s">
        <v>71</v>
      </c>
      <c r="AY733" s="259" t="s">
        <v>169</v>
      </c>
    </row>
    <row r="734" s="13" customFormat="1">
      <c r="B734" s="260"/>
      <c r="C734" s="261"/>
      <c r="D734" s="250" t="s">
        <v>177</v>
      </c>
      <c r="E734" s="262" t="s">
        <v>21</v>
      </c>
      <c r="F734" s="263" t="s">
        <v>1109</v>
      </c>
      <c r="G734" s="261"/>
      <c r="H734" s="262" t="s">
        <v>21</v>
      </c>
      <c r="I734" s="264"/>
      <c r="J734" s="261"/>
      <c r="K734" s="261"/>
      <c r="L734" s="265"/>
      <c r="M734" s="266"/>
      <c r="N734" s="267"/>
      <c r="O734" s="267"/>
      <c r="P734" s="267"/>
      <c r="Q734" s="267"/>
      <c r="R734" s="267"/>
      <c r="S734" s="267"/>
      <c r="T734" s="268"/>
      <c r="AT734" s="269" t="s">
        <v>177</v>
      </c>
      <c r="AU734" s="269" t="s">
        <v>79</v>
      </c>
      <c r="AV734" s="13" t="s">
        <v>75</v>
      </c>
      <c r="AW734" s="13" t="s">
        <v>35</v>
      </c>
      <c r="AX734" s="13" t="s">
        <v>71</v>
      </c>
      <c r="AY734" s="269" t="s">
        <v>169</v>
      </c>
    </row>
    <row r="735" s="12" customFormat="1">
      <c r="B735" s="248"/>
      <c r="C735" s="249"/>
      <c r="D735" s="250" t="s">
        <v>177</v>
      </c>
      <c r="E735" s="251" t="s">
        <v>21</v>
      </c>
      <c r="F735" s="252" t="s">
        <v>2531</v>
      </c>
      <c r="G735" s="249"/>
      <c r="H735" s="253">
        <v>8.5</v>
      </c>
      <c r="I735" s="254"/>
      <c r="J735" s="249"/>
      <c r="K735" s="249"/>
      <c r="L735" s="255"/>
      <c r="M735" s="256"/>
      <c r="N735" s="257"/>
      <c r="O735" s="257"/>
      <c r="P735" s="257"/>
      <c r="Q735" s="257"/>
      <c r="R735" s="257"/>
      <c r="S735" s="257"/>
      <c r="T735" s="258"/>
      <c r="AT735" s="259" t="s">
        <v>177</v>
      </c>
      <c r="AU735" s="259" t="s">
        <v>79</v>
      </c>
      <c r="AV735" s="12" t="s">
        <v>79</v>
      </c>
      <c r="AW735" s="12" t="s">
        <v>35</v>
      </c>
      <c r="AX735" s="12" t="s">
        <v>71</v>
      </c>
      <c r="AY735" s="259" t="s">
        <v>169</v>
      </c>
    </row>
    <row r="736" s="13" customFormat="1">
      <c r="B736" s="260"/>
      <c r="C736" s="261"/>
      <c r="D736" s="250" t="s">
        <v>177</v>
      </c>
      <c r="E736" s="262" t="s">
        <v>21</v>
      </c>
      <c r="F736" s="263" t="s">
        <v>1125</v>
      </c>
      <c r="G736" s="261"/>
      <c r="H736" s="262" t="s">
        <v>21</v>
      </c>
      <c r="I736" s="264"/>
      <c r="J736" s="261"/>
      <c r="K736" s="261"/>
      <c r="L736" s="265"/>
      <c r="M736" s="266"/>
      <c r="N736" s="267"/>
      <c r="O736" s="267"/>
      <c r="P736" s="267"/>
      <c r="Q736" s="267"/>
      <c r="R736" s="267"/>
      <c r="S736" s="267"/>
      <c r="T736" s="268"/>
      <c r="AT736" s="269" t="s">
        <v>177</v>
      </c>
      <c r="AU736" s="269" t="s">
        <v>79</v>
      </c>
      <c r="AV736" s="13" t="s">
        <v>75</v>
      </c>
      <c r="AW736" s="13" t="s">
        <v>35</v>
      </c>
      <c r="AX736" s="13" t="s">
        <v>71</v>
      </c>
      <c r="AY736" s="269" t="s">
        <v>169</v>
      </c>
    </row>
    <row r="737" s="12" customFormat="1">
      <c r="B737" s="248"/>
      <c r="C737" s="249"/>
      <c r="D737" s="250" t="s">
        <v>177</v>
      </c>
      <c r="E737" s="251" t="s">
        <v>21</v>
      </c>
      <c r="F737" s="252" t="s">
        <v>2532</v>
      </c>
      <c r="G737" s="249"/>
      <c r="H737" s="253">
        <v>7.3700000000000001</v>
      </c>
      <c r="I737" s="254"/>
      <c r="J737" s="249"/>
      <c r="K737" s="249"/>
      <c r="L737" s="255"/>
      <c r="M737" s="256"/>
      <c r="N737" s="257"/>
      <c r="O737" s="257"/>
      <c r="P737" s="257"/>
      <c r="Q737" s="257"/>
      <c r="R737" s="257"/>
      <c r="S737" s="257"/>
      <c r="T737" s="258"/>
      <c r="AT737" s="259" t="s">
        <v>177</v>
      </c>
      <c r="AU737" s="259" t="s">
        <v>79</v>
      </c>
      <c r="AV737" s="12" t="s">
        <v>79</v>
      </c>
      <c r="AW737" s="12" t="s">
        <v>35</v>
      </c>
      <c r="AX737" s="12" t="s">
        <v>71</v>
      </c>
      <c r="AY737" s="259" t="s">
        <v>169</v>
      </c>
    </row>
    <row r="738" s="13" customFormat="1">
      <c r="B738" s="260"/>
      <c r="C738" s="261"/>
      <c r="D738" s="250" t="s">
        <v>177</v>
      </c>
      <c r="E738" s="262" t="s">
        <v>21</v>
      </c>
      <c r="F738" s="263" t="s">
        <v>2157</v>
      </c>
      <c r="G738" s="261"/>
      <c r="H738" s="262" t="s">
        <v>21</v>
      </c>
      <c r="I738" s="264"/>
      <c r="J738" s="261"/>
      <c r="K738" s="261"/>
      <c r="L738" s="265"/>
      <c r="M738" s="266"/>
      <c r="N738" s="267"/>
      <c r="O738" s="267"/>
      <c r="P738" s="267"/>
      <c r="Q738" s="267"/>
      <c r="R738" s="267"/>
      <c r="S738" s="267"/>
      <c r="T738" s="268"/>
      <c r="AT738" s="269" t="s">
        <v>177</v>
      </c>
      <c r="AU738" s="269" t="s">
        <v>79</v>
      </c>
      <c r="AV738" s="13" t="s">
        <v>75</v>
      </c>
      <c r="AW738" s="13" t="s">
        <v>35</v>
      </c>
      <c r="AX738" s="13" t="s">
        <v>71</v>
      </c>
      <c r="AY738" s="269" t="s">
        <v>169</v>
      </c>
    </row>
    <row r="739" s="14" customFormat="1">
      <c r="B739" s="270"/>
      <c r="C739" s="271"/>
      <c r="D739" s="250" t="s">
        <v>177</v>
      </c>
      <c r="E739" s="272" t="s">
        <v>21</v>
      </c>
      <c r="F739" s="273" t="s">
        <v>182</v>
      </c>
      <c r="G739" s="271"/>
      <c r="H739" s="274">
        <v>167.59</v>
      </c>
      <c r="I739" s="275"/>
      <c r="J739" s="271"/>
      <c r="K739" s="271"/>
      <c r="L739" s="276"/>
      <c r="M739" s="277"/>
      <c r="N739" s="278"/>
      <c r="O739" s="278"/>
      <c r="P739" s="278"/>
      <c r="Q739" s="278"/>
      <c r="R739" s="278"/>
      <c r="S739" s="278"/>
      <c r="T739" s="279"/>
      <c r="AT739" s="280" t="s">
        <v>177</v>
      </c>
      <c r="AU739" s="280" t="s">
        <v>79</v>
      </c>
      <c r="AV739" s="14" t="s">
        <v>89</v>
      </c>
      <c r="AW739" s="14" t="s">
        <v>35</v>
      </c>
      <c r="AX739" s="14" t="s">
        <v>75</v>
      </c>
      <c r="AY739" s="280" t="s">
        <v>169</v>
      </c>
    </row>
    <row r="740" s="1" customFormat="1" ht="25.5" customHeight="1">
      <c r="B740" s="47"/>
      <c r="C740" s="236" t="s">
        <v>431</v>
      </c>
      <c r="D740" s="236" t="s">
        <v>172</v>
      </c>
      <c r="E740" s="237" t="s">
        <v>1199</v>
      </c>
      <c r="F740" s="238" t="s">
        <v>1200</v>
      </c>
      <c r="G740" s="239" t="s">
        <v>175</v>
      </c>
      <c r="H740" s="240">
        <v>65.640000000000001</v>
      </c>
      <c r="I740" s="241"/>
      <c r="J740" s="242">
        <f>ROUND(I740*H740,2)</f>
        <v>0</v>
      </c>
      <c r="K740" s="238" t="s">
        <v>21</v>
      </c>
      <c r="L740" s="73"/>
      <c r="M740" s="243" t="s">
        <v>21</v>
      </c>
      <c r="N740" s="244" t="s">
        <v>42</v>
      </c>
      <c r="O740" s="48"/>
      <c r="P740" s="245">
        <f>O740*H740</f>
        <v>0</v>
      </c>
      <c r="Q740" s="245">
        <v>0</v>
      </c>
      <c r="R740" s="245">
        <f>Q740*H740</f>
        <v>0</v>
      </c>
      <c r="S740" s="245">
        <v>0.035000000000000003</v>
      </c>
      <c r="T740" s="246">
        <f>S740*H740</f>
        <v>2.2974000000000001</v>
      </c>
      <c r="AR740" s="25" t="s">
        <v>89</v>
      </c>
      <c r="AT740" s="25" t="s">
        <v>172</v>
      </c>
      <c r="AU740" s="25" t="s">
        <v>79</v>
      </c>
      <c r="AY740" s="25" t="s">
        <v>169</v>
      </c>
      <c r="BE740" s="247">
        <f>IF(N740="základní",J740,0)</f>
        <v>0</v>
      </c>
      <c r="BF740" s="247">
        <f>IF(N740="snížená",J740,0)</f>
        <v>0</v>
      </c>
      <c r="BG740" s="247">
        <f>IF(N740="zákl. přenesená",J740,0)</f>
        <v>0</v>
      </c>
      <c r="BH740" s="247">
        <f>IF(N740="sníž. přenesená",J740,0)</f>
        <v>0</v>
      </c>
      <c r="BI740" s="247">
        <f>IF(N740="nulová",J740,0)</f>
        <v>0</v>
      </c>
      <c r="BJ740" s="25" t="s">
        <v>75</v>
      </c>
      <c r="BK740" s="247">
        <f>ROUND(I740*H740,2)</f>
        <v>0</v>
      </c>
      <c r="BL740" s="25" t="s">
        <v>89</v>
      </c>
      <c r="BM740" s="25" t="s">
        <v>2555</v>
      </c>
    </row>
    <row r="741" s="12" customFormat="1">
      <c r="B741" s="248"/>
      <c r="C741" s="249"/>
      <c r="D741" s="250" t="s">
        <v>177</v>
      </c>
      <c r="E741" s="251" t="s">
        <v>21</v>
      </c>
      <c r="F741" s="252" t="s">
        <v>2518</v>
      </c>
      <c r="G741" s="249"/>
      <c r="H741" s="253">
        <v>2.9900000000000002</v>
      </c>
      <c r="I741" s="254"/>
      <c r="J741" s="249"/>
      <c r="K741" s="249"/>
      <c r="L741" s="255"/>
      <c r="M741" s="256"/>
      <c r="N741" s="257"/>
      <c r="O741" s="257"/>
      <c r="P741" s="257"/>
      <c r="Q741" s="257"/>
      <c r="R741" s="257"/>
      <c r="S741" s="257"/>
      <c r="T741" s="258"/>
      <c r="AT741" s="259" t="s">
        <v>177</v>
      </c>
      <c r="AU741" s="259" t="s">
        <v>79</v>
      </c>
      <c r="AV741" s="12" t="s">
        <v>79</v>
      </c>
      <c r="AW741" s="12" t="s">
        <v>35</v>
      </c>
      <c r="AX741" s="12" t="s">
        <v>71</v>
      </c>
      <c r="AY741" s="259" t="s">
        <v>169</v>
      </c>
    </row>
    <row r="742" s="13" customFormat="1">
      <c r="B742" s="260"/>
      <c r="C742" s="261"/>
      <c r="D742" s="250" t="s">
        <v>177</v>
      </c>
      <c r="E742" s="262" t="s">
        <v>21</v>
      </c>
      <c r="F742" s="263" t="s">
        <v>1435</v>
      </c>
      <c r="G742" s="261"/>
      <c r="H742" s="262" t="s">
        <v>21</v>
      </c>
      <c r="I742" s="264"/>
      <c r="J742" s="261"/>
      <c r="K742" s="261"/>
      <c r="L742" s="265"/>
      <c r="M742" s="266"/>
      <c r="N742" s="267"/>
      <c r="O742" s="267"/>
      <c r="P742" s="267"/>
      <c r="Q742" s="267"/>
      <c r="R742" s="267"/>
      <c r="S742" s="267"/>
      <c r="T742" s="268"/>
      <c r="AT742" s="269" t="s">
        <v>177</v>
      </c>
      <c r="AU742" s="269" t="s">
        <v>79</v>
      </c>
      <c r="AV742" s="13" t="s">
        <v>75</v>
      </c>
      <c r="AW742" s="13" t="s">
        <v>35</v>
      </c>
      <c r="AX742" s="13" t="s">
        <v>71</v>
      </c>
      <c r="AY742" s="269" t="s">
        <v>169</v>
      </c>
    </row>
    <row r="743" s="12" customFormat="1">
      <c r="B743" s="248"/>
      <c r="C743" s="249"/>
      <c r="D743" s="250" t="s">
        <v>177</v>
      </c>
      <c r="E743" s="251" t="s">
        <v>21</v>
      </c>
      <c r="F743" s="252" t="s">
        <v>2519</v>
      </c>
      <c r="G743" s="249"/>
      <c r="H743" s="253">
        <v>15.58</v>
      </c>
      <c r="I743" s="254"/>
      <c r="J743" s="249"/>
      <c r="K743" s="249"/>
      <c r="L743" s="255"/>
      <c r="M743" s="256"/>
      <c r="N743" s="257"/>
      <c r="O743" s="257"/>
      <c r="P743" s="257"/>
      <c r="Q743" s="257"/>
      <c r="R743" s="257"/>
      <c r="S743" s="257"/>
      <c r="T743" s="258"/>
      <c r="AT743" s="259" t="s">
        <v>177</v>
      </c>
      <c r="AU743" s="259" t="s">
        <v>79</v>
      </c>
      <c r="AV743" s="12" t="s">
        <v>79</v>
      </c>
      <c r="AW743" s="12" t="s">
        <v>35</v>
      </c>
      <c r="AX743" s="12" t="s">
        <v>71</v>
      </c>
      <c r="AY743" s="259" t="s">
        <v>169</v>
      </c>
    </row>
    <row r="744" s="13" customFormat="1">
      <c r="B744" s="260"/>
      <c r="C744" s="261"/>
      <c r="D744" s="250" t="s">
        <v>177</v>
      </c>
      <c r="E744" s="262" t="s">
        <v>21</v>
      </c>
      <c r="F744" s="263" t="s">
        <v>521</v>
      </c>
      <c r="G744" s="261"/>
      <c r="H744" s="262" t="s">
        <v>21</v>
      </c>
      <c r="I744" s="264"/>
      <c r="J744" s="261"/>
      <c r="K744" s="261"/>
      <c r="L744" s="265"/>
      <c r="M744" s="266"/>
      <c r="N744" s="267"/>
      <c r="O744" s="267"/>
      <c r="P744" s="267"/>
      <c r="Q744" s="267"/>
      <c r="R744" s="267"/>
      <c r="S744" s="267"/>
      <c r="T744" s="268"/>
      <c r="AT744" s="269" t="s">
        <v>177</v>
      </c>
      <c r="AU744" s="269" t="s">
        <v>79</v>
      </c>
      <c r="AV744" s="13" t="s">
        <v>75</v>
      </c>
      <c r="AW744" s="13" t="s">
        <v>35</v>
      </c>
      <c r="AX744" s="13" t="s">
        <v>71</v>
      </c>
      <c r="AY744" s="269" t="s">
        <v>169</v>
      </c>
    </row>
    <row r="745" s="12" customFormat="1">
      <c r="B745" s="248"/>
      <c r="C745" s="249"/>
      <c r="D745" s="250" t="s">
        <v>177</v>
      </c>
      <c r="E745" s="251" t="s">
        <v>21</v>
      </c>
      <c r="F745" s="252" t="s">
        <v>2520</v>
      </c>
      <c r="G745" s="249"/>
      <c r="H745" s="253">
        <v>1.55</v>
      </c>
      <c r="I745" s="254"/>
      <c r="J745" s="249"/>
      <c r="K745" s="249"/>
      <c r="L745" s="255"/>
      <c r="M745" s="256"/>
      <c r="N745" s="257"/>
      <c r="O745" s="257"/>
      <c r="P745" s="257"/>
      <c r="Q745" s="257"/>
      <c r="R745" s="257"/>
      <c r="S745" s="257"/>
      <c r="T745" s="258"/>
      <c r="AT745" s="259" t="s">
        <v>177</v>
      </c>
      <c r="AU745" s="259" t="s">
        <v>79</v>
      </c>
      <c r="AV745" s="12" t="s">
        <v>79</v>
      </c>
      <c r="AW745" s="12" t="s">
        <v>35</v>
      </c>
      <c r="AX745" s="12" t="s">
        <v>71</v>
      </c>
      <c r="AY745" s="259" t="s">
        <v>169</v>
      </c>
    </row>
    <row r="746" s="13" customFormat="1">
      <c r="B746" s="260"/>
      <c r="C746" s="261"/>
      <c r="D746" s="250" t="s">
        <v>177</v>
      </c>
      <c r="E746" s="262" t="s">
        <v>21</v>
      </c>
      <c r="F746" s="263" t="s">
        <v>496</v>
      </c>
      <c r="G746" s="261"/>
      <c r="H746" s="262" t="s">
        <v>21</v>
      </c>
      <c r="I746" s="264"/>
      <c r="J746" s="261"/>
      <c r="K746" s="261"/>
      <c r="L746" s="265"/>
      <c r="M746" s="266"/>
      <c r="N746" s="267"/>
      <c r="O746" s="267"/>
      <c r="P746" s="267"/>
      <c r="Q746" s="267"/>
      <c r="R746" s="267"/>
      <c r="S746" s="267"/>
      <c r="T746" s="268"/>
      <c r="AT746" s="269" t="s">
        <v>177</v>
      </c>
      <c r="AU746" s="269" t="s">
        <v>79</v>
      </c>
      <c r="AV746" s="13" t="s">
        <v>75</v>
      </c>
      <c r="AW746" s="13" t="s">
        <v>35</v>
      </c>
      <c r="AX746" s="13" t="s">
        <v>71</v>
      </c>
      <c r="AY746" s="269" t="s">
        <v>169</v>
      </c>
    </row>
    <row r="747" s="12" customFormat="1">
      <c r="B747" s="248"/>
      <c r="C747" s="249"/>
      <c r="D747" s="250" t="s">
        <v>177</v>
      </c>
      <c r="E747" s="251" t="s">
        <v>21</v>
      </c>
      <c r="F747" s="252" t="s">
        <v>2521</v>
      </c>
      <c r="G747" s="249"/>
      <c r="H747" s="253">
        <v>19.300000000000001</v>
      </c>
      <c r="I747" s="254"/>
      <c r="J747" s="249"/>
      <c r="K747" s="249"/>
      <c r="L747" s="255"/>
      <c r="M747" s="256"/>
      <c r="N747" s="257"/>
      <c r="O747" s="257"/>
      <c r="P747" s="257"/>
      <c r="Q747" s="257"/>
      <c r="R747" s="257"/>
      <c r="S747" s="257"/>
      <c r="T747" s="258"/>
      <c r="AT747" s="259" t="s">
        <v>177</v>
      </c>
      <c r="AU747" s="259" t="s">
        <v>79</v>
      </c>
      <c r="AV747" s="12" t="s">
        <v>79</v>
      </c>
      <c r="AW747" s="12" t="s">
        <v>35</v>
      </c>
      <c r="AX747" s="12" t="s">
        <v>71</v>
      </c>
      <c r="AY747" s="259" t="s">
        <v>169</v>
      </c>
    </row>
    <row r="748" s="13" customFormat="1">
      <c r="B748" s="260"/>
      <c r="C748" s="261"/>
      <c r="D748" s="250" t="s">
        <v>177</v>
      </c>
      <c r="E748" s="262" t="s">
        <v>21</v>
      </c>
      <c r="F748" s="263" t="s">
        <v>2378</v>
      </c>
      <c r="G748" s="261"/>
      <c r="H748" s="262" t="s">
        <v>21</v>
      </c>
      <c r="I748" s="264"/>
      <c r="J748" s="261"/>
      <c r="K748" s="261"/>
      <c r="L748" s="265"/>
      <c r="M748" s="266"/>
      <c r="N748" s="267"/>
      <c r="O748" s="267"/>
      <c r="P748" s="267"/>
      <c r="Q748" s="267"/>
      <c r="R748" s="267"/>
      <c r="S748" s="267"/>
      <c r="T748" s="268"/>
      <c r="AT748" s="269" t="s">
        <v>177</v>
      </c>
      <c r="AU748" s="269" t="s">
        <v>79</v>
      </c>
      <c r="AV748" s="13" t="s">
        <v>75</v>
      </c>
      <c r="AW748" s="13" t="s">
        <v>35</v>
      </c>
      <c r="AX748" s="13" t="s">
        <v>71</v>
      </c>
      <c r="AY748" s="269" t="s">
        <v>169</v>
      </c>
    </row>
    <row r="749" s="12" customFormat="1">
      <c r="B749" s="248"/>
      <c r="C749" s="249"/>
      <c r="D749" s="250" t="s">
        <v>177</v>
      </c>
      <c r="E749" s="251" t="s">
        <v>21</v>
      </c>
      <c r="F749" s="252" t="s">
        <v>2522</v>
      </c>
      <c r="G749" s="249"/>
      <c r="H749" s="253">
        <v>4.4000000000000004</v>
      </c>
      <c r="I749" s="254"/>
      <c r="J749" s="249"/>
      <c r="K749" s="249"/>
      <c r="L749" s="255"/>
      <c r="M749" s="256"/>
      <c r="N749" s="257"/>
      <c r="O749" s="257"/>
      <c r="P749" s="257"/>
      <c r="Q749" s="257"/>
      <c r="R749" s="257"/>
      <c r="S749" s="257"/>
      <c r="T749" s="258"/>
      <c r="AT749" s="259" t="s">
        <v>177</v>
      </c>
      <c r="AU749" s="259" t="s">
        <v>79</v>
      </c>
      <c r="AV749" s="12" t="s">
        <v>79</v>
      </c>
      <c r="AW749" s="12" t="s">
        <v>35</v>
      </c>
      <c r="AX749" s="12" t="s">
        <v>71</v>
      </c>
      <c r="AY749" s="259" t="s">
        <v>169</v>
      </c>
    </row>
    <row r="750" s="13" customFormat="1">
      <c r="B750" s="260"/>
      <c r="C750" s="261"/>
      <c r="D750" s="250" t="s">
        <v>177</v>
      </c>
      <c r="E750" s="262" t="s">
        <v>21</v>
      </c>
      <c r="F750" s="263" t="s">
        <v>2344</v>
      </c>
      <c r="G750" s="261"/>
      <c r="H750" s="262" t="s">
        <v>21</v>
      </c>
      <c r="I750" s="264"/>
      <c r="J750" s="261"/>
      <c r="K750" s="261"/>
      <c r="L750" s="265"/>
      <c r="M750" s="266"/>
      <c r="N750" s="267"/>
      <c r="O750" s="267"/>
      <c r="P750" s="267"/>
      <c r="Q750" s="267"/>
      <c r="R750" s="267"/>
      <c r="S750" s="267"/>
      <c r="T750" s="268"/>
      <c r="AT750" s="269" t="s">
        <v>177</v>
      </c>
      <c r="AU750" s="269" t="s">
        <v>79</v>
      </c>
      <c r="AV750" s="13" t="s">
        <v>75</v>
      </c>
      <c r="AW750" s="13" t="s">
        <v>35</v>
      </c>
      <c r="AX750" s="13" t="s">
        <v>71</v>
      </c>
      <c r="AY750" s="269" t="s">
        <v>169</v>
      </c>
    </row>
    <row r="751" s="12" customFormat="1">
      <c r="B751" s="248"/>
      <c r="C751" s="249"/>
      <c r="D751" s="250" t="s">
        <v>177</v>
      </c>
      <c r="E751" s="251" t="s">
        <v>21</v>
      </c>
      <c r="F751" s="252" t="s">
        <v>2523</v>
      </c>
      <c r="G751" s="249"/>
      <c r="H751" s="253">
        <v>3.1099999999999999</v>
      </c>
      <c r="I751" s="254"/>
      <c r="J751" s="249"/>
      <c r="K751" s="249"/>
      <c r="L751" s="255"/>
      <c r="M751" s="256"/>
      <c r="N751" s="257"/>
      <c r="O751" s="257"/>
      <c r="P751" s="257"/>
      <c r="Q751" s="257"/>
      <c r="R751" s="257"/>
      <c r="S751" s="257"/>
      <c r="T751" s="258"/>
      <c r="AT751" s="259" t="s">
        <v>177</v>
      </c>
      <c r="AU751" s="259" t="s">
        <v>79</v>
      </c>
      <c r="AV751" s="12" t="s">
        <v>79</v>
      </c>
      <c r="AW751" s="12" t="s">
        <v>35</v>
      </c>
      <c r="AX751" s="12" t="s">
        <v>71</v>
      </c>
      <c r="AY751" s="259" t="s">
        <v>169</v>
      </c>
    </row>
    <row r="752" s="13" customFormat="1">
      <c r="B752" s="260"/>
      <c r="C752" s="261"/>
      <c r="D752" s="250" t="s">
        <v>177</v>
      </c>
      <c r="E752" s="262" t="s">
        <v>21</v>
      </c>
      <c r="F752" s="263" t="s">
        <v>2524</v>
      </c>
      <c r="G752" s="261"/>
      <c r="H752" s="262" t="s">
        <v>21</v>
      </c>
      <c r="I752" s="264"/>
      <c r="J752" s="261"/>
      <c r="K752" s="261"/>
      <c r="L752" s="265"/>
      <c r="M752" s="266"/>
      <c r="N752" s="267"/>
      <c r="O752" s="267"/>
      <c r="P752" s="267"/>
      <c r="Q752" s="267"/>
      <c r="R752" s="267"/>
      <c r="S752" s="267"/>
      <c r="T752" s="268"/>
      <c r="AT752" s="269" t="s">
        <v>177</v>
      </c>
      <c r="AU752" s="269" t="s">
        <v>79</v>
      </c>
      <c r="AV752" s="13" t="s">
        <v>75</v>
      </c>
      <c r="AW752" s="13" t="s">
        <v>35</v>
      </c>
      <c r="AX752" s="13" t="s">
        <v>71</v>
      </c>
      <c r="AY752" s="269" t="s">
        <v>169</v>
      </c>
    </row>
    <row r="753" s="12" customFormat="1">
      <c r="B753" s="248"/>
      <c r="C753" s="249"/>
      <c r="D753" s="250" t="s">
        <v>177</v>
      </c>
      <c r="E753" s="251" t="s">
        <v>21</v>
      </c>
      <c r="F753" s="252" t="s">
        <v>2525</v>
      </c>
      <c r="G753" s="249"/>
      <c r="H753" s="253">
        <v>1.23</v>
      </c>
      <c r="I753" s="254"/>
      <c r="J753" s="249"/>
      <c r="K753" s="249"/>
      <c r="L753" s="255"/>
      <c r="M753" s="256"/>
      <c r="N753" s="257"/>
      <c r="O753" s="257"/>
      <c r="P753" s="257"/>
      <c r="Q753" s="257"/>
      <c r="R753" s="257"/>
      <c r="S753" s="257"/>
      <c r="T753" s="258"/>
      <c r="AT753" s="259" t="s">
        <v>177</v>
      </c>
      <c r="AU753" s="259" t="s">
        <v>79</v>
      </c>
      <c r="AV753" s="12" t="s">
        <v>79</v>
      </c>
      <c r="AW753" s="12" t="s">
        <v>35</v>
      </c>
      <c r="AX753" s="12" t="s">
        <v>71</v>
      </c>
      <c r="AY753" s="259" t="s">
        <v>169</v>
      </c>
    </row>
    <row r="754" s="13" customFormat="1">
      <c r="B754" s="260"/>
      <c r="C754" s="261"/>
      <c r="D754" s="250" t="s">
        <v>177</v>
      </c>
      <c r="E754" s="262" t="s">
        <v>21</v>
      </c>
      <c r="F754" s="263" t="s">
        <v>881</v>
      </c>
      <c r="G754" s="261"/>
      <c r="H754" s="262" t="s">
        <v>21</v>
      </c>
      <c r="I754" s="264"/>
      <c r="J754" s="261"/>
      <c r="K754" s="261"/>
      <c r="L754" s="265"/>
      <c r="M754" s="266"/>
      <c r="N754" s="267"/>
      <c r="O754" s="267"/>
      <c r="P754" s="267"/>
      <c r="Q754" s="267"/>
      <c r="R754" s="267"/>
      <c r="S754" s="267"/>
      <c r="T754" s="268"/>
      <c r="AT754" s="269" t="s">
        <v>177</v>
      </c>
      <c r="AU754" s="269" t="s">
        <v>79</v>
      </c>
      <c r="AV754" s="13" t="s">
        <v>75</v>
      </c>
      <c r="AW754" s="13" t="s">
        <v>35</v>
      </c>
      <c r="AX754" s="13" t="s">
        <v>71</v>
      </c>
      <c r="AY754" s="269" t="s">
        <v>169</v>
      </c>
    </row>
    <row r="755" s="12" customFormat="1">
      <c r="B755" s="248"/>
      <c r="C755" s="249"/>
      <c r="D755" s="250" t="s">
        <v>177</v>
      </c>
      <c r="E755" s="251" t="s">
        <v>21</v>
      </c>
      <c r="F755" s="252" t="s">
        <v>2526</v>
      </c>
      <c r="G755" s="249"/>
      <c r="H755" s="253">
        <v>3.7000000000000002</v>
      </c>
      <c r="I755" s="254"/>
      <c r="J755" s="249"/>
      <c r="K755" s="249"/>
      <c r="L755" s="255"/>
      <c r="M755" s="256"/>
      <c r="N755" s="257"/>
      <c r="O755" s="257"/>
      <c r="P755" s="257"/>
      <c r="Q755" s="257"/>
      <c r="R755" s="257"/>
      <c r="S755" s="257"/>
      <c r="T755" s="258"/>
      <c r="AT755" s="259" t="s">
        <v>177</v>
      </c>
      <c r="AU755" s="259" t="s">
        <v>79</v>
      </c>
      <c r="AV755" s="12" t="s">
        <v>79</v>
      </c>
      <c r="AW755" s="12" t="s">
        <v>35</v>
      </c>
      <c r="AX755" s="12" t="s">
        <v>71</v>
      </c>
      <c r="AY755" s="259" t="s">
        <v>169</v>
      </c>
    </row>
    <row r="756" s="13" customFormat="1">
      <c r="B756" s="260"/>
      <c r="C756" s="261"/>
      <c r="D756" s="250" t="s">
        <v>177</v>
      </c>
      <c r="E756" s="262" t="s">
        <v>21</v>
      </c>
      <c r="F756" s="263" t="s">
        <v>882</v>
      </c>
      <c r="G756" s="261"/>
      <c r="H756" s="262" t="s">
        <v>21</v>
      </c>
      <c r="I756" s="264"/>
      <c r="J756" s="261"/>
      <c r="K756" s="261"/>
      <c r="L756" s="265"/>
      <c r="M756" s="266"/>
      <c r="N756" s="267"/>
      <c r="O756" s="267"/>
      <c r="P756" s="267"/>
      <c r="Q756" s="267"/>
      <c r="R756" s="267"/>
      <c r="S756" s="267"/>
      <c r="T756" s="268"/>
      <c r="AT756" s="269" t="s">
        <v>177</v>
      </c>
      <c r="AU756" s="269" t="s">
        <v>79</v>
      </c>
      <c r="AV756" s="13" t="s">
        <v>75</v>
      </c>
      <c r="AW756" s="13" t="s">
        <v>35</v>
      </c>
      <c r="AX756" s="13" t="s">
        <v>71</v>
      </c>
      <c r="AY756" s="269" t="s">
        <v>169</v>
      </c>
    </row>
    <row r="757" s="12" customFormat="1">
      <c r="B757" s="248"/>
      <c r="C757" s="249"/>
      <c r="D757" s="250" t="s">
        <v>177</v>
      </c>
      <c r="E757" s="251" t="s">
        <v>21</v>
      </c>
      <c r="F757" s="252" t="s">
        <v>2527</v>
      </c>
      <c r="G757" s="249"/>
      <c r="H757" s="253">
        <v>2.9399999999999999</v>
      </c>
      <c r="I757" s="254"/>
      <c r="J757" s="249"/>
      <c r="K757" s="249"/>
      <c r="L757" s="255"/>
      <c r="M757" s="256"/>
      <c r="N757" s="257"/>
      <c r="O757" s="257"/>
      <c r="P757" s="257"/>
      <c r="Q757" s="257"/>
      <c r="R757" s="257"/>
      <c r="S757" s="257"/>
      <c r="T757" s="258"/>
      <c r="AT757" s="259" t="s">
        <v>177</v>
      </c>
      <c r="AU757" s="259" t="s">
        <v>79</v>
      </c>
      <c r="AV757" s="12" t="s">
        <v>79</v>
      </c>
      <c r="AW757" s="12" t="s">
        <v>35</v>
      </c>
      <c r="AX757" s="12" t="s">
        <v>71</v>
      </c>
      <c r="AY757" s="259" t="s">
        <v>169</v>
      </c>
    </row>
    <row r="758" s="13" customFormat="1">
      <c r="B758" s="260"/>
      <c r="C758" s="261"/>
      <c r="D758" s="250" t="s">
        <v>177</v>
      </c>
      <c r="E758" s="262" t="s">
        <v>21</v>
      </c>
      <c r="F758" s="263" t="s">
        <v>879</v>
      </c>
      <c r="G758" s="261"/>
      <c r="H758" s="262" t="s">
        <v>21</v>
      </c>
      <c r="I758" s="264"/>
      <c r="J758" s="261"/>
      <c r="K758" s="261"/>
      <c r="L758" s="265"/>
      <c r="M758" s="266"/>
      <c r="N758" s="267"/>
      <c r="O758" s="267"/>
      <c r="P758" s="267"/>
      <c r="Q758" s="267"/>
      <c r="R758" s="267"/>
      <c r="S758" s="267"/>
      <c r="T758" s="268"/>
      <c r="AT758" s="269" t="s">
        <v>177</v>
      </c>
      <c r="AU758" s="269" t="s">
        <v>79</v>
      </c>
      <c r="AV758" s="13" t="s">
        <v>75</v>
      </c>
      <c r="AW758" s="13" t="s">
        <v>35</v>
      </c>
      <c r="AX758" s="13" t="s">
        <v>71</v>
      </c>
      <c r="AY758" s="269" t="s">
        <v>169</v>
      </c>
    </row>
    <row r="759" s="12" customFormat="1">
      <c r="B759" s="248"/>
      <c r="C759" s="249"/>
      <c r="D759" s="250" t="s">
        <v>177</v>
      </c>
      <c r="E759" s="251" t="s">
        <v>21</v>
      </c>
      <c r="F759" s="252" t="s">
        <v>2528</v>
      </c>
      <c r="G759" s="249"/>
      <c r="H759" s="253">
        <v>3.2400000000000002</v>
      </c>
      <c r="I759" s="254"/>
      <c r="J759" s="249"/>
      <c r="K759" s="249"/>
      <c r="L759" s="255"/>
      <c r="M759" s="256"/>
      <c r="N759" s="257"/>
      <c r="O759" s="257"/>
      <c r="P759" s="257"/>
      <c r="Q759" s="257"/>
      <c r="R759" s="257"/>
      <c r="S759" s="257"/>
      <c r="T759" s="258"/>
      <c r="AT759" s="259" t="s">
        <v>177</v>
      </c>
      <c r="AU759" s="259" t="s">
        <v>79</v>
      </c>
      <c r="AV759" s="12" t="s">
        <v>79</v>
      </c>
      <c r="AW759" s="12" t="s">
        <v>35</v>
      </c>
      <c r="AX759" s="12" t="s">
        <v>71</v>
      </c>
      <c r="AY759" s="259" t="s">
        <v>169</v>
      </c>
    </row>
    <row r="760" s="13" customFormat="1">
      <c r="B760" s="260"/>
      <c r="C760" s="261"/>
      <c r="D760" s="250" t="s">
        <v>177</v>
      </c>
      <c r="E760" s="262" t="s">
        <v>21</v>
      </c>
      <c r="F760" s="263" t="s">
        <v>883</v>
      </c>
      <c r="G760" s="261"/>
      <c r="H760" s="262" t="s">
        <v>21</v>
      </c>
      <c r="I760" s="264"/>
      <c r="J760" s="261"/>
      <c r="K760" s="261"/>
      <c r="L760" s="265"/>
      <c r="M760" s="266"/>
      <c r="N760" s="267"/>
      <c r="O760" s="267"/>
      <c r="P760" s="267"/>
      <c r="Q760" s="267"/>
      <c r="R760" s="267"/>
      <c r="S760" s="267"/>
      <c r="T760" s="268"/>
      <c r="AT760" s="269" t="s">
        <v>177</v>
      </c>
      <c r="AU760" s="269" t="s">
        <v>79</v>
      </c>
      <c r="AV760" s="13" t="s">
        <v>75</v>
      </c>
      <c r="AW760" s="13" t="s">
        <v>35</v>
      </c>
      <c r="AX760" s="13" t="s">
        <v>71</v>
      </c>
      <c r="AY760" s="269" t="s">
        <v>169</v>
      </c>
    </row>
    <row r="761" s="12" customFormat="1">
      <c r="B761" s="248"/>
      <c r="C761" s="249"/>
      <c r="D761" s="250" t="s">
        <v>177</v>
      </c>
      <c r="E761" s="251" t="s">
        <v>21</v>
      </c>
      <c r="F761" s="252" t="s">
        <v>2529</v>
      </c>
      <c r="G761" s="249"/>
      <c r="H761" s="253">
        <v>7.5999999999999996</v>
      </c>
      <c r="I761" s="254"/>
      <c r="J761" s="249"/>
      <c r="K761" s="249"/>
      <c r="L761" s="255"/>
      <c r="M761" s="256"/>
      <c r="N761" s="257"/>
      <c r="O761" s="257"/>
      <c r="P761" s="257"/>
      <c r="Q761" s="257"/>
      <c r="R761" s="257"/>
      <c r="S761" s="257"/>
      <c r="T761" s="258"/>
      <c r="AT761" s="259" t="s">
        <v>177</v>
      </c>
      <c r="AU761" s="259" t="s">
        <v>79</v>
      </c>
      <c r="AV761" s="12" t="s">
        <v>79</v>
      </c>
      <c r="AW761" s="12" t="s">
        <v>35</v>
      </c>
      <c r="AX761" s="12" t="s">
        <v>71</v>
      </c>
      <c r="AY761" s="259" t="s">
        <v>169</v>
      </c>
    </row>
    <row r="762" s="13" customFormat="1">
      <c r="B762" s="260"/>
      <c r="C762" s="261"/>
      <c r="D762" s="250" t="s">
        <v>177</v>
      </c>
      <c r="E762" s="262" t="s">
        <v>21</v>
      </c>
      <c r="F762" s="263" t="s">
        <v>878</v>
      </c>
      <c r="G762" s="261"/>
      <c r="H762" s="262" t="s">
        <v>21</v>
      </c>
      <c r="I762" s="264"/>
      <c r="J762" s="261"/>
      <c r="K762" s="261"/>
      <c r="L762" s="265"/>
      <c r="M762" s="266"/>
      <c r="N762" s="267"/>
      <c r="O762" s="267"/>
      <c r="P762" s="267"/>
      <c r="Q762" s="267"/>
      <c r="R762" s="267"/>
      <c r="S762" s="267"/>
      <c r="T762" s="268"/>
      <c r="AT762" s="269" t="s">
        <v>177</v>
      </c>
      <c r="AU762" s="269" t="s">
        <v>79</v>
      </c>
      <c r="AV762" s="13" t="s">
        <v>75</v>
      </c>
      <c r="AW762" s="13" t="s">
        <v>35</v>
      </c>
      <c r="AX762" s="13" t="s">
        <v>71</v>
      </c>
      <c r="AY762" s="269" t="s">
        <v>169</v>
      </c>
    </row>
    <row r="763" s="14" customFormat="1">
      <c r="B763" s="270"/>
      <c r="C763" s="271"/>
      <c r="D763" s="250" t="s">
        <v>177</v>
      </c>
      <c r="E763" s="272" t="s">
        <v>21</v>
      </c>
      <c r="F763" s="273" t="s">
        <v>182</v>
      </c>
      <c r="G763" s="271"/>
      <c r="H763" s="274">
        <v>65.640000000000001</v>
      </c>
      <c r="I763" s="275"/>
      <c r="J763" s="271"/>
      <c r="K763" s="271"/>
      <c r="L763" s="276"/>
      <c r="M763" s="277"/>
      <c r="N763" s="278"/>
      <c r="O763" s="278"/>
      <c r="P763" s="278"/>
      <c r="Q763" s="278"/>
      <c r="R763" s="278"/>
      <c r="S763" s="278"/>
      <c r="T763" s="279"/>
      <c r="AT763" s="280" t="s">
        <v>177</v>
      </c>
      <c r="AU763" s="280" t="s">
        <v>79</v>
      </c>
      <c r="AV763" s="14" t="s">
        <v>89</v>
      </c>
      <c r="AW763" s="14" t="s">
        <v>35</v>
      </c>
      <c r="AX763" s="14" t="s">
        <v>75</v>
      </c>
      <c r="AY763" s="280" t="s">
        <v>169</v>
      </c>
    </row>
    <row r="764" s="1" customFormat="1" ht="25.5" customHeight="1">
      <c r="B764" s="47"/>
      <c r="C764" s="236" t="s">
        <v>445</v>
      </c>
      <c r="D764" s="236" t="s">
        <v>172</v>
      </c>
      <c r="E764" s="237" t="s">
        <v>2556</v>
      </c>
      <c r="F764" s="238" t="s">
        <v>2557</v>
      </c>
      <c r="G764" s="239" t="s">
        <v>175</v>
      </c>
      <c r="H764" s="240">
        <v>13.68</v>
      </c>
      <c r="I764" s="241"/>
      <c r="J764" s="242">
        <f>ROUND(I764*H764,2)</f>
        <v>0</v>
      </c>
      <c r="K764" s="238" t="s">
        <v>21</v>
      </c>
      <c r="L764" s="73"/>
      <c r="M764" s="243" t="s">
        <v>21</v>
      </c>
      <c r="N764" s="244" t="s">
        <v>42</v>
      </c>
      <c r="O764" s="48"/>
      <c r="P764" s="245">
        <f>O764*H764</f>
        <v>0</v>
      </c>
      <c r="Q764" s="245">
        <v>0</v>
      </c>
      <c r="R764" s="245">
        <f>Q764*H764</f>
        <v>0</v>
      </c>
      <c r="S764" s="245">
        <v>0.029999999999999999</v>
      </c>
      <c r="T764" s="246">
        <f>S764*H764</f>
        <v>0.41039999999999999</v>
      </c>
      <c r="AR764" s="25" t="s">
        <v>89</v>
      </c>
      <c r="AT764" s="25" t="s">
        <v>172</v>
      </c>
      <c r="AU764" s="25" t="s">
        <v>79</v>
      </c>
      <c r="AY764" s="25" t="s">
        <v>169</v>
      </c>
      <c r="BE764" s="247">
        <f>IF(N764="základní",J764,0)</f>
        <v>0</v>
      </c>
      <c r="BF764" s="247">
        <f>IF(N764="snížená",J764,0)</f>
        <v>0</v>
      </c>
      <c r="BG764" s="247">
        <f>IF(N764="zákl. přenesená",J764,0)</f>
        <v>0</v>
      </c>
      <c r="BH764" s="247">
        <f>IF(N764="sníž. přenesená",J764,0)</f>
        <v>0</v>
      </c>
      <c r="BI764" s="247">
        <f>IF(N764="nulová",J764,0)</f>
        <v>0</v>
      </c>
      <c r="BJ764" s="25" t="s">
        <v>75</v>
      </c>
      <c r="BK764" s="247">
        <f>ROUND(I764*H764,2)</f>
        <v>0</v>
      </c>
      <c r="BL764" s="25" t="s">
        <v>89</v>
      </c>
      <c r="BM764" s="25" t="s">
        <v>2558</v>
      </c>
    </row>
    <row r="765" s="12" customFormat="1">
      <c r="B765" s="248"/>
      <c r="C765" s="249"/>
      <c r="D765" s="250" t="s">
        <v>177</v>
      </c>
      <c r="E765" s="251" t="s">
        <v>21</v>
      </c>
      <c r="F765" s="252" t="s">
        <v>2559</v>
      </c>
      <c r="G765" s="249"/>
      <c r="H765" s="253">
        <v>13.68</v>
      </c>
      <c r="I765" s="254"/>
      <c r="J765" s="249"/>
      <c r="K765" s="249"/>
      <c r="L765" s="255"/>
      <c r="M765" s="256"/>
      <c r="N765" s="257"/>
      <c r="O765" s="257"/>
      <c r="P765" s="257"/>
      <c r="Q765" s="257"/>
      <c r="R765" s="257"/>
      <c r="S765" s="257"/>
      <c r="T765" s="258"/>
      <c r="AT765" s="259" t="s">
        <v>177</v>
      </c>
      <c r="AU765" s="259" t="s">
        <v>79</v>
      </c>
      <c r="AV765" s="12" t="s">
        <v>79</v>
      </c>
      <c r="AW765" s="12" t="s">
        <v>35</v>
      </c>
      <c r="AX765" s="12" t="s">
        <v>71</v>
      </c>
      <c r="AY765" s="259" t="s">
        <v>169</v>
      </c>
    </row>
    <row r="766" s="13" customFormat="1">
      <c r="B766" s="260"/>
      <c r="C766" s="261"/>
      <c r="D766" s="250" t="s">
        <v>177</v>
      </c>
      <c r="E766" s="262" t="s">
        <v>21</v>
      </c>
      <c r="F766" s="263" t="s">
        <v>2560</v>
      </c>
      <c r="G766" s="261"/>
      <c r="H766" s="262" t="s">
        <v>21</v>
      </c>
      <c r="I766" s="264"/>
      <c r="J766" s="261"/>
      <c r="K766" s="261"/>
      <c r="L766" s="265"/>
      <c r="M766" s="266"/>
      <c r="N766" s="267"/>
      <c r="O766" s="267"/>
      <c r="P766" s="267"/>
      <c r="Q766" s="267"/>
      <c r="R766" s="267"/>
      <c r="S766" s="267"/>
      <c r="T766" s="268"/>
      <c r="AT766" s="269" t="s">
        <v>177</v>
      </c>
      <c r="AU766" s="269" t="s">
        <v>79</v>
      </c>
      <c r="AV766" s="13" t="s">
        <v>75</v>
      </c>
      <c r="AW766" s="13" t="s">
        <v>35</v>
      </c>
      <c r="AX766" s="13" t="s">
        <v>71</v>
      </c>
      <c r="AY766" s="269" t="s">
        <v>169</v>
      </c>
    </row>
    <row r="767" s="14" customFormat="1">
      <c r="B767" s="270"/>
      <c r="C767" s="271"/>
      <c r="D767" s="250" t="s">
        <v>177</v>
      </c>
      <c r="E767" s="272" t="s">
        <v>21</v>
      </c>
      <c r="F767" s="273" t="s">
        <v>182</v>
      </c>
      <c r="G767" s="271"/>
      <c r="H767" s="274">
        <v>13.68</v>
      </c>
      <c r="I767" s="275"/>
      <c r="J767" s="271"/>
      <c r="K767" s="271"/>
      <c r="L767" s="276"/>
      <c r="M767" s="277"/>
      <c r="N767" s="278"/>
      <c r="O767" s="278"/>
      <c r="P767" s="278"/>
      <c r="Q767" s="278"/>
      <c r="R767" s="278"/>
      <c r="S767" s="278"/>
      <c r="T767" s="279"/>
      <c r="AT767" s="280" t="s">
        <v>177</v>
      </c>
      <c r="AU767" s="280" t="s">
        <v>79</v>
      </c>
      <c r="AV767" s="14" t="s">
        <v>89</v>
      </c>
      <c r="AW767" s="14" t="s">
        <v>35</v>
      </c>
      <c r="AX767" s="14" t="s">
        <v>75</v>
      </c>
      <c r="AY767" s="280" t="s">
        <v>169</v>
      </c>
    </row>
    <row r="768" s="1" customFormat="1" ht="16.5" customHeight="1">
      <c r="B768" s="47"/>
      <c r="C768" s="236" t="s">
        <v>476</v>
      </c>
      <c r="D768" s="236" t="s">
        <v>172</v>
      </c>
      <c r="E768" s="237" t="s">
        <v>2561</v>
      </c>
      <c r="F768" s="238" t="s">
        <v>2562</v>
      </c>
      <c r="G768" s="239" t="s">
        <v>175</v>
      </c>
      <c r="H768" s="240">
        <v>26.004000000000001</v>
      </c>
      <c r="I768" s="241"/>
      <c r="J768" s="242">
        <f>ROUND(I768*H768,2)</f>
        <v>0</v>
      </c>
      <c r="K768" s="238" t="s">
        <v>21</v>
      </c>
      <c r="L768" s="73"/>
      <c r="M768" s="243" t="s">
        <v>21</v>
      </c>
      <c r="N768" s="244" t="s">
        <v>42</v>
      </c>
      <c r="O768" s="48"/>
      <c r="P768" s="245">
        <f>O768*H768</f>
        <v>0</v>
      </c>
      <c r="Q768" s="245">
        <v>0</v>
      </c>
      <c r="R768" s="245">
        <f>Q768*H768</f>
        <v>0</v>
      </c>
      <c r="S768" s="245">
        <v>0.075999999999999998</v>
      </c>
      <c r="T768" s="246">
        <f>S768*H768</f>
        <v>1.9763040000000001</v>
      </c>
      <c r="AR768" s="25" t="s">
        <v>89</v>
      </c>
      <c r="AT768" s="25" t="s">
        <v>172</v>
      </c>
      <c r="AU768" s="25" t="s">
        <v>79</v>
      </c>
      <c r="AY768" s="25" t="s">
        <v>169</v>
      </c>
      <c r="BE768" s="247">
        <f>IF(N768="základní",J768,0)</f>
        <v>0</v>
      </c>
      <c r="BF768" s="247">
        <f>IF(N768="snížená",J768,0)</f>
        <v>0</v>
      </c>
      <c r="BG768" s="247">
        <f>IF(N768="zákl. přenesená",J768,0)</f>
        <v>0</v>
      </c>
      <c r="BH768" s="247">
        <f>IF(N768="sníž. přenesená",J768,0)</f>
        <v>0</v>
      </c>
      <c r="BI768" s="247">
        <f>IF(N768="nulová",J768,0)</f>
        <v>0</v>
      </c>
      <c r="BJ768" s="25" t="s">
        <v>75</v>
      </c>
      <c r="BK768" s="247">
        <f>ROUND(I768*H768,2)</f>
        <v>0</v>
      </c>
      <c r="BL768" s="25" t="s">
        <v>89</v>
      </c>
      <c r="BM768" s="25" t="s">
        <v>2563</v>
      </c>
    </row>
    <row r="769" s="12" customFormat="1">
      <c r="B769" s="248"/>
      <c r="C769" s="249"/>
      <c r="D769" s="250" t="s">
        <v>177</v>
      </c>
      <c r="E769" s="251" t="s">
        <v>21</v>
      </c>
      <c r="F769" s="252" t="s">
        <v>2564</v>
      </c>
      <c r="G769" s="249"/>
      <c r="H769" s="253">
        <v>22.852</v>
      </c>
      <c r="I769" s="254"/>
      <c r="J769" s="249"/>
      <c r="K769" s="249"/>
      <c r="L769" s="255"/>
      <c r="M769" s="256"/>
      <c r="N769" s="257"/>
      <c r="O769" s="257"/>
      <c r="P769" s="257"/>
      <c r="Q769" s="257"/>
      <c r="R769" s="257"/>
      <c r="S769" s="257"/>
      <c r="T769" s="258"/>
      <c r="AT769" s="259" t="s">
        <v>177</v>
      </c>
      <c r="AU769" s="259" t="s">
        <v>79</v>
      </c>
      <c r="AV769" s="12" t="s">
        <v>79</v>
      </c>
      <c r="AW769" s="12" t="s">
        <v>35</v>
      </c>
      <c r="AX769" s="12" t="s">
        <v>71</v>
      </c>
      <c r="AY769" s="259" t="s">
        <v>169</v>
      </c>
    </row>
    <row r="770" s="13" customFormat="1">
      <c r="B770" s="260"/>
      <c r="C770" s="261"/>
      <c r="D770" s="250" t="s">
        <v>177</v>
      </c>
      <c r="E770" s="262" t="s">
        <v>21</v>
      </c>
      <c r="F770" s="263" t="s">
        <v>602</v>
      </c>
      <c r="G770" s="261"/>
      <c r="H770" s="262" t="s">
        <v>21</v>
      </c>
      <c r="I770" s="264"/>
      <c r="J770" s="261"/>
      <c r="K770" s="261"/>
      <c r="L770" s="265"/>
      <c r="M770" s="266"/>
      <c r="N770" s="267"/>
      <c r="O770" s="267"/>
      <c r="P770" s="267"/>
      <c r="Q770" s="267"/>
      <c r="R770" s="267"/>
      <c r="S770" s="267"/>
      <c r="T770" s="268"/>
      <c r="AT770" s="269" t="s">
        <v>177</v>
      </c>
      <c r="AU770" s="269" t="s">
        <v>79</v>
      </c>
      <c r="AV770" s="13" t="s">
        <v>75</v>
      </c>
      <c r="AW770" s="13" t="s">
        <v>35</v>
      </c>
      <c r="AX770" s="13" t="s">
        <v>71</v>
      </c>
      <c r="AY770" s="269" t="s">
        <v>169</v>
      </c>
    </row>
    <row r="771" s="12" customFormat="1">
      <c r="B771" s="248"/>
      <c r="C771" s="249"/>
      <c r="D771" s="250" t="s">
        <v>177</v>
      </c>
      <c r="E771" s="251" t="s">
        <v>21</v>
      </c>
      <c r="F771" s="252" t="s">
        <v>2565</v>
      </c>
      <c r="G771" s="249"/>
      <c r="H771" s="253">
        <v>3.1520000000000001</v>
      </c>
      <c r="I771" s="254"/>
      <c r="J771" s="249"/>
      <c r="K771" s="249"/>
      <c r="L771" s="255"/>
      <c r="M771" s="256"/>
      <c r="N771" s="257"/>
      <c r="O771" s="257"/>
      <c r="P771" s="257"/>
      <c r="Q771" s="257"/>
      <c r="R771" s="257"/>
      <c r="S771" s="257"/>
      <c r="T771" s="258"/>
      <c r="AT771" s="259" t="s">
        <v>177</v>
      </c>
      <c r="AU771" s="259" t="s">
        <v>79</v>
      </c>
      <c r="AV771" s="12" t="s">
        <v>79</v>
      </c>
      <c r="AW771" s="12" t="s">
        <v>35</v>
      </c>
      <c r="AX771" s="12" t="s">
        <v>71</v>
      </c>
      <c r="AY771" s="259" t="s">
        <v>169</v>
      </c>
    </row>
    <row r="772" s="13" customFormat="1">
      <c r="B772" s="260"/>
      <c r="C772" s="261"/>
      <c r="D772" s="250" t="s">
        <v>177</v>
      </c>
      <c r="E772" s="262" t="s">
        <v>21</v>
      </c>
      <c r="F772" s="263" t="s">
        <v>837</v>
      </c>
      <c r="G772" s="261"/>
      <c r="H772" s="262" t="s">
        <v>21</v>
      </c>
      <c r="I772" s="264"/>
      <c r="J772" s="261"/>
      <c r="K772" s="261"/>
      <c r="L772" s="265"/>
      <c r="M772" s="266"/>
      <c r="N772" s="267"/>
      <c r="O772" s="267"/>
      <c r="P772" s="267"/>
      <c r="Q772" s="267"/>
      <c r="R772" s="267"/>
      <c r="S772" s="267"/>
      <c r="T772" s="268"/>
      <c r="AT772" s="269" t="s">
        <v>177</v>
      </c>
      <c r="AU772" s="269" t="s">
        <v>79</v>
      </c>
      <c r="AV772" s="13" t="s">
        <v>75</v>
      </c>
      <c r="AW772" s="13" t="s">
        <v>35</v>
      </c>
      <c r="AX772" s="13" t="s">
        <v>71</v>
      </c>
      <c r="AY772" s="269" t="s">
        <v>169</v>
      </c>
    </row>
    <row r="773" s="14" customFormat="1">
      <c r="B773" s="270"/>
      <c r="C773" s="271"/>
      <c r="D773" s="250" t="s">
        <v>177</v>
      </c>
      <c r="E773" s="272" t="s">
        <v>21</v>
      </c>
      <c r="F773" s="273" t="s">
        <v>182</v>
      </c>
      <c r="G773" s="271"/>
      <c r="H773" s="274">
        <v>26.004000000000001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AT773" s="280" t="s">
        <v>177</v>
      </c>
      <c r="AU773" s="280" t="s">
        <v>79</v>
      </c>
      <c r="AV773" s="14" t="s">
        <v>89</v>
      </c>
      <c r="AW773" s="14" t="s">
        <v>35</v>
      </c>
      <c r="AX773" s="14" t="s">
        <v>75</v>
      </c>
      <c r="AY773" s="280" t="s">
        <v>169</v>
      </c>
    </row>
    <row r="774" s="1" customFormat="1" ht="16.5" customHeight="1">
      <c r="B774" s="47"/>
      <c r="C774" s="236" t="s">
        <v>489</v>
      </c>
      <c r="D774" s="236" t="s">
        <v>172</v>
      </c>
      <c r="E774" s="237" t="s">
        <v>2566</v>
      </c>
      <c r="F774" s="238" t="s">
        <v>2567</v>
      </c>
      <c r="G774" s="239" t="s">
        <v>175</v>
      </c>
      <c r="H774" s="240">
        <v>6.3040000000000003</v>
      </c>
      <c r="I774" s="241"/>
      <c r="J774" s="242">
        <f>ROUND(I774*H774,2)</f>
        <v>0</v>
      </c>
      <c r="K774" s="238" t="s">
        <v>21</v>
      </c>
      <c r="L774" s="73"/>
      <c r="M774" s="243" t="s">
        <v>21</v>
      </c>
      <c r="N774" s="244" t="s">
        <v>42</v>
      </c>
      <c r="O774" s="48"/>
      <c r="P774" s="245">
        <f>O774*H774</f>
        <v>0</v>
      </c>
      <c r="Q774" s="245">
        <v>0</v>
      </c>
      <c r="R774" s="245">
        <f>Q774*H774</f>
        <v>0</v>
      </c>
      <c r="S774" s="245">
        <v>0.063</v>
      </c>
      <c r="T774" s="246">
        <f>S774*H774</f>
        <v>0.39715200000000001</v>
      </c>
      <c r="AR774" s="25" t="s">
        <v>89</v>
      </c>
      <c r="AT774" s="25" t="s">
        <v>172</v>
      </c>
      <c r="AU774" s="25" t="s">
        <v>79</v>
      </c>
      <c r="AY774" s="25" t="s">
        <v>169</v>
      </c>
      <c r="BE774" s="247">
        <f>IF(N774="základní",J774,0)</f>
        <v>0</v>
      </c>
      <c r="BF774" s="247">
        <f>IF(N774="snížená",J774,0)</f>
        <v>0</v>
      </c>
      <c r="BG774" s="247">
        <f>IF(N774="zákl. přenesená",J774,0)</f>
        <v>0</v>
      </c>
      <c r="BH774" s="247">
        <f>IF(N774="sníž. přenesená",J774,0)</f>
        <v>0</v>
      </c>
      <c r="BI774" s="247">
        <f>IF(N774="nulová",J774,0)</f>
        <v>0</v>
      </c>
      <c r="BJ774" s="25" t="s">
        <v>75</v>
      </c>
      <c r="BK774" s="247">
        <f>ROUND(I774*H774,2)</f>
        <v>0</v>
      </c>
      <c r="BL774" s="25" t="s">
        <v>89</v>
      </c>
      <c r="BM774" s="25" t="s">
        <v>2568</v>
      </c>
    </row>
    <row r="775" s="12" customFormat="1">
      <c r="B775" s="248"/>
      <c r="C775" s="249"/>
      <c r="D775" s="250" t="s">
        <v>177</v>
      </c>
      <c r="E775" s="251" t="s">
        <v>21</v>
      </c>
      <c r="F775" s="252" t="s">
        <v>2569</v>
      </c>
      <c r="G775" s="249"/>
      <c r="H775" s="253">
        <v>6.3040000000000003</v>
      </c>
      <c r="I775" s="254"/>
      <c r="J775" s="249"/>
      <c r="K775" s="249"/>
      <c r="L775" s="255"/>
      <c r="M775" s="256"/>
      <c r="N775" s="257"/>
      <c r="O775" s="257"/>
      <c r="P775" s="257"/>
      <c r="Q775" s="257"/>
      <c r="R775" s="257"/>
      <c r="S775" s="257"/>
      <c r="T775" s="258"/>
      <c r="AT775" s="259" t="s">
        <v>177</v>
      </c>
      <c r="AU775" s="259" t="s">
        <v>79</v>
      </c>
      <c r="AV775" s="12" t="s">
        <v>79</v>
      </c>
      <c r="AW775" s="12" t="s">
        <v>35</v>
      </c>
      <c r="AX775" s="12" t="s">
        <v>71</v>
      </c>
      <c r="AY775" s="259" t="s">
        <v>169</v>
      </c>
    </row>
    <row r="776" s="13" customFormat="1">
      <c r="B776" s="260"/>
      <c r="C776" s="261"/>
      <c r="D776" s="250" t="s">
        <v>177</v>
      </c>
      <c r="E776" s="262" t="s">
        <v>21</v>
      </c>
      <c r="F776" s="263" t="s">
        <v>602</v>
      </c>
      <c r="G776" s="261"/>
      <c r="H776" s="262" t="s">
        <v>21</v>
      </c>
      <c r="I776" s="264"/>
      <c r="J776" s="261"/>
      <c r="K776" s="261"/>
      <c r="L776" s="265"/>
      <c r="M776" s="266"/>
      <c r="N776" s="267"/>
      <c r="O776" s="267"/>
      <c r="P776" s="267"/>
      <c r="Q776" s="267"/>
      <c r="R776" s="267"/>
      <c r="S776" s="267"/>
      <c r="T776" s="268"/>
      <c r="AT776" s="269" t="s">
        <v>177</v>
      </c>
      <c r="AU776" s="269" t="s">
        <v>79</v>
      </c>
      <c r="AV776" s="13" t="s">
        <v>75</v>
      </c>
      <c r="AW776" s="13" t="s">
        <v>35</v>
      </c>
      <c r="AX776" s="13" t="s">
        <v>71</v>
      </c>
      <c r="AY776" s="269" t="s">
        <v>169</v>
      </c>
    </row>
    <row r="777" s="14" customFormat="1">
      <c r="B777" s="270"/>
      <c r="C777" s="271"/>
      <c r="D777" s="250" t="s">
        <v>177</v>
      </c>
      <c r="E777" s="272" t="s">
        <v>21</v>
      </c>
      <c r="F777" s="273" t="s">
        <v>182</v>
      </c>
      <c r="G777" s="271"/>
      <c r="H777" s="274">
        <v>6.3040000000000003</v>
      </c>
      <c r="I777" s="275"/>
      <c r="J777" s="271"/>
      <c r="K777" s="271"/>
      <c r="L777" s="276"/>
      <c r="M777" s="277"/>
      <c r="N777" s="278"/>
      <c r="O777" s="278"/>
      <c r="P777" s="278"/>
      <c r="Q777" s="278"/>
      <c r="R777" s="278"/>
      <c r="S777" s="278"/>
      <c r="T777" s="279"/>
      <c r="AT777" s="280" t="s">
        <v>177</v>
      </c>
      <c r="AU777" s="280" t="s">
        <v>79</v>
      </c>
      <c r="AV777" s="14" t="s">
        <v>89</v>
      </c>
      <c r="AW777" s="14" t="s">
        <v>35</v>
      </c>
      <c r="AX777" s="14" t="s">
        <v>75</v>
      </c>
      <c r="AY777" s="280" t="s">
        <v>169</v>
      </c>
    </row>
    <row r="778" s="1" customFormat="1" ht="16.5" customHeight="1">
      <c r="B778" s="47"/>
      <c r="C778" s="236" t="s">
        <v>501</v>
      </c>
      <c r="D778" s="236" t="s">
        <v>172</v>
      </c>
      <c r="E778" s="237" t="s">
        <v>2570</v>
      </c>
      <c r="F778" s="238" t="s">
        <v>2571</v>
      </c>
      <c r="G778" s="239" t="s">
        <v>190</v>
      </c>
      <c r="H778" s="240">
        <v>0.17599999999999999</v>
      </c>
      <c r="I778" s="241"/>
      <c r="J778" s="242">
        <f>ROUND(I778*H778,2)</f>
        <v>0</v>
      </c>
      <c r="K778" s="238" t="s">
        <v>21</v>
      </c>
      <c r="L778" s="73"/>
      <c r="M778" s="243" t="s">
        <v>21</v>
      </c>
      <c r="N778" s="244" t="s">
        <v>42</v>
      </c>
      <c r="O778" s="48"/>
      <c r="P778" s="245">
        <f>O778*H778</f>
        <v>0</v>
      </c>
      <c r="Q778" s="245">
        <v>0</v>
      </c>
      <c r="R778" s="245">
        <f>Q778*H778</f>
        <v>0</v>
      </c>
      <c r="S778" s="245">
        <v>1.8</v>
      </c>
      <c r="T778" s="246">
        <f>S778*H778</f>
        <v>0.31679999999999997</v>
      </c>
      <c r="AR778" s="25" t="s">
        <v>89</v>
      </c>
      <c r="AT778" s="25" t="s">
        <v>172</v>
      </c>
      <c r="AU778" s="25" t="s">
        <v>79</v>
      </c>
      <c r="AY778" s="25" t="s">
        <v>169</v>
      </c>
      <c r="BE778" s="247">
        <f>IF(N778="základní",J778,0)</f>
        <v>0</v>
      </c>
      <c r="BF778" s="247">
        <f>IF(N778="snížená",J778,0)</f>
        <v>0</v>
      </c>
      <c r="BG778" s="247">
        <f>IF(N778="zákl. přenesená",J778,0)</f>
        <v>0</v>
      </c>
      <c r="BH778" s="247">
        <f>IF(N778="sníž. přenesená",J778,0)</f>
        <v>0</v>
      </c>
      <c r="BI778" s="247">
        <f>IF(N778="nulová",J778,0)</f>
        <v>0</v>
      </c>
      <c r="BJ778" s="25" t="s">
        <v>75</v>
      </c>
      <c r="BK778" s="247">
        <f>ROUND(I778*H778,2)</f>
        <v>0</v>
      </c>
      <c r="BL778" s="25" t="s">
        <v>89</v>
      </c>
      <c r="BM778" s="25" t="s">
        <v>2572</v>
      </c>
    </row>
    <row r="779" s="12" customFormat="1">
      <c r="B779" s="248"/>
      <c r="C779" s="249"/>
      <c r="D779" s="250" t="s">
        <v>177</v>
      </c>
      <c r="E779" s="251" t="s">
        <v>21</v>
      </c>
      <c r="F779" s="252" t="s">
        <v>2573</v>
      </c>
      <c r="G779" s="249"/>
      <c r="H779" s="253">
        <v>0.17599999999999999</v>
      </c>
      <c r="I779" s="254"/>
      <c r="J779" s="249"/>
      <c r="K779" s="249"/>
      <c r="L779" s="255"/>
      <c r="M779" s="256"/>
      <c r="N779" s="257"/>
      <c r="O779" s="257"/>
      <c r="P779" s="257"/>
      <c r="Q779" s="257"/>
      <c r="R779" s="257"/>
      <c r="S779" s="257"/>
      <c r="T779" s="258"/>
      <c r="AT779" s="259" t="s">
        <v>177</v>
      </c>
      <c r="AU779" s="259" t="s">
        <v>79</v>
      </c>
      <c r="AV779" s="12" t="s">
        <v>79</v>
      </c>
      <c r="AW779" s="12" t="s">
        <v>35</v>
      </c>
      <c r="AX779" s="12" t="s">
        <v>71</v>
      </c>
      <c r="AY779" s="259" t="s">
        <v>169</v>
      </c>
    </row>
    <row r="780" s="13" customFormat="1">
      <c r="B780" s="260"/>
      <c r="C780" s="261"/>
      <c r="D780" s="250" t="s">
        <v>177</v>
      </c>
      <c r="E780" s="262" t="s">
        <v>21</v>
      </c>
      <c r="F780" s="263" t="s">
        <v>496</v>
      </c>
      <c r="G780" s="261"/>
      <c r="H780" s="262" t="s">
        <v>21</v>
      </c>
      <c r="I780" s="264"/>
      <c r="J780" s="261"/>
      <c r="K780" s="261"/>
      <c r="L780" s="265"/>
      <c r="M780" s="266"/>
      <c r="N780" s="267"/>
      <c r="O780" s="267"/>
      <c r="P780" s="267"/>
      <c r="Q780" s="267"/>
      <c r="R780" s="267"/>
      <c r="S780" s="267"/>
      <c r="T780" s="268"/>
      <c r="AT780" s="269" t="s">
        <v>177</v>
      </c>
      <c r="AU780" s="269" t="s">
        <v>79</v>
      </c>
      <c r="AV780" s="13" t="s">
        <v>75</v>
      </c>
      <c r="AW780" s="13" t="s">
        <v>35</v>
      </c>
      <c r="AX780" s="13" t="s">
        <v>71</v>
      </c>
      <c r="AY780" s="269" t="s">
        <v>169</v>
      </c>
    </row>
    <row r="781" s="14" customFormat="1">
      <c r="B781" s="270"/>
      <c r="C781" s="271"/>
      <c r="D781" s="250" t="s">
        <v>177</v>
      </c>
      <c r="E781" s="272" t="s">
        <v>21</v>
      </c>
      <c r="F781" s="273" t="s">
        <v>182</v>
      </c>
      <c r="G781" s="271"/>
      <c r="H781" s="274">
        <v>0.17599999999999999</v>
      </c>
      <c r="I781" s="275"/>
      <c r="J781" s="271"/>
      <c r="K781" s="271"/>
      <c r="L781" s="276"/>
      <c r="M781" s="277"/>
      <c r="N781" s="278"/>
      <c r="O781" s="278"/>
      <c r="P781" s="278"/>
      <c r="Q781" s="278"/>
      <c r="R781" s="278"/>
      <c r="S781" s="278"/>
      <c r="T781" s="279"/>
      <c r="AT781" s="280" t="s">
        <v>177</v>
      </c>
      <c r="AU781" s="280" t="s">
        <v>79</v>
      </c>
      <c r="AV781" s="14" t="s">
        <v>89</v>
      </c>
      <c r="AW781" s="14" t="s">
        <v>35</v>
      </c>
      <c r="AX781" s="14" t="s">
        <v>75</v>
      </c>
      <c r="AY781" s="280" t="s">
        <v>169</v>
      </c>
    </row>
    <row r="782" s="1" customFormat="1" ht="25.5" customHeight="1">
      <c r="B782" s="47"/>
      <c r="C782" s="236" t="s">
        <v>513</v>
      </c>
      <c r="D782" s="236" t="s">
        <v>172</v>
      </c>
      <c r="E782" s="237" t="s">
        <v>2574</v>
      </c>
      <c r="F782" s="238" t="s">
        <v>2575</v>
      </c>
      <c r="G782" s="239" t="s">
        <v>479</v>
      </c>
      <c r="H782" s="240">
        <v>3.2999999999999998</v>
      </c>
      <c r="I782" s="241"/>
      <c r="J782" s="242">
        <f>ROUND(I782*H782,2)</f>
        <v>0</v>
      </c>
      <c r="K782" s="238" t="s">
        <v>21</v>
      </c>
      <c r="L782" s="73"/>
      <c r="M782" s="243" t="s">
        <v>21</v>
      </c>
      <c r="N782" s="244" t="s">
        <v>42</v>
      </c>
      <c r="O782" s="48"/>
      <c r="P782" s="245">
        <f>O782*H782</f>
        <v>0</v>
      </c>
      <c r="Q782" s="245">
        <v>0</v>
      </c>
      <c r="R782" s="245">
        <f>Q782*H782</f>
        <v>0</v>
      </c>
      <c r="S782" s="245">
        <v>0.042000000000000003</v>
      </c>
      <c r="T782" s="246">
        <f>S782*H782</f>
        <v>0.1386</v>
      </c>
      <c r="AR782" s="25" t="s">
        <v>89</v>
      </c>
      <c r="AT782" s="25" t="s">
        <v>172</v>
      </c>
      <c r="AU782" s="25" t="s">
        <v>79</v>
      </c>
      <c r="AY782" s="25" t="s">
        <v>169</v>
      </c>
      <c r="BE782" s="247">
        <f>IF(N782="základní",J782,0)</f>
        <v>0</v>
      </c>
      <c r="BF782" s="247">
        <f>IF(N782="snížená",J782,0)</f>
        <v>0</v>
      </c>
      <c r="BG782" s="247">
        <f>IF(N782="zákl. přenesená",J782,0)</f>
        <v>0</v>
      </c>
      <c r="BH782" s="247">
        <f>IF(N782="sníž. přenesená",J782,0)</f>
        <v>0</v>
      </c>
      <c r="BI782" s="247">
        <f>IF(N782="nulová",J782,0)</f>
        <v>0</v>
      </c>
      <c r="BJ782" s="25" t="s">
        <v>75</v>
      </c>
      <c r="BK782" s="247">
        <f>ROUND(I782*H782,2)</f>
        <v>0</v>
      </c>
      <c r="BL782" s="25" t="s">
        <v>89</v>
      </c>
      <c r="BM782" s="25" t="s">
        <v>2576</v>
      </c>
    </row>
    <row r="783" s="12" customFormat="1">
      <c r="B783" s="248"/>
      <c r="C783" s="249"/>
      <c r="D783" s="250" t="s">
        <v>177</v>
      </c>
      <c r="E783" s="251" t="s">
        <v>21</v>
      </c>
      <c r="F783" s="252" t="s">
        <v>2577</v>
      </c>
      <c r="G783" s="249"/>
      <c r="H783" s="253">
        <v>1.1000000000000001</v>
      </c>
      <c r="I783" s="254"/>
      <c r="J783" s="249"/>
      <c r="K783" s="249"/>
      <c r="L783" s="255"/>
      <c r="M783" s="256"/>
      <c r="N783" s="257"/>
      <c r="O783" s="257"/>
      <c r="P783" s="257"/>
      <c r="Q783" s="257"/>
      <c r="R783" s="257"/>
      <c r="S783" s="257"/>
      <c r="T783" s="258"/>
      <c r="AT783" s="259" t="s">
        <v>177</v>
      </c>
      <c r="AU783" s="259" t="s">
        <v>79</v>
      </c>
      <c r="AV783" s="12" t="s">
        <v>79</v>
      </c>
      <c r="AW783" s="12" t="s">
        <v>35</v>
      </c>
      <c r="AX783" s="12" t="s">
        <v>71</v>
      </c>
      <c r="AY783" s="259" t="s">
        <v>169</v>
      </c>
    </row>
    <row r="784" s="13" customFormat="1">
      <c r="B784" s="260"/>
      <c r="C784" s="261"/>
      <c r="D784" s="250" t="s">
        <v>177</v>
      </c>
      <c r="E784" s="262" t="s">
        <v>21</v>
      </c>
      <c r="F784" s="263" t="s">
        <v>488</v>
      </c>
      <c r="G784" s="261"/>
      <c r="H784" s="262" t="s">
        <v>21</v>
      </c>
      <c r="I784" s="264"/>
      <c r="J784" s="261"/>
      <c r="K784" s="261"/>
      <c r="L784" s="265"/>
      <c r="M784" s="266"/>
      <c r="N784" s="267"/>
      <c r="O784" s="267"/>
      <c r="P784" s="267"/>
      <c r="Q784" s="267"/>
      <c r="R784" s="267"/>
      <c r="S784" s="267"/>
      <c r="T784" s="268"/>
      <c r="AT784" s="269" t="s">
        <v>177</v>
      </c>
      <c r="AU784" s="269" t="s">
        <v>79</v>
      </c>
      <c r="AV784" s="13" t="s">
        <v>75</v>
      </c>
      <c r="AW784" s="13" t="s">
        <v>35</v>
      </c>
      <c r="AX784" s="13" t="s">
        <v>71</v>
      </c>
      <c r="AY784" s="269" t="s">
        <v>169</v>
      </c>
    </row>
    <row r="785" s="12" customFormat="1">
      <c r="B785" s="248"/>
      <c r="C785" s="249"/>
      <c r="D785" s="250" t="s">
        <v>177</v>
      </c>
      <c r="E785" s="251" t="s">
        <v>21</v>
      </c>
      <c r="F785" s="252" t="s">
        <v>2577</v>
      </c>
      <c r="G785" s="249"/>
      <c r="H785" s="253">
        <v>1.1000000000000001</v>
      </c>
      <c r="I785" s="254"/>
      <c r="J785" s="249"/>
      <c r="K785" s="249"/>
      <c r="L785" s="255"/>
      <c r="M785" s="256"/>
      <c r="N785" s="257"/>
      <c r="O785" s="257"/>
      <c r="P785" s="257"/>
      <c r="Q785" s="257"/>
      <c r="R785" s="257"/>
      <c r="S785" s="257"/>
      <c r="T785" s="258"/>
      <c r="AT785" s="259" t="s">
        <v>177</v>
      </c>
      <c r="AU785" s="259" t="s">
        <v>79</v>
      </c>
      <c r="AV785" s="12" t="s">
        <v>79</v>
      </c>
      <c r="AW785" s="12" t="s">
        <v>35</v>
      </c>
      <c r="AX785" s="12" t="s">
        <v>71</v>
      </c>
      <c r="AY785" s="259" t="s">
        <v>169</v>
      </c>
    </row>
    <row r="786" s="13" customFormat="1">
      <c r="B786" s="260"/>
      <c r="C786" s="261"/>
      <c r="D786" s="250" t="s">
        <v>177</v>
      </c>
      <c r="E786" s="262" t="s">
        <v>21</v>
      </c>
      <c r="F786" s="263" t="s">
        <v>2378</v>
      </c>
      <c r="G786" s="261"/>
      <c r="H786" s="262" t="s">
        <v>21</v>
      </c>
      <c r="I786" s="264"/>
      <c r="J786" s="261"/>
      <c r="K786" s="261"/>
      <c r="L786" s="265"/>
      <c r="M786" s="266"/>
      <c r="N786" s="267"/>
      <c r="O786" s="267"/>
      <c r="P786" s="267"/>
      <c r="Q786" s="267"/>
      <c r="R786" s="267"/>
      <c r="S786" s="267"/>
      <c r="T786" s="268"/>
      <c r="AT786" s="269" t="s">
        <v>177</v>
      </c>
      <c r="AU786" s="269" t="s">
        <v>79</v>
      </c>
      <c r="AV786" s="13" t="s">
        <v>75</v>
      </c>
      <c r="AW786" s="13" t="s">
        <v>35</v>
      </c>
      <c r="AX786" s="13" t="s">
        <v>71</v>
      </c>
      <c r="AY786" s="269" t="s">
        <v>169</v>
      </c>
    </row>
    <row r="787" s="12" customFormat="1">
      <c r="B787" s="248"/>
      <c r="C787" s="249"/>
      <c r="D787" s="250" t="s">
        <v>177</v>
      </c>
      <c r="E787" s="251" t="s">
        <v>21</v>
      </c>
      <c r="F787" s="252" t="s">
        <v>2577</v>
      </c>
      <c r="G787" s="249"/>
      <c r="H787" s="253">
        <v>1.1000000000000001</v>
      </c>
      <c r="I787" s="254"/>
      <c r="J787" s="249"/>
      <c r="K787" s="249"/>
      <c r="L787" s="255"/>
      <c r="M787" s="256"/>
      <c r="N787" s="257"/>
      <c r="O787" s="257"/>
      <c r="P787" s="257"/>
      <c r="Q787" s="257"/>
      <c r="R787" s="257"/>
      <c r="S787" s="257"/>
      <c r="T787" s="258"/>
      <c r="AT787" s="259" t="s">
        <v>177</v>
      </c>
      <c r="AU787" s="259" t="s">
        <v>79</v>
      </c>
      <c r="AV787" s="12" t="s">
        <v>79</v>
      </c>
      <c r="AW787" s="12" t="s">
        <v>35</v>
      </c>
      <c r="AX787" s="12" t="s">
        <v>71</v>
      </c>
      <c r="AY787" s="259" t="s">
        <v>169</v>
      </c>
    </row>
    <row r="788" s="13" customFormat="1">
      <c r="B788" s="260"/>
      <c r="C788" s="261"/>
      <c r="D788" s="250" t="s">
        <v>177</v>
      </c>
      <c r="E788" s="262" t="s">
        <v>21</v>
      </c>
      <c r="F788" s="263" t="s">
        <v>2411</v>
      </c>
      <c r="G788" s="261"/>
      <c r="H788" s="262" t="s">
        <v>21</v>
      </c>
      <c r="I788" s="264"/>
      <c r="J788" s="261"/>
      <c r="K788" s="261"/>
      <c r="L788" s="265"/>
      <c r="M788" s="266"/>
      <c r="N788" s="267"/>
      <c r="O788" s="267"/>
      <c r="P788" s="267"/>
      <c r="Q788" s="267"/>
      <c r="R788" s="267"/>
      <c r="S788" s="267"/>
      <c r="T788" s="268"/>
      <c r="AT788" s="269" t="s">
        <v>177</v>
      </c>
      <c r="AU788" s="269" t="s">
        <v>79</v>
      </c>
      <c r="AV788" s="13" t="s">
        <v>75</v>
      </c>
      <c r="AW788" s="13" t="s">
        <v>35</v>
      </c>
      <c r="AX788" s="13" t="s">
        <v>71</v>
      </c>
      <c r="AY788" s="269" t="s">
        <v>169</v>
      </c>
    </row>
    <row r="789" s="14" customFormat="1">
      <c r="B789" s="270"/>
      <c r="C789" s="271"/>
      <c r="D789" s="250" t="s">
        <v>177</v>
      </c>
      <c r="E789" s="272" t="s">
        <v>21</v>
      </c>
      <c r="F789" s="273" t="s">
        <v>182</v>
      </c>
      <c r="G789" s="271"/>
      <c r="H789" s="274">
        <v>3.2999999999999998</v>
      </c>
      <c r="I789" s="275"/>
      <c r="J789" s="271"/>
      <c r="K789" s="271"/>
      <c r="L789" s="276"/>
      <c r="M789" s="277"/>
      <c r="N789" s="278"/>
      <c r="O789" s="278"/>
      <c r="P789" s="278"/>
      <c r="Q789" s="278"/>
      <c r="R789" s="278"/>
      <c r="S789" s="278"/>
      <c r="T789" s="279"/>
      <c r="AT789" s="280" t="s">
        <v>177</v>
      </c>
      <c r="AU789" s="280" t="s">
        <v>79</v>
      </c>
      <c r="AV789" s="14" t="s">
        <v>89</v>
      </c>
      <c r="AW789" s="14" t="s">
        <v>35</v>
      </c>
      <c r="AX789" s="14" t="s">
        <v>75</v>
      </c>
      <c r="AY789" s="280" t="s">
        <v>169</v>
      </c>
    </row>
    <row r="790" s="1" customFormat="1" ht="25.5" customHeight="1">
      <c r="B790" s="47"/>
      <c r="C790" s="236" t="s">
        <v>534</v>
      </c>
      <c r="D790" s="236" t="s">
        <v>172</v>
      </c>
      <c r="E790" s="237" t="s">
        <v>2578</v>
      </c>
      <c r="F790" s="238" t="s">
        <v>2579</v>
      </c>
      <c r="G790" s="239" t="s">
        <v>289</v>
      </c>
      <c r="H790" s="240">
        <v>1</v>
      </c>
      <c r="I790" s="241"/>
      <c r="J790" s="242">
        <f>ROUND(I790*H790,2)</f>
        <v>0</v>
      </c>
      <c r="K790" s="238" t="s">
        <v>21</v>
      </c>
      <c r="L790" s="73"/>
      <c r="M790" s="243" t="s">
        <v>21</v>
      </c>
      <c r="N790" s="244" t="s">
        <v>42</v>
      </c>
      <c r="O790" s="48"/>
      <c r="P790" s="245">
        <f>O790*H790</f>
        <v>0</v>
      </c>
      <c r="Q790" s="245">
        <v>0</v>
      </c>
      <c r="R790" s="245">
        <f>Q790*H790</f>
        <v>0</v>
      </c>
      <c r="S790" s="245">
        <v>0</v>
      </c>
      <c r="T790" s="246">
        <f>S790*H790</f>
        <v>0</v>
      </c>
      <c r="AR790" s="25" t="s">
        <v>89</v>
      </c>
      <c r="AT790" s="25" t="s">
        <v>172</v>
      </c>
      <c r="AU790" s="25" t="s">
        <v>79</v>
      </c>
      <c r="AY790" s="25" t="s">
        <v>169</v>
      </c>
      <c r="BE790" s="247">
        <f>IF(N790="základní",J790,0)</f>
        <v>0</v>
      </c>
      <c r="BF790" s="247">
        <f>IF(N790="snížená",J790,0)</f>
        <v>0</v>
      </c>
      <c r="BG790" s="247">
        <f>IF(N790="zákl. přenesená",J790,0)</f>
        <v>0</v>
      </c>
      <c r="BH790" s="247">
        <f>IF(N790="sníž. přenesená",J790,0)</f>
        <v>0</v>
      </c>
      <c r="BI790" s="247">
        <f>IF(N790="nulová",J790,0)</f>
        <v>0</v>
      </c>
      <c r="BJ790" s="25" t="s">
        <v>75</v>
      </c>
      <c r="BK790" s="247">
        <f>ROUND(I790*H790,2)</f>
        <v>0</v>
      </c>
      <c r="BL790" s="25" t="s">
        <v>89</v>
      </c>
      <c r="BM790" s="25" t="s">
        <v>2580</v>
      </c>
    </row>
    <row r="791" s="12" customFormat="1">
      <c r="B791" s="248"/>
      <c r="C791" s="249"/>
      <c r="D791" s="250" t="s">
        <v>177</v>
      </c>
      <c r="E791" s="251" t="s">
        <v>21</v>
      </c>
      <c r="F791" s="252" t="s">
        <v>75</v>
      </c>
      <c r="G791" s="249"/>
      <c r="H791" s="253">
        <v>1</v>
      </c>
      <c r="I791" s="254"/>
      <c r="J791" s="249"/>
      <c r="K791" s="249"/>
      <c r="L791" s="255"/>
      <c r="M791" s="256"/>
      <c r="N791" s="257"/>
      <c r="O791" s="257"/>
      <c r="P791" s="257"/>
      <c r="Q791" s="257"/>
      <c r="R791" s="257"/>
      <c r="S791" s="257"/>
      <c r="T791" s="258"/>
      <c r="AT791" s="259" t="s">
        <v>177</v>
      </c>
      <c r="AU791" s="259" t="s">
        <v>79</v>
      </c>
      <c r="AV791" s="12" t="s">
        <v>79</v>
      </c>
      <c r="AW791" s="12" t="s">
        <v>35</v>
      </c>
      <c r="AX791" s="12" t="s">
        <v>71</v>
      </c>
      <c r="AY791" s="259" t="s">
        <v>169</v>
      </c>
    </row>
    <row r="792" s="14" customFormat="1">
      <c r="B792" s="270"/>
      <c r="C792" s="271"/>
      <c r="D792" s="250" t="s">
        <v>177</v>
      </c>
      <c r="E792" s="272" t="s">
        <v>21</v>
      </c>
      <c r="F792" s="273" t="s">
        <v>182</v>
      </c>
      <c r="G792" s="271"/>
      <c r="H792" s="274">
        <v>1</v>
      </c>
      <c r="I792" s="275"/>
      <c r="J792" s="271"/>
      <c r="K792" s="271"/>
      <c r="L792" s="276"/>
      <c r="M792" s="277"/>
      <c r="N792" s="278"/>
      <c r="O792" s="278"/>
      <c r="P792" s="278"/>
      <c r="Q792" s="278"/>
      <c r="R792" s="278"/>
      <c r="S792" s="278"/>
      <c r="T792" s="279"/>
      <c r="AT792" s="280" t="s">
        <v>177</v>
      </c>
      <c r="AU792" s="280" t="s">
        <v>79</v>
      </c>
      <c r="AV792" s="14" t="s">
        <v>89</v>
      </c>
      <c r="AW792" s="14" t="s">
        <v>35</v>
      </c>
      <c r="AX792" s="14" t="s">
        <v>75</v>
      </c>
      <c r="AY792" s="280" t="s">
        <v>169</v>
      </c>
    </row>
    <row r="793" s="1" customFormat="1" ht="16.5" customHeight="1">
      <c r="B793" s="47"/>
      <c r="C793" s="236" t="s">
        <v>561</v>
      </c>
      <c r="D793" s="236" t="s">
        <v>172</v>
      </c>
      <c r="E793" s="237" t="s">
        <v>2581</v>
      </c>
      <c r="F793" s="238" t="s">
        <v>2582</v>
      </c>
      <c r="G793" s="239" t="s">
        <v>354</v>
      </c>
      <c r="H793" s="240">
        <v>65</v>
      </c>
      <c r="I793" s="241"/>
      <c r="J793" s="242">
        <f>ROUND(I793*H793,2)</f>
        <v>0</v>
      </c>
      <c r="K793" s="238" t="s">
        <v>21</v>
      </c>
      <c r="L793" s="73"/>
      <c r="M793" s="243" t="s">
        <v>21</v>
      </c>
      <c r="N793" s="244" t="s">
        <v>42</v>
      </c>
      <c r="O793" s="48"/>
      <c r="P793" s="245">
        <f>O793*H793</f>
        <v>0</v>
      </c>
      <c r="Q793" s="245">
        <v>0</v>
      </c>
      <c r="R793" s="245">
        <f>Q793*H793</f>
        <v>0</v>
      </c>
      <c r="S793" s="245">
        <v>0</v>
      </c>
      <c r="T793" s="246">
        <f>S793*H793</f>
        <v>0</v>
      </c>
      <c r="AR793" s="25" t="s">
        <v>89</v>
      </c>
      <c r="AT793" s="25" t="s">
        <v>172</v>
      </c>
      <c r="AU793" s="25" t="s">
        <v>79</v>
      </c>
      <c r="AY793" s="25" t="s">
        <v>169</v>
      </c>
      <c r="BE793" s="247">
        <f>IF(N793="základní",J793,0)</f>
        <v>0</v>
      </c>
      <c r="BF793" s="247">
        <f>IF(N793="snížená",J793,0)</f>
        <v>0</v>
      </c>
      <c r="BG793" s="247">
        <f>IF(N793="zákl. přenesená",J793,0)</f>
        <v>0</v>
      </c>
      <c r="BH793" s="247">
        <f>IF(N793="sníž. přenesená",J793,0)</f>
        <v>0</v>
      </c>
      <c r="BI793" s="247">
        <f>IF(N793="nulová",J793,0)</f>
        <v>0</v>
      </c>
      <c r="BJ793" s="25" t="s">
        <v>75</v>
      </c>
      <c r="BK793" s="247">
        <f>ROUND(I793*H793,2)</f>
        <v>0</v>
      </c>
      <c r="BL793" s="25" t="s">
        <v>89</v>
      </c>
      <c r="BM793" s="25" t="s">
        <v>2583</v>
      </c>
    </row>
    <row r="794" s="12" customFormat="1">
      <c r="B794" s="248"/>
      <c r="C794" s="249"/>
      <c r="D794" s="250" t="s">
        <v>177</v>
      </c>
      <c r="E794" s="251" t="s">
        <v>21</v>
      </c>
      <c r="F794" s="252" t="s">
        <v>684</v>
      </c>
      <c r="G794" s="249"/>
      <c r="H794" s="253">
        <v>65</v>
      </c>
      <c r="I794" s="254"/>
      <c r="J794" s="249"/>
      <c r="K794" s="249"/>
      <c r="L794" s="255"/>
      <c r="M794" s="256"/>
      <c r="N794" s="257"/>
      <c r="O794" s="257"/>
      <c r="P794" s="257"/>
      <c r="Q794" s="257"/>
      <c r="R794" s="257"/>
      <c r="S794" s="257"/>
      <c r="T794" s="258"/>
      <c r="AT794" s="259" t="s">
        <v>177</v>
      </c>
      <c r="AU794" s="259" t="s">
        <v>79</v>
      </c>
      <c r="AV794" s="12" t="s">
        <v>79</v>
      </c>
      <c r="AW794" s="12" t="s">
        <v>35</v>
      </c>
      <c r="AX794" s="12" t="s">
        <v>71</v>
      </c>
      <c r="AY794" s="259" t="s">
        <v>169</v>
      </c>
    </row>
    <row r="795" s="14" customFormat="1">
      <c r="B795" s="270"/>
      <c r="C795" s="271"/>
      <c r="D795" s="250" t="s">
        <v>177</v>
      </c>
      <c r="E795" s="272" t="s">
        <v>21</v>
      </c>
      <c r="F795" s="273" t="s">
        <v>182</v>
      </c>
      <c r="G795" s="271"/>
      <c r="H795" s="274">
        <v>65</v>
      </c>
      <c r="I795" s="275"/>
      <c r="J795" s="271"/>
      <c r="K795" s="271"/>
      <c r="L795" s="276"/>
      <c r="M795" s="277"/>
      <c r="N795" s="278"/>
      <c r="O795" s="278"/>
      <c r="P795" s="278"/>
      <c r="Q795" s="278"/>
      <c r="R795" s="278"/>
      <c r="S795" s="278"/>
      <c r="T795" s="279"/>
      <c r="AT795" s="280" t="s">
        <v>177</v>
      </c>
      <c r="AU795" s="280" t="s">
        <v>79</v>
      </c>
      <c r="AV795" s="14" t="s">
        <v>89</v>
      </c>
      <c r="AW795" s="14" t="s">
        <v>35</v>
      </c>
      <c r="AX795" s="14" t="s">
        <v>75</v>
      </c>
      <c r="AY795" s="280" t="s">
        <v>169</v>
      </c>
    </row>
    <row r="796" s="1" customFormat="1" ht="16.5" customHeight="1">
      <c r="B796" s="47"/>
      <c r="C796" s="236" t="s">
        <v>571</v>
      </c>
      <c r="D796" s="236" t="s">
        <v>172</v>
      </c>
      <c r="E796" s="237" t="s">
        <v>2584</v>
      </c>
      <c r="F796" s="238" t="s">
        <v>2585</v>
      </c>
      <c r="G796" s="239" t="s">
        <v>175</v>
      </c>
      <c r="H796" s="240">
        <v>30</v>
      </c>
      <c r="I796" s="241"/>
      <c r="J796" s="242">
        <f>ROUND(I796*H796,2)</f>
        <v>0</v>
      </c>
      <c r="K796" s="238" t="s">
        <v>21</v>
      </c>
      <c r="L796" s="73"/>
      <c r="M796" s="243" t="s">
        <v>21</v>
      </c>
      <c r="N796" s="244" t="s">
        <v>42</v>
      </c>
      <c r="O796" s="48"/>
      <c r="P796" s="245">
        <f>O796*H796</f>
        <v>0</v>
      </c>
      <c r="Q796" s="245">
        <v>0</v>
      </c>
      <c r="R796" s="245">
        <f>Q796*H796</f>
        <v>0</v>
      </c>
      <c r="S796" s="245">
        <v>0</v>
      </c>
      <c r="T796" s="246">
        <f>S796*H796</f>
        <v>0</v>
      </c>
      <c r="AR796" s="25" t="s">
        <v>89</v>
      </c>
      <c r="AT796" s="25" t="s">
        <v>172</v>
      </c>
      <c r="AU796" s="25" t="s">
        <v>79</v>
      </c>
      <c r="AY796" s="25" t="s">
        <v>169</v>
      </c>
      <c r="BE796" s="247">
        <f>IF(N796="základní",J796,0)</f>
        <v>0</v>
      </c>
      <c r="BF796" s="247">
        <f>IF(N796="snížená",J796,0)</f>
        <v>0</v>
      </c>
      <c r="BG796" s="247">
        <f>IF(N796="zákl. přenesená",J796,0)</f>
        <v>0</v>
      </c>
      <c r="BH796" s="247">
        <f>IF(N796="sníž. přenesená",J796,0)</f>
        <v>0</v>
      </c>
      <c r="BI796" s="247">
        <f>IF(N796="nulová",J796,0)</f>
        <v>0</v>
      </c>
      <c r="BJ796" s="25" t="s">
        <v>75</v>
      </c>
      <c r="BK796" s="247">
        <f>ROUND(I796*H796,2)</f>
        <v>0</v>
      </c>
      <c r="BL796" s="25" t="s">
        <v>89</v>
      </c>
      <c r="BM796" s="25" t="s">
        <v>2586</v>
      </c>
    </row>
    <row r="797" s="12" customFormat="1">
      <c r="B797" s="248"/>
      <c r="C797" s="249"/>
      <c r="D797" s="250" t="s">
        <v>177</v>
      </c>
      <c r="E797" s="251" t="s">
        <v>21</v>
      </c>
      <c r="F797" s="252" t="s">
        <v>370</v>
      </c>
      <c r="G797" s="249"/>
      <c r="H797" s="253">
        <v>30</v>
      </c>
      <c r="I797" s="254"/>
      <c r="J797" s="249"/>
      <c r="K797" s="249"/>
      <c r="L797" s="255"/>
      <c r="M797" s="256"/>
      <c r="N797" s="257"/>
      <c r="O797" s="257"/>
      <c r="P797" s="257"/>
      <c r="Q797" s="257"/>
      <c r="R797" s="257"/>
      <c r="S797" s="257"/>
      <c r="T797" s="258"/>
      <c r="AT797" s="259" t="s">
        <v>177</v>
      </c>
      <c r="AU797" s="259" t="s">
        <v>79</v>
      </c>
      <c r="AV797" s="12" t="s">
        <v>79</v>
      </c>
      <c r="AW797" s="12" t="s">
        <v>35</v>
      </c>
      <c r="AX797" s="12" t="s">
        <v>71</v>
      </c>
      <c r="AY797" s="259" t="s">
        <v>169</v>
      </c>
    </row>
    <row r="798" s="14" customFormat="1">
      <c r="B798" s="270"/>
      <c r="C798" s="271"/>
      <c r="D798" s="250" t="s">
        <v>177</v>
      </c>
      <c r="E798" s="272" t="s">
        <v>21</v>
      </c>
      <c r="F798" s="273" t="s">
        <v>182</v>
      </c>
      <c r="G798" s="271"/>
      <c r="H798" s="274">
        <v>30</v>
      </c>
      <c r="I798" s="275"/>
      <c r="J798" s="271"/>
      <c r="K798" s="271"/>
      <c r="L798" s="276"/>
      <c r="M798" s="277"/>
      <c r="N798" s="278"/>
      <c r="O798" s="278"/>
      <c r="P798" s="278"/>
      <c r="Q798" s="278"/>
      <c r="R798" s="278"/>
      <c r="S798" s="278"/>
      <c r="T798" s="279"/>
      <c r="AT798" s="280" t="s">
        <v>177</v>
      </c>
      <c r="AU798" s="280" t="s">
        <v>79</v>
      </c>
      <c r="AV798" s="14" t="s">
        <v>89</v>
      </c>
      <c r="AW798" s="14" t="s">
        <v>35</v>
      </c>
      <c r="AX798" s="14" t="s">
        <v>75</v>
      </c>
      <c r="AY798" s="280" t="s">
        <v>169</v>
      </c>
    </row>
    <row r="799" s="1" customFormat="1" ht="16.5" customHeight="1">
      <c r="B799" s="47"/>
      <c r="C799" s="236" t="s">
        <v>578</v>
      </c>
      <c r="D799" s="236" t="s">
        <v>172</v>
      </c>
      <c r="E799" s="237" t="s">
        <v>2587</v>
      </c>
      <c r="F799" s="238" t="s">
        <v>2588</v>
      </c>
      <c r="G799" s="239" t="s">
        <v>479</v>
      </c>
      <c r="H799" s="240">
        <v>30</v>
      </c>
      <c r="I799" s="241"/>
      <c r="J799" s="242">
        <f>ROUND(I799*H799,2)</f>
        <v>0</v>
      </c>
      <c r="K799" s="238" t="s">
        <v>21</v>
      </c>
      <c r="L799" s="73"/>
      <c r="M799" s="243" t="s">
        <v>21</v>
      </c>
      <c r="N799" s="244" t="s">
        <v>42</v>
      </c>
      <c r="O799" s="48"/>
      <c r="P799" s="245">
        <f>O799*H799</f>
        <v>0</v>
      </c>
      <c r="Q799" s="245">
        <v>0</v>
      </c>
      <c r="R799" s="245">
        <f>Q799*H799</f>
        <v>0</v>
      </c>
      <c r="S799" s="245">
        <v>0</v>
      </c>
      <c r="T799" s="246">
        <f>S799*H799</f>
        <v>0</v>
      </c>
      <c r="AR799" s="25" t="s">
        <v>89</v>
      </c>
      <c r="AT799" s="25" t="s">
        <v>172</v>
      </c>
      <c r="AU799" s="25" t="s">
        <v>79</v>
      </c>
      <c r="AY799" s="25" t="s">
        <v>169</v>
      </c>
      <c r="BE799" s="247">
        <f>IF(N799="základní",J799,0)</f>
        <v>0</v>
      </c>
      <c r="BF799" s="247">
        <f>IF(N799="snížená",J799,0)</f>
        <v>0</v>
      </c>
      <c r="BG799" s="247">
        <f>IF(N799="zákl. přenesená",J799,0)</f>
        <v>0</v>
      </c>
      <c r="BH799" s="247">
        <f>IF(N799="sníž. přenesená",J799,0)</f>
        <v>0</v>
      </c>
      <c r="BI799" s="247">
        <f>IF(N799="nulová",J799,0)</f>
        <v>0</v>
      </c>
      <c r="BJ799" s="25" t="s">
        <v>75</v>
      </c>
      <c r="BK799" s="247">
        <f>ROUND(I799*H799,2)</f>
        <v>0</v>
      </c>
      <c r="BL799" s="25" t="s">
        <v>89</v>
      </c>
      <c r="BM799" s="25" t="s">
        <v>2589</v>
      </c>
    </row>
    <row r="800" s="13" customFormat="1">
      <c r="B800" s="260"/>
      <c r="C800" s="261"/>
      <c r="D800" s="250" t="s">
        <v>177</v>
      </c>
      <c r="E800" s="262" t="s">
        <v>21</v>
      </c>
      <c r="F800" s="263" t="s">
        <v>2590</v>
      </c>
      <c r="G800" s="261"/>
      <c r="H800" s="262" t="s">
        <v>21</v>
      </c>
      <c r="I800" s="264"/>
      <c r="J800" s="261"/>
      <c r="K800" s="261"/>
      <c r="L800" s="265"/>
      <c r="M800" s="266"/>
      <c r="N800" s="267"/>
      <c r="O800" s="267"/>
      <c r="P800" s="267"/>
      <c r="Q800" s="267"/>
      <c r="R800" s="267"/>
      <c r="S800" s="267"/>
      <c r="T800" s="268"/>
      <c r="AT800" s="269" t="s">
        <v>177</v>
      </c>
      <c r="AU800" s="269" t="s">
        <v>79</v>
      </c>
      <c r="AV800" s="13" t="s">
        <v>75</v>
      </c>
      <c r="AW800" s="13" t="s">
        <v>35</v>
      </c>
      <c r="AX800" s="13" t="s">
        <v>71</v>
      </c>
      <c r="AY800" s="269" t="s">
        <v>169</v>
      </c>
    </row>
    <row r="801" s="12" customFormat="1">
      <c r="B801" s="248"/>
      <c r="C801" s="249"/>
      <c r="D801" s="250" t="s">
        <v>177</v>
      </c>
      <c r="E801" s="251" t="s">
        <v>21</v>
      </c>
      <c r="F801" s="252" t="s">
        <v>370</v>
      </c>
      <c r="G801" s="249"/>
      <c r="H801" s="253">
        <v>30</v>
      </c>
      <c r="I801" s="254"/>
      <c r="J801" s="249"/>
      <c r="K801" s="249"/>
      <c r="L801" s="255"/>
      <c r="M801" s="256"/>
      <c r="N801" s="257"/>
      <c r="O801" s="257"/>
      <c r="P801" s="257"/>
      <c r="Q801" s="257"/>
      <c r="R801" s="257"/>
      <c r="S801" s="257"/>
      <c r="T801" s="258"/>
      <c r="AT801" s="259" t="s">
        <v>177</v>
      </c>
      <c r="AU801" s="259" t="s">
        <v>79</v>
      </c>
      <c r="AV801" s="12" t="s">
        <v>79</v>
      </c>
      <c r="AW801" s="12" t="s">
        <v>35</v>
      </c>
      <c r="AX801" s="12" t="s">
        <v>75</v>
      </c>
      <c r="AY801" s="259" t="s">
        <v>169</v>
      </c>
    </row>
    <row r="802" s="1" customFormat="1" ht="16.5" customHeight="1">
      <c r="B802" s="47"/>
      <c r="C802" s="236" t="s">
        <v>582</v>
      </c>
      <c r="D802" s="236" t="s">
        <v>172</v>
      </c>
      <c r="E802" s="237" t="s">
        <v>2591</v>
      </c>
      <c r="F802" s="238" t="s">
        <v>2592</v>
      </c>
      <c r="G802" s="239" t="s">
        <v>1279</v>
      </c>
      <c r="H802" s="240">
        <v>1</v>
      </c>
      <c r="I802" s="241"/>
      <c r="J802" s="242">
        <f>ROUND(I802*H802,2)</f>
        <v>0</v>
      </c>
      <c r="K802" s="238" t="s">
        <v>21</v>
      </c>
      <c r="L802" s="73"/>
      <c r="M802" s="243" t="s">
        <v>21</v>
      </c>
      <c r="N802" s="244" t="s">
        <v>42</v>
      </c>
      <c r="O802" s="48"/>
      <c r="P802" s="245">
        <f>O802*H802</f>
        <v>0</v>
      </c>
      <c r="Q802" s="245">
        <v>0</v>
      </c>
      <c r="R802" s="245">
        <f>Q802*H802</f>
        <v>0</v>
      </c>
      <c r="S802" s="245">
        <v>0</v>
      </c>
      <c r="T802" s="246">
        <f>S802*H802</f>
        <v>0</v>
      </c>
      <c r="AR802" s="25" t="s">
        <v>89</v>
      </c>
      <c r="AT802" s="25" t="s">
        <v>172</v>
      </c>
      <c r="AU802" s="25" t="s">
        <v>79</v>
      </c>
      <c r="AY802" s="25" t="s">
        <v>169</v>
      </c>
      <c r="BE802" s="247">
        <f>IF(N802="základní",J802,0)</f>
        <v>0</v>
      </c>
      <c r="BF802" s="247">
        <f>IF(N802="snížená",J802,0)</f>
        <v>0</v>
      </c>
      <c r="BG802" s="247">
        <f>IF(N802="zákl. přenesená",J802,0)</f>
        <v>0</v>
      </c>
      <c r="BH802" s="247">
        <f>IF(N802="sníž. přenesená",J802,0)</f>
        <v>0</v>
      </c>
      <c r="BI802" s="247">
        <f>IF(N802="nulová",J802,0)</f>
        <v>0</v>
      </c>
      <c r="BJ802" s="25" t="s">
        <v>75</v>
      </c>
      <c r="BK802" s="247">
        <f>ROUND(I802*H802,2)</f>
        <v>0</v>
      </c>
      <c r="BL802" s="25" t="s">
        <v>89</v>
      </c>
      <c r="BM802" s="25" t="s">
        <v>2593</v>
      </c>
    </row>
    <row r="803" s="12" customFormat="1">
      <c r="B803" s="248"/>
      <c r="C803" s="249"/>
      <c r="D803" s="250" t="s">
        <v>177</v>
      </c>
      <c r="E803" s="251" t="s">
        <v>21</v>
      </c>
      <c r="F803" s="252" t="s">
        <v>75</v>
      </c>
      <c r="G803" s="249"/>
      <c r="H803" s="253">
        <v>1</v>
      </c>
      <c r="I803" s="254"/>
      <c r="J803" s="249"/>
      <c r="K803" s="249"/>
      <c r="L803" s="255"/>
      <c r="M803" s="256"/>
      <c r="N803" s="257"/>
      <c r="O803" s="257"/>
      <c r="P803" s="257"/>
      <c r="Q803" s="257"/>
      <c r="R803" s="257"/>
      <c r="S803" s="257"/>
      <c r="T803" s="258"/>
      <c r="AT803" s="259" t="s">
        <v>177</v>
      </c>
      <c r="AU803" s="259" t="s">
        <v>79</v>
      </c>
      <c r="AV803" s="12" t="s">
        <v>79</v>
      </c>
      <c r="AW803" s="12" t="s">
        <v>35</v>
      </c>
      <c r="AX803" s="12" t="s">
        <v>71</v>
      </c>
      <c r="AY803" s="259" t="s">
        <v>169</v>
      </c>
    </row>
    <row r="804" s="14" customFormat="1">
      <c r="B804" s="270"/>
      <c r="C804" s="271"/>
      <c r="D804" s="250" t="s">
        <v>177</v>
      </c>
      <c r="E804" s="272" t="s">
        <v>21</v>
      </c>
      <c r="F804" s="273" t="s">
        <v>182</v>
      </c>
      <c r="G804" s="271"/>
      <c r="H804" s="274">
        <v>1</v>
      </c>
      <c r="I804" s="275"/>
      <c r="J804" s="271"/>
      <c r="K804" s="271"/>
      <c r="L804" s="276"/>
      <c r="M804" s="277"/>
      <c r="N804" s="278"/>
      <c r="O804" s="278"/>
      <c r="P804" s="278"/>
      <c r="Q804" s="278"/>
      <c r="R804" s="278"/>
      <c r="S804" s="278"/>
      <c r="T804" s="279"/>
      <c r="AT804" s="280" t="s">
        <v>177</v>
      </c>
      <c r="AU804" s="280" t="s">
        <v>79</v>
      </c>
      <c r="AV804" s="14" t="s">
        <v>89</v>
      </c>
      <c r="AW804" s="14" t="s">
        <v>35</v>
      </c>
      <c r="AX804" s="14" t="s">
        <v>75</v>
      </c>
      <c r="AY804" s="280" t="s">
        <v>169</v>
      </c>
    </row>
    <row r="805" s="1" customFormat="1" ht="16.5" customHeight="1">
      <c r="B805" s="47"/>
      <c r="C805" s="236" t="s">
        <v>587</v>
      </c>
      <c r="D805" s="236" t="s">
        <v>172</v>
      </c>
      <c r="E805" s="237" t="s">
        <v>1367</v>
      </c>
      <c r="F805" s="238" t="s">
        <v>1368</v>
      </c>
      <c r="G805" s="239" t="s">
        <v>354</v>
      </c>
      <c r="H805" s="240">
        <v>5</v>
      </c>
      <c r="I805" s="241"/>
      <c r="J805" s="242">
        <f>ROUND(I805*H805,2)</f>
        <v>0</v>
      </c>
      <c r="K805" s="238" t="s">
        <v>21</v>
      </c>
      <c r="L805" s="73"/>
      <c r="M805" s="243" t="s">
        <v>21</v>
      </c>
      <c r="N805" s="244" t="s">
        <v>42</v>
      </c>
      <c r="O805" s="48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AR805" s="25" t="s">
        <v>89</v>
      </c>
      <c r="AT805" s="25" t="s">
        <v>172</v>
      </c>
      <c r="AU805" s="25" t="s">
        <v>79</v>
      </c>
      <c r="AY805" s="25" t="s">
        <v>169</v>
      </c>
      <c r="BE805" s="247">
        <f>IF(N805="základní",J805,0)</f>
        <v>0</v>
      </c>
      <c r="BF805" s="247">
        <f>IF(N805="snížená",J805,0)</f>
        <v>0</v>
      </c>
      <c r="BG805" s="247">
        <f>IF(N805="zákl. přenesená",J805,0)</f>
        <v>0</v>
      </c>
      <c r="BH805" s="247">
        <f>IF(N805="sníž. přenesená",J805,0)</f>
        <v>0</v>
      </c>
      <c r="BI805" s="247">
        <f>IF(N805="nulová",J805,0)</f>
        <v>0</v>
      </c>
      <c r="BJ805" s="25" t="s">
        <v>75</v>
      </c>
      <c r="BK805" s="247">
        <f>ROUND(I805*H805,2)</f>
        <v>0</v>
      </c>
      <c r="BL805" s="25" t="s">
        <v>89</v>
      </c>
      <c r="BM805" s="25" t="s">
        <v>2594</v>
      </c>
    </row>
    <row r="806" s="12" customFormat="1">
      <c r="B806" s="248"/>
      <c r="C806" s="249"/>
      <c r="D806" s="250" t="s">
        <v>177</v>
      </c>
      <c r="E806" s="251" t="s">
        <v>21</v>
      </c>
      <c r="F806" s="252" t="s">
        <v>92</v>
      </c>
      <c r="G806" s="249"/>
      <c r="H806" s="253">
        <v>5</v>
      </c>
      <c r="I806" s="254"/>
      <c r="J806" s="249"/>
      <c r="K806" s="249"/>
      <c r="L806" s="255"/>
      <c r="M806" s="256"/>
      <c r="N806" s="257"/>
      <c r="O806" s="257"/>
      <c r="P806" s="257"/>
      <c r="Q806" s="257"/>
      <c r="R806" s="257"/>
      <c r="S806" s="257"/>
      <c r="T806" s="258"/>
      <c r="AT806" s="259" t="s">
        <v>177</v>
      </c>
      <c r="AU806" s="259" t="s">
        <v>79</v>
      </c>
      <c r="AV806" s="12" t="s">
        <v>79</v>
      </c>
      <c r="AW806" s="12" t="s">
        <v>35</v>
      </c>
      <c r="AX806" s="12" t="s">
        <v>71</v>
      </c>
      <c r="AY806" s="259" t="s">
        <v>169</v>
      </c>
    </row>
    <row r="807" s="13" customFormat="1">
      <c r="B807" s="260"/>
      <c r="C807" s="261"/>
      <c r="D807" s="250" t="s">
        <v>177</v>
      </c>
      <c r="E807" s="262" t="s">
        <v>21</v>
      </c>
      <c r="F807" s="263" t="s">
        <v>1370</v>
      </c>
      <c r="G807" s="261"/>
      <c r="H807" s="262" t="s">
        <v>21</v>
      </c>
      <c r="I807" s="264"/>
      <c r="J807" s="261"/>
      <c r="K807" s="261"/>
      <c r="L807" s="265"/>
      <c r="M807" s="266"/>
      <c r="N807" s="267"/>
      <c r="O807" s="267"/>
      <c r="P807" s="267"/>
      <c r="Q807" s="267"/>
      <c r="R807" s="267"/>
      <c r="S807" s="267"/>
      <c r="T807" s="268"/>
      <c r="AT807" s="269" t="s">
        <v>177</v>
      </c>
      <c r="AU807" s="269" t="s">
        <v>79</v>
      </c>
      <c r="AV807" s="13" t="s">
        <v>75</v>
      </c>
      <c r="AW807" s="13" t="s">
        <v>35</v>
      </c>
      <c r="AX807" s="13" t="s">
        <v>71</v>
      </c>
      <c r="AY807" s="269" t="s">
        <v>169</v>
      </c>
    </row>
    <row r="808" s="14" customFormat="1">
      <c r="B808" s="270"/>
      <c r="C808" s="271"/>
      <c r="D808" s="250" t="s">
        <v>177</v>
      </c>
      <c r="E808" s="272" t="s">
        <v>21</v>
      </c>
      <c r="F808" s="273" t="s">
        <v>182</v>
      </c>
      <c r="G808" s="271"/>
      <c r="H808" s="274">
        <v>5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AT808" s="280" t="s">
        <v>177</v>
      </c>
      <c r="AU808" s="280" t="s">
        <v>79</v>
      </c>
      <c r="AV808" s="14" t="s">
        <v>89</v>
      </c>
      <c r="AW808" s="14" t="s">
        <v>35</v>
      </c>
      <c r="AX808" s="14" t="s">
        <v>75</v>
      </c>
      <c r="AY808" s="280" t="s">
        <v>169</v>
      </c>
    </row>
    <row r="809" s="1" customFormat="1" ht="16.5" customHeight="1">
      <c r="B809" s="47"/>
      <c r="C809" s="236" t="s">
        <v>597</v>
      </c>
      <c r="D809" s="236" t="s">
        <v>172</v>
      </c>
      <c r="E809" s="237" t="s">
        <v>2595</v>
      </c>
      <c r="F809" s="238" t="s">
        <v>2596</v>
      </c>
      <c r="G809" s="239" t="s">
        <v>354</v>
      </c>
      <c r="H809" s="240">
        <v>1</v>
      </c>
      <c r="I809" s="241"/>
      <c r="J809" s="242">
        <f>ROUND(I809*H809,2)</f>
        <v>0</v>
      </c>
      <c r="K809" s="238" t="s">
        <v>21</v>
      </c>
      <c r="L809" s="73"/>
      <c r="M809" s="243" t="s">
        <v>21</v>
      </c>
      <c r="N809" s="244" t="s">
        <v>42</v>
      </c>
      <c r="O809" s="48"/>
      <c r="P809" s="245">
        <f>O809*H809</f>
        <v>0</v>
      </c>
      <c r="Q809" s="245">
        <v>0</v>
      </c>
      <c r="R809" s="245">
        <f>Q809*H809</f>
        <v>0</v>
      </c>
      <c r="S809" s="245">
        <v>0</v>
      </c>
      <c r="T809" s="246">
        <f>S809*H809</f>
        <v>0</v>
      </c>
      <c r="AR809" s="25" t="s">
        <v>89</v>
      </c>
      <c r="AT809" s="25" t="s">
        <v>172</v>
      </c>
      <c r="AU809" s="25" t="s">
        <v>79</v>
      </c>
      <c r="AY809" s="25" t="s">
        <v>169</v>
      </c>
      <c r="BE809" s="247">
        <f>IF(N809="základní",J809,0)</f>
        <v>0</v>
      </c>
      <c r="BF809" s="247">
        <f>IF(N809="snížená",J809,0)</f>
        <v>0</v>
      </c>
      <c r="BG809" s="247">
        <f>IF(N809="zákl. přenesená",J809,0)</f>
        <v>0</v>
      </c>
      <c r="BH809" s="247">
        <f>IF(N809="sníž. přenesená",J809,0)</f>
        <v>0</v>
      </c>
      <c r="BI809" s="247">
        <f>IF(N809="nulová",J809,0)</f>
        <v>0</v>
      </c>
      <c r="BJ809" s="25" t="s">
        <v>75</v>
      </c>
      <c r="BK809" s="247">
        <f>ROUND(I809*H809,2)</f>
        <v>0</v>
      </c>
      <c r="BL809" s="25" t="s">
        <v>89</v>
      </c>
      <c r="BM809" s="25" t="s">
        <v>2597</v>
      </c>
    </row>
    <row r="810" s="12" customFormat="1">
      <c r="B810" s="248"/>
      <c r="C810" s="249"/>
      <c r="D810" s="250" t="s">
        <v>177</v>
      </c>
      <c r="E810" s="251" t="s">
        <v>21</v>
      </c>
      <c r="F810" s="252" t="s">
        <v>75</v>
      </c>
      <c r="G810" s="249"/>
      <c r="H810" s="253">
        <v>1</v>
      </c>
      <c r="I810" s="254"/>
      <c r="J810" s="249"/>
      <c r="K810" s="249"/>
      <c r="L810" s="255"/>
      <c r="M810" s="256"/>
      <c r="N810" s="257"/>
      <c r="O810" s="257"/>
      <c r="P810" s="257"/>
      <c r="Q810" s="257"/>
      <c r="R810" s="257"/>
      <c r="S810" s="257"/>
      <c r="T810" s="258"/>
      <c r="AT810" s="259" t="s">
        <v>177</v>
      </c>
      <c r="AU810" s="259" t="s">
        <v>79</v>
      </c>
      <c r="AV810" s="12" t="s">
        <v>79</v>
      </c>
      <c r="AW810" s="12" t="s">
        <v>35</v>
      </c>
      <c r="AX810" s="12" t="s">
        <v>71</v>
      </c>
      <c r="AY810" s="259" t="s">
        <v>169</v>
      </c>
    </row>
    <row r="811" s="14" customFormat="1">
      <c r="B811" s="270"/>
      <c r="C811" s="271"/>
      <c r="D811" s="250" t="s">
        <v>177</v>
      </c>
      <c r="E811" s="272" t="s">
        <v>21</v>
      </c>
      <c r="F811" s="273" t="s">
        <v>182</v>
      </c>
      <c r="G811" s="271"/>
      <c r="H811" s="274">
        <v>1</v>
      </c>
      <c r="I811" s="275"/>
      <c r="J811" s="271"/>
      <c r="K811" s="271"/>
      <c r="L811" s="276"/>
      <c r="M811" s="277"/>
      <c r="N811" s="278"/>
      <c r="O811" s="278"/>
      <c r="P811" s="278"/>
      <c r="Q811" s="278"/>
      <c r="R811" s="278"/>
      <c r="S811" s="278"/>
      <c r="T811" s="279"/>
      <c r="AT811" s="280" t="s">
        <v>177</v>
      </c>
      <c r="AU811" s="280" t="s">
        <v>79</v>
      </c>
      <c r="AV811" s="14" t="s">
        <v>89</v>
      </c>
      <c r="AW811" s="14" t="s">
        <v>35</v>
      </c>
      <c r="AX811" s="14" t="s">
        <v>75</v>
      </c>
      <c r="AY811" s="280" t="s">
        <v>169</v>
      </c>
    </row>
    <row r="812" s="1" customFormat="1" ht="16.5" customHeight="1">
      <c r="B812" s="47"/>
      <c r="C812" s="236" t="s">
        <v>603</v>
      </c>
      <c r="D812" s="236" t="s">
        <v>172</v>
      </c>
      <c r="E812" s="237" t="s">
        <v>2598</v>
      </c>
      <c r="F812" s="238" t="s">
        <v>2599</v>
      </c>
      <c r="G812" s="239" t="s">
        <v>354</v>
      </c>
      <c r="H812" s="240">
        <v>1</v>
      </c>
      <c r="I812" s="241"/>
      <c r="J812" s="242">
        <f>ROUND(I812*H812,2)</f>
        <v>0</v>
      </c>
      <c r="K812" s="238" t="s">
        <v>21</v>
      </c>
      <c r="L812" s="73"/>
      <c r="M812" s="243" t="s">
        <v>21</v>
      </c>
      <c r="N812" s="244" t="s">
        <v>42</v>
      </c>
      <c r="O812" s="48"/>
      <c r="P812" s="245">
        <f>O812*H812</f>
        <v>0</v>
      </c>
      <c r="Q812" s="245">
        <v>0</v>
      </c>
      <c r="R812" s="245">
        <f>Q812*H812</f>
        <v>0</v>
      </c>
      <c r="S812" s="245">
        <v>0</v>
      </c>
      <c r="T812" s="246">
        <f>S812*H812</f>
        <v>0</v>
      </c>
      <c r="AR812" s="25" t="s">
        <v>89</v>
      </c>
      <c r="AT812" s="25" t="s">
        <v>172</v>
      </c>
      <c r="AU812" s="25" t="s">
        <v>79</v>
      </c>
      <c r="AY812" s="25" t="s">
        <v>169</v>
      </c>
      <c r="BE812" s="247">
        <f>IF(N812="základní",J812,0)</f>
        <v>0</v>
      </c>
      <c r="BF812" s="247">
        <f>IF(N812="snížená",J812,0)</f>
        <v>0</v>
      </c>
      <c r="BG812" s="247">
        <f>IF(N812="zákl. přenesená",J812,0)</f>
        <v>0</v>
      </c>
      <c r="BH812" s="247">
        <f>IF(N812="sníž. přenesená",J812,0)</f>
        <v>0</v>
      </c>
      <c r="BI812" s="247">
        <f>IF(N812="nulová",J812,0)</f>
        <v>0</v>
      </c>
      <c r="BJ812" s="25" t="s">
        <v>75</v>
      </c>
      <c r="BK812" s="247">
        <f>ROUND(I812*H812,2)</f>
        <v>0</v>
      </c>
      <c r="BL812" s="25" t="s">
        <v>89</v>
      </c>
      <c r="BM812" s="25" t="s">
        <v>2600</v>
      </c>
    </row>
    <row r="813" s="12" customFormat="1">
      <c r="B813" s="248"/>
      <c r="C813" s="249"/>
      <c r="D813" s="250" t="s">
        <v>177</v>
      </c>
      <c r="E813" s="251" t="s">
        <v>21</v>
      </c>
      <c r="F813" s="252" t="s">
        <v>75</v>
      </c>
      <c r="G813" s="249"/>
      <c r="H813" s="253">
        <v>1</v>
      </c>
      <c r="I813" s="254"/>
      <c r="J813" s="249"/>
      <c r="K813" s="249"/>
      <c r="L813" s="255"/>
      <c r="M813" s="256"/>
      <c r="N813" s="257"/>
      <c r="O813" s="257"/>
      <c r="P813" s="257"/>
      <c r="Q813" s="257"/>
      <c r="R813" s="257"/>
      <c r="S813" s="257"/>
      <c r="T813" s="258"/>
      <c r="AT813" s="259" t="s">
        <v>177</v>
      </c>
      <c r="AU813" s="259" t="s">
        <v>79</v>
      </c>
      <c r="AV813" s="12" t="s">
        <v>79</v>
      </c>
      <c r="AW813" s="12" t="s">
        <v>35</v>
      </c>
      <c r="AX813" s="12" t="s">
        <v>71</v>
      </c>
      <c r="AY813" s="259" t="s">
        <v>169</v>
      </c>
    </row>
    <row r="814" s="14" customFormat="1">
      <c r="B814" s="270"/>
      <c r="C814" s="271"/>
      <c r="D814" s="250" t="s">
        <v>177</v>
      </c>
      <c r="E814" s="272" t="s">
        <v>21</v>
      </c>
      <c r="F814" s="273" t="s">
        <v>182</v>
      </c>
      <c r="G814" s="271"/>
      <c r="H814" s="274">
        <v>1</v>
      </c>
      <c r="I814" s="275"/>
      <c r="J814" s="271"/>
      <c r="K814" s="271"/>
      <c r="L814" s="276"/>
      <c r="M814" s="277"/>
      <c r="N814" s="278"/>
      <c r="O814" s="278"/>
      <c r="P814" s="278"/>
      <c r="Q814" s="278"/>
      <c r="R814" s="278"/>
      <c r="S814" s="278"/>
      <c r="T814" s="279"/>
      <c r="AT814" s="280" t="s">
        <v>177</v>
      </c>
      <c r="AU814" s="280" t="s">
        <v>79</v>
      </c>
      <c r="AV814" s="14" t="s">
        <v>89</v>
      </c>
      <c r="AW814" s="14" t="s">
        <v>35</v>
      </c>
      <c r="AX814" s="14" t="s">
        <v>75</v>
      </c>
      <c r="AY814" s="280" t="s">
        <v>169</v>
      </c>
    </row>
    <row r="815" s="11" customFormat="1" ht="29.88" customHeight="1">
      <c r="B815" s="220"/>
      <c r="C815" s="221"/>
      <c r="D815" s="222" t="s">
        <v>70</v>
      </c>
      <c r="E815" s="234" t="s">
        <v>1440</v>
      </c>
      <c r="F815" s="234" t="s">
        <v>1441</v>
      </c>
      <c r="G815" s="221"/>
      <c r="H815" s="221"/>
      <c r="I815" s="224"/>
      <c r="J815" s="235">
        <f>BK815</f>
        <v>0</v>
      </c>
      <c r="K815" s="221"/>
      <c r="L815" s="226"/>
      <c r="M815" s="227"/>
      <c r="N815" s="228"/>
      <c r="O815" s="228"/>
      <c r="P815" s="229">
        <f>SUM(P816:P823)</f>
        <v>0</v>
      </c>
      <c r="Q815" s="228"/>
      <c r="R815" s="229">
        <f>SUM(R816:R823)</f>
        <v>0</v>
      </c>
      <c r="S815" s="228"/>
      <c r="T815" s="230">
        <f>SUM(T816:T823)</f>
        <v>0</v>
      </c>
      <c r="AR815" s="231" t="s">
        <v>75</v>
      </c>
      <c r="AT815" s="232" t="s">
        <v>70</v>
      </c>
      <c r="AU815" s="232" t="s">
        <v>75</v>
      </c>
      <c r="AY815" s="231" t="s">
        <v>169</v>
      </c>
      <c r="BK815" s="233">
        <f>SUM(BK816:BK823)</f>
        <v>0</v>
      </c>
    </row>
    <row r="816" s="1" customFormat="1" ht="16.5" customHeight="1">
      <c r="B816" s="47"/>
      <c r="C816" s="236" t="s">
        <v>608</v>
      </c>
      <c r="D816" s="236" t="s">
        <v>172</v>
      </c>
      <c r="E816" s="237" t="s">
        <v>1443</v>
      </c>
      <c r="F816" s="238" t="s">
        <v>1444</v>
      </c>
      <c r="G816" s="239" t="s">
        <v>235</v>
      </c>
      <c r="H816" s="240">
        <v>48.871000000000002</v>
      </c>
      <c r="I816" s="241"/>
      <c r="J816" s="242">
        <f>ROUND(I816*H816,2)</f>
        <v>0</v>
      </c>
      <c r="K816" s="238" t="s">
        <v>21</v>
      </c>
      <c r="L816" s="73"/>
      <c r="M816" s="243" t="s">
        <v>21</v>
      </c>
      <c r="N816" s="244" t="s">
        <v>42</v>
      </c>
      <c r="O816" s="48"/>
      <c r="P816" s="245">
        <f>O816*H816</f>
        <v>0</v>
      </c>
      <c r="Q816" s="245">
        <v>0</v>
      </c>
      <c r="R816" s="245">
        <f>Q816*H816</f>
        <v>0</v>
      </c>
      <c r="S816" s="245">
        <v>0</v>
      </c>
      <c r="T816" s="246">
        <f>S816*H816</f>
        <v>0</v>
      </c>
      <c r="AR816" s="25" t="s">
        <v>89</v>
      </c>
      <c r="AT816" s="25" t="s">
        <v>172</v>
      </c>
      <c r="AU816" s="25" t="s">
        <v>79</v>
      </c>
      <c r="AY816" s="25" t="s">
        <v>169</v>
      </c>
      <c r="BE816" s="247">
        <f>IF(N816="základní",J816,0)</f>
        <v>0</v>
      </c>
      <c r="BF816" s="247">
        <f>IF(N816="snížená",J816,0)</f>
        <v>0</v>
      </c>
      <c r="BG816" s="247">
        <f>IF(N816="zákl. přenesená",J816,0)</f>
        <v>0</v>
      </c>
      <c r="BH816" s="247">
        <f>IF(N816="sníž. přenesená",J816,0)</f>
        <v>0</v>
      </c>
      <c r="BI816" s="247">
        <f>IF(N816="nulová",J816,0)</f>
        <v>0</v>
      </c>
      <c r="BJ816" s="25" t="s">
        <v>75</v>
      </c>
      <c r="BK816" s="247">
        <f>ROUND(I816*H816,2)</f>
        <v>0</v>
      </c>
      <c r="BL816" s="25" t="s">
        <v>89</v>
      </c>
      <c r="BM816" s="25" t="s">
        <v>2601</v>
      </c>
    </row>
    <row r="817" s="1" customFormat="1" ht="16.5" customHeight="1">
      <c r="B817" s="47"/>
      <c r="C817" s="236" t="s">
        <v>612</v>
      </c>
      <c r="D817" s="236" t="s">
        <v>172</v>
      </c>
      <c r="E817" s="237" t="s">
        <v>1447</v>
      </c>
      <c r="F817" s="238" t="s">
        <v>1448</v>
      </c>
      <c r="G817" s="239" t="s">
        <v>235</v>
      </c>
      <c r="H817" s="240">
        <v>439.839</v>
      </c>
      <c r="I817" s="241"/>
      <c r="J817" s="242">
        <f>ROUND(I817*H817,2)</f>
        <v>0</v>
      </c>
      <c r="K817" s="238" t="s">
        <v>21</v>
      </c>
      <c r="L817" s="73"/>
      <c r="M817" s="243" t="s">
        <v>21</v>
      </c>
      <c r="N817" s="244" t="s">
        <v>42</v>
      </c>
      <c r="O817" s="48"/>
      <c r="P817" s="245">
        <f>O817*H817</f>
        <v>0</v>
      </c>
      <c r="Q817" s="245">
        <v>0</v>
      </c>
      <c r="R817" s="245">
        <f>Q817*H817</f>
        <v>0</v>
      </c>
      <c r="S817" s="245">
        <v>0</v>
      </c>
      <c r="T817" s="246">
        <f>S817*H817</f>
        <v>0</v>
      </c>
      <c r="AR817" s="25" t="s">
        <v>89</v>
      </c>
      <c r="AT817" s="25" t="s">
        <v>172</v>
      </c>
      <c r="AU817" s="25" t="s">
        <v>79</v>
      </c>
      <c r="AY817" s="25" t="s">
        <v>169</v>
      </c>
      <c r="BE817" s="247">
        <f>IF(N817="základní",J817,0)</f>
        <v>0</v>
      </c>
      <c r="BF817" s="247">
        <f>IF(N817="snížená",J817,0)</f>
        <v>0</v>
      </c>
      <c r="BG817" s="247">
        <f>IF(N817="zákl. přenesená",J817,0)</f>
        <v>0</v>
      </c>
      <c r="BH817" s="247">
        <f>IF(N817="sníž. přenesená",J817,0)</f>
        <v>0</v>
      </c>
      <c r="BI817" s="247">
        <f>IF(N817="nulová",J817,0)</f>
        <v>0</v>
      </c>
      <c r="BJ817" s="25" t="s">
        <v>75</v>
      </c>
      <c r="BK817" s="247">
        <f>ROUND(I817*H817,2)</f>
        <v>0</v>
      </c>
      <c r="BL817" s="25" t="s">
        <v>89</v>
      </c>
      <c r="BM817" s="25" t="s">
        <v>2602</v>
      </c>
    </row>
    <row r="818" s="12" customFormat="1">
      <c r="B818" s="248"/>
      <c r="C818" s="249"/>
      <c r="D818" s="250" t="s">
        <v>177</v>
      </c>
      <c r="E818" s="251" t="s">
        <v>21</v>
      </c>
      <c r="F818" s="252" t="s">
        <v>2603</v>
      </c>
      <c r="G818" s="249"/>
      <c r="H818" s="253">
        <v>439.839</v>
      </c>
      <c r="I818" s="254"/>
      <c r="J818" s="249"/>
      <c r="K818" s="249"/>
      <c r="L818" s="255"/>
      <c r="M818" s="256"/>
      <c r="N818" s="257"/>
      <c r="O818" s="257"/>
      <c r="P818" s="257"/>
      <c r="Q818" s="257"/>
      <c r="R818" s="257"/>
      <c r="S818" s="257"/>
      <c r="T818" s="258"/>
      <c r="AT818" s="259" t="s">
        <v>177</v>
      </c>
      <c r="AU818" s="259" t="s">
        <v>79</v>
      </c>
      <c r="AV818" s="12" t="s">
        <v>79</v>
      </c>
      <c r="AW818" s="12" t="s">
        <v>35</v>
      </c>
      <c r="AX818" s="12" t="s">
        <v>71</v>
      </c>
      <c r="AY818" s="259" t="s">
        <v>169</v>
      </c>
    </row>
    <row r="819" s="13" customFormat="1">
      <c r="B819" s="260"/>
      <c r="C819" s="261"/>
      <c r="D819" s="250" t="s">
        <v>177</v>
      </c>
      <c r="E819" s="262" t="s">
        <v>21</v>
      </c>
      <c r="F819" s="263" t="s">
        <v>1451</v>
      </c>
      <c r="G819" s="261"/>
      <c r="H819" s="262" t="s">
        <v>21</v>
      </c>
      <c r="I819" s="264"/>
      <c r="J819" s="261"/>
      <c r="K819" s="261"/>
      <c r="L819" s="265"/>
      <c r="M819" s="266"/>
      <c r="N819" s="267"/>
      <c r="O819" s="267"/>
      <c r="P819" s="267"/>
      <c r="Q819" s="267"/>
      <c r="R819" s="267"/>
      <c r="S819" s="267"/>
      <c r="T819" s="268"/>
      <c r="AT819" s="269" t="s">
        <v>177</v>
      </c>
      <c r="AU819" s="269" t="s">
        <v>79</v>
      </c>
      <c r="AV819" s="13" t="s">
        <v>75</v>
      </c>
      <c r="AW819" s="13" t="s">
        <v>35</v>
      </c>
      <c r="AX819" s="13" t="s">
        <v>71</v>
      </c>
      <c r="AY819" s="269" t="s">
        <v>169</v>
      </c>
    </row>
    <row r="820" s="14" customFormat="1">
      <c r="B820" s="270"/>
      <c r="C820" s="271"/>
      <c r="D820" s="250" t="s">
        <v>177</v>
      </c>
      <c r="E820" s="272" t="s">
        <v>21</v>
      </c>
      <c r="F820" s="273" t="s">
        <v>182</v>
      </c>
      <c r="G820" s="271"/>
      <c r="H820" s="274">
        <v>439.839</v>
      </c>
      <c r="I820" s="275"/>
      <c r="J820" s="271"/>
      <c r="K820" s="271"/>
      <c r="L820" s="276"/>
      <c r="M820" s="277"/>
      <c r="N820" s="278"/>
      <c r="O820" s="278"/>
      <c r="P820" s="278"/>
      <c r="Q820" s="278"/>
      <c r="R820" s="278"/>
      <c r="S820" s="278"/>
      <c r="T820" s="279"/>
      <c r="AT820" s="280" t="s">
        <v>177</v>
      </c>
      <c r="AU820" s="280" t="s">
        <v>79</v>
      </c>
      <c r="AV820" s="14" t="s">
        <v>89</v>
      </c>
      <c r="AW820" s="14" t="s">
        <v>35</v>
      </c>
      <c r="AX820" s="14" t="s">
        <v>75</v>
      </c>
      <c r="AY820" s="280" t="s">
        <v>169</v>
      </c>
    </row>
    <row r="821" s="1" customFormat="1" ht="25.5" customHeight="1">
      <c r="B821" s="47"/>
      <c r="C821" s="236" t="s">
        <v>616</v>
      </c>
      <c r="D821" s="236" t="s">
        <v>172</v>
      </c>
      <c r="E821" s="237" t="s">
        <v>1453</v>
      </c>
      <c r="F821" s="238" t="s">
        <v>1454</v>
      </c>
      <c r="G821" s="239" t="s">
        <v>235</v>
      </c>
      <c r="H821" s="240">
        <v>48.871000000000002</v>
      </c>
      <c r="I821" s="241"/>
      <c r="J821" s="242">
        <f>ROUND(I821*H821,2)</f>
        <v>0</v>
      </c>
      <c r="K821" s="238" t="s">
        <v>21</v>
      </c>
      <c r="L821" s="73"/>
      <c r="M821" s="243" t="s">
        <v>21</v>
      </c>
      <c r="N821" s="244" t="s">
        <v>42</v>
      </c>
      <c r="O821" s="48"/>
      <c r="P821" s="245">
        <f>O821*H821</f>
        <v>0</v>
      </c>
      <c r="Q821" s="245">
        <v>0</v>
      </c>
      <c r="R821" s="245">
        <f>Q821*H821</f>
        <v>0</v>
      </c>
      <c r="S821" s="245">
        <v>0</v>
      </c>
      <c r="T821" s="246">
        <f>S821*H821</f>
        <v>0</v>
      </c>
      <c r="AR821" s="25" t="s">
        <v>89</v>
      </c>
      <c r="AT821" s="25" t="s">
        <v>172</v>
      </c>
      <c r="AU821" s="25" t="s">
        <v>79</v>
      </c>
      <c r="AY821" s="25" t="s">
        <v>169</v>
      </c>
      <c r="BE821" s="247">
        <f>IF(N821="základní",J821,0)</f>
        <v>0</v>
      </c>
      <c r="BF821" s="247">
        <f>IF(N821="snížená",J821,0)</f>
        <v>0</v>
      </c>
      <c r="BG821" s="247">
        <f>IF(N821="zákl. přenesená",J821,0)</f>
        <v>0</v>
      </c>
      <c r="BH821" s="247">
        <f>IF(N821="sníž. přenesená",J821,0)</f>
        <v>0</v>
      </c>
      <c r="BI821" s="247">
        <f>IF(N821="nulová",J821,0)</f>
        <v>0</v>
      </c>
      <c r="BJ821" s="25" t="s">
        <v>75</v>
      </c>
      <c r="BK821" s="247">
        <f>ROUND(I821*H821,2)</f>
        <v>0</v>
      </c>
      <c r="BL821" s="25" t="s">
        <v>89</v>
      </c>
      <c r="BM821" s="25" t="s">
        <v>2604</v>
      </c>
    </row>
    <row r="822" s="1" customFormat="1" ht="16.5" customHeight="1">
      <c r="B822" s="47"/>
      <c r="C822" s="236" t="s">
        <v>620</v>
      </c>
      <c r="D822" s="236" t="s">
        <v>172</v>
      </c>
      <c r="E822" s="237" t="s">
        <v>1457</v>
      </c>
      <c r="F822" s="238" t="s">
        <v>1458</v>
      </c>
      <c r="G822" s="239" t="s">
        <v>235</v>
      </c>
      <c r="H822" s="240">
        <v>48.871000000000002</v>
      </c>
      <c r="I822" s="241"/>
      <c r="J822" s="242">
        <f>ROUND(I822*H822,2)</f>
        <v>0</v>
      </c>
      <c r="K822" s="238" t="s">
        <v>21</v>
      </c>
      <c r="L822" s="73"/>
      <c r="M822" s="243" t="s">
        <v>21</v>
      </c>
      <c r="N822" s="244" t="s">
        <v>42</v>
      </c>
      <c r="O822" s="48"/>
      <c r="P822" s="245">
        <f>O822*H822</f>
        <v>0</v>
      </c>
      <c r="Q822" s="245">
        <v>0</v>
      </c>
      <c r="R822" s="245">
        <f>Q822*H822</f>
        <v>0</v>
      </c>
      <c r="S822" s="245">
        <v>0</v>
      </c>
      <c r="T822" s="246">
        <f>S822*H822</f>
        <v>0</v>
      </c>
      <c r="AR822" s="25" t="s">
        <v>89</v>
      </c>
      <c r="AT822" s="25" t="s">
        <v>172</v>
      </c>
      <c r="AU822" s="25" t="s">
        <v>79</v>
      </c>
      <c r="AY822" s="25" t="s">
        <v>169</v>
      </c>
      <c r="BE822" s="247">
        <f>IF(N822="základní",J822,0)</f>
        <v>0</v>
      </c>
      <c r="BF822" s="247">
        <f>IF(N822="snížená",J822,0)</f>
        <v>0</v>
      </c>
      <c r="BG822" s="247">
        <f>IF(N822="zákl. přenesená",J822,0)</f>
        <v>0</v>
      </c>
      <c r="BH822" s="247">
        <f>IF(N822="sníž. přenesená",J822,0)</f>
        <v>0</v>
      </c>
      <c r="BI822" s="247">
        <f>IF(N822="nulová",J822,0)</f>
        <v>0</v>
      </c>
      <c r="BJ822" s="25" t="s">
        <v>75</v>
      </c>
      <c r="BK822" s="247">
        <f>ROUND(I822*H822,2)</f>
        <v>0</v>
      </c>
      <c r="BL822" s="25" t="s">
        <v>89</v>
      </c>
      <c r="BM822" s="25" t="s">
        <v>2605</v>
      </c>
    </row>
    <row r="823" s="1" customFormat="1" ht="25.5" customHeight="1">
      <c r="B823" s="47"/>
      <c r="C823" s="236" t="s">
        <v>629</v>
      </c>
      <c r="D823" s="236" t="s">
        <v>172</v>
      </c>
      <c r="E823" s="237" t="s">
        <v>1461</v>
      </c>
      <c r="F823" s="238" t="s">
        <v>1462</v>
      </c>
      <c r="G823" s="239" t="s">
        <v>235</v>
      </c>
      <c r="H823" s="240">
        <v>86.060000000000002</v>
      </c>
      <c r="I823" s="241"/>
      <c r="J823" s="242">
        <f>ROUND(I823*H823,2)</f>
        <v>0</v>
      </c>
      <c r="K823" s="238" t="s">
        <v>21</v>
      </c>
      <c r="L823" s="73"/>
      <c r="M823" s="243" t="s">
        <v>21</v>
      </c>
      <c r="N823" s="244" t="s">
        <v>42</v>
      </c>
      <c r="O823" s="48"/>
      <c r="P823" s="245">
        <f>O823*H823</f>
        <v>0</v>
      </c>
      <c r="Q823" s="245">
        <v>0</v>
      </c>
      <c r="R823" s="245">
        <f>Q823*H823</f>
        <v>0</v>
      </c>
      <c r="S823" s="245">
        <v>0</v>
      </c>
      <c r="T823" s="246">
        <f>S823*H823</f>
        <v>0</v>
      </c>
      <c r="AR823" s="25" t="s">
        <v>89</v>
      </c>
      <c r="AT823" s="25" t="s">
        <v>172</v>
      </c>
      <c r="AU823" s="25" t="s">
        <v>79</v>
      </c>
      <c r="AY823" s="25" t="s">
        <v>169</v>
      </c>
      <c r="BE823" s="247">
        <f>IF(N823="základní",J823,0)</f>
        <v>0</v>
      </c>
      <c r="BF823" s="247">
        <f>IF(N823="snížená",J823,0)</f>
        <v>0</v>
      </c>
      <c r="BG823" s="247">
        <f>IF(N823="zákl. přenesená",J823,0)</f>
        <v>0</v>
      </c>
      <c r="BH823" s="247">
        <f>IF(N823="sníž. přenesená",J823,0)</f>
        <v>0</v>
      </c>
      <c r="BI823" s="247">
        <f>IF(N823="nulová",J823,0)</f>
        <v>0</v>
      </c>
      <c r="BJ823" s="25" t="s">
        <v>75</v>
      </c>
      <c r="BK823" s="247">
        <f>ROUND(I823*H823,2)</f>
        <v>0</v>
      </c>
      <c r="BL823" s="25" t="s">
        <v>89</v>
      </c>
      <c r="BM823" s="25" t="s">
        <v>2606</v>
      </c>
    </row>
    <row r="824" s="11" customFormat="1" ht="29.88" customHeight="1">
      <c r="B824" s="220"/>
      <c r="C824" s="221"/>
      <c r="D824" s="222" t="s">
        <v>70</v>
      </c>
      <c r="E824" s="234" t="s">
        <v>1640</v>
      </c>
      <c r="F824" s="234" t="s">
        <v>1641</v>
      </c>
      <c r="G824" s="221"/>
      <c r="H824" s="221"/>
      <c r="I824" s="224"/>
      <c r="J824" s="235">
        <f>BK824</f>
        <v>0</v>
      </c>
      <c r="K824" s="221"/>
      <c r="L824" s="226"/>
      <c r="M824" s="227"/>
      <c r="N824" s="228"/>
      <c r="O824" s="228"/>
      <c r="P824" s="229">
        <f>SUM(P825:P897)</f>
        <v>0</v>
      </c>
      <c r="Q824" s="228"/>
      <c r="R824" s="229">
        <f>SUM(R825:R897)</f>
        <v>1.2234046551999998</v>
      </c>
      <c r="S824" s="228"/>
      <c r="T824" s="230">
        <f>SUM(T825:T897)</f>
        <v>0.46491679999999996</v>
      </c>
      <c r="AR824" s="231" t="s">
        <v>75</v>
      </c>
      <c r="AT824" s="232" t="s">
        <v>70</v>
      </c>
      <c r="AU824" s="232" t="s">
        <v>75</v>
      </c>
      <c r="AY824" s="231" t="s">
        <v>169</v>
      </c>
      <c r="BK824" s="233">
        <f>SUM(BK825:BK897)</f>
        <v>0</v>
      </c>
    </row>
    <row r="825" s="1" customFormat="1" ht="25.5" customHeight="1">
      <c r="B825" s="47"/>
      <c r="C825" s="236" t="s">
        <v>636</v>
      </c>
      <c r="D825" s="236" t="s">
        <v>172</v>
      </c>
      <c r="E825" s="237" t="s">
        <v>2607</v>
      </c>
      <c r="F825" s="238" t="s">
        <v>2608</v>
      </c>
      <c r="G825" s="239" t="s">
        <v>175</v>
      </c>
      <c r="H825" s="240">
        <v>14.022</v>
      </c>
      <c r="I825" s="241"/>
      <c r="J825" s="242">
        <f>ROUND(I825*H825,2)</f>
        <v>0</v>
      </c>
      <c r="K825" s="238" t="s">
        <v>21</v>
      </c>
      <c r="L825" s="73"/>
      <c r="M825" s="243" t="s">
        <v>21</v>
      </c>
      <c r="N825" s="244" t="s">
        <v>42</v>
      </c>
      <c r="O825" s="48"/>
      <c r="P825" s="245">
        <f>O825*H825</f>
        <v>0</v>
      </c>
      <c r="Q825" s="245">
        <v>0.0123578</v>
      </c>
      <c r="R825" s="245">
        <f>Q825*H825</f>
        <v>0.1732810716</v>
      </c>
      <c r="S825" s="245">
        <v>0</v>
      </c>
      <c r="T825" s="246">
        <f>S825*H825</f>
        <v>0</v>
      </c>
      <c r="AR825" s="25" t="s">
        <v>89</v>
      </c>
      <c r="AT825" s="25" t="s">
        <v>172</v>
      </c>
      <c r="AU825" s="25" t="s">
        <v>79</v>
      </c>
      <c r="AY825" s="25" t="s">
        <v>169</v>
      </c>
      <c r="BE825" s="247">
        <f>IF(N825="základní",J825,0)</f>
        <v>0</v>
      </c>
      <c r="BF825" s="247">
        <f>IF(N825="snížená",J825,0)</f>
        <v>0</v>
      </c>
      <c r="BG825" s="247">
        <f>IF(N825="zákl. přenesená",J825,0)</f>
        <v>0</v>
      </c>
      <c r="BH825" s="247">
        <f>IF(N825="sníž. přenesená",J825,0)</f>
        <v>0</v>
      </c>
      <c r="BI825" s="247">
        <f>IF(N825="nulová",J825,0)</f>
        <v>0</v>
      </c>
      <c r="BJ825" s="25" t="s">
        <v>75</v>
      </c>
      <c r="BK825" s="247">
        <f>ROUND(I825*H825,2)</f>
        <v>0</v>
      </c>
      <c r="BL825" s="25" t="s">
        <v>89</v>
      </c>
      <c r="BM825" s="25" t="s">
        <v>2609</v>
      </c>
    </row>
    <row r="826" s="12" customFormat="1">
      <c r="B826" s="248"/>
      <c r="C826" s="249"/>
      <c r="D826" s="250" t="s">
        <v>177</v>
      </c>
      <c r="E826" s="251" t="s">
        <v>21</v>
      </c>
      <c r="F826" s="252" t="s">
        <v>483</v>
      </c>
      <c r="G826" s="249"/>
      <c r="H826" s="253">
        <v>3.4199999999999999</v>
      </c>
      <c r="I826" s="254"/>
      <c r="J826" s="249"/>
      <c r="K826" s="249"/>
      <c r="L826" s="255"/>
      <c r="M826" s="256"/>
      <c r="N826" s="257"/>
      <c r="O826" s="257"/>
      <c r="P826" s="257"/>
      <c r="Q826" s="257"/>
      <c r="R826" s="257"/>
      <c r="S826" s="257"/>
      <c r="T826" s="258"/>
      <c r="AT826" s="259" t="s">
        <v>177</v>
      </c>
      <c r="AU826" s="259" t="s">
        <v>79</v>
      </c>
      <c r="AV826" s="12" t="s">
        <v>79</v>
      </c>
      <c r="AW826" s="12" t="s">
        <v>35</v>
      </c>
      <c r="AX826" s="12" t="s">
        <v>71</v>
      </c>
      <c r="AY826" s="259" t="s">
        <v>169</v>
      </c>
    </row>
    <row r="827" s="13" customFormat="1">
      <c r="B827" s="260"/>
      <c r="C827" s="261"/>
      <c r="D827" s="250" t="s">
        <v>177</v>
      </c>
      <c r="E827" s="262" t="s">
        <v>21</v>
      </c>
      <c r="F827" s="263" t="s">
        <v>2344</v>
      </c>
      <c r="G827" s="261"/>
      <c r="H827" s="262" t="s">
        <v>21</v>
      </c>
      <c r="I827" s="264"/>
      <c r="J827" s="261"/>
      <c r="K827" s="261"/>
      <c r="L827" s="265"/>
      <c r="M827" s="266"/>
      <c r="N827" s="267"/>
      <c r="O827" s="267"/>
      <c r="P827" s="267"/>
      <c r="Q827" s="267"/>
      <c r="R827" s="267"/>
      <c r="S827" s="267"/>
      <c r="T827" s="268"/>
      <c r="AT827" s="269" t="s">
        <v>177</v>
      </c>
      <c r="AU827" s="269" t="s">
        <v>79</v>
      </c>
      <c r="AV827" s="13" t="s">
        <v>75</v>
      </c>
      <c r="AW827" s="13" t="s">
        <v>35</v>
      </c>
      <c r="AX827" s="13" t="s">
        <v>71</v>
      </c>
      <c r="AY827" s="269" t="s">
        <v>169</v>
      </c>
    </row>
    <row r="828" s="12" customFormat="1">
      <c r="B828" s="248"/>
      <c r="C828" s="249"/>
      <c r="D828" s="250" t="s">
        <v>177</v>
      </c>
      <c r="E828" s="251" t="s">
        <v>21</v>
      </c>
      <c r="F828" s="252" t="s">
        <v>2610</v>
      </c>
      <c r="G828" s="249"/>
      <c r="H828" s="253">
        <v>7.524</v>
      </c>
      <c r="I828" s="254"/>
      <c r="J828" s="249"/>
      <c r="K828" s="249"/>
      <c r="L828" s="255"/>
      <c r="M828" s="256"/>
      <c r="N828" s="257"/>
      <c r="O828" s="257"/>
      <c r="P828" s="257"/>
      <c r="Q828" s="257"/>
      <c r="R828" s="257"/>
      <c r="S828" s="257"/>
      <c r="T828" s="258"/>
      <c r="AT828" s="259" t="s">
        <v>177</v>
      </c>
      <c r="AU828" s="259" t="s">
        <v>79</v>
      </c>
      <c r="AV828" s="12" t="s">
        <v>79</v>
      </c>
      <c r="AW828" s="12" t="s">
        <v>35</v>
      </c>
      <c r="AX828" s="12" t="s">
        <v>71</v>
      </c>
      <c r="AY828" s="259" t="s">
        <v>169</v>
      </c>
    </row>
    <row r="829" s="13" customFormat="1">
      <c r="B829" s="260"/>
      <c r="C829" s="261"/>
      <c r="D829" s="250" t="s">
        <v>177</v>
      </c>
      <c r="E829" s="262" t="s">
        <v>21</v>
      </c>
      <c r="F829" s="263" t="s">
        <v>2544</v>
      </c>
      <c r="G829" s="261"/>
      <c r="H829" s="262" t="s">
        <v>21</v>
      </c>
      <c r="I829" s="264"/>
      <c r="J829" s="261"/>
      <c r="K829" s="261"/>
      <c r="L829" s="265"/>
      <c r="M829" s="266"/>
      <c r="N829" s="267"/>
      <c r="O829" s="267"/>
      <c r="P829" s="267"/>
      <c r="Q829" s="267"/>
      <c r="R829" s="267"/>
      <c r="S829" s="267"/>
      <c r="T829" s="268"/>
      <c r="AT829" s="269" t="s">
        <v>177</v>
      </c>
      <c r="AU829" s="269" t="s">
        <v>79</v>
      </c>
      <c r="AV829" s="13" t="s">
        <v>75</v>
      </c>
      <c r="AW829" s="13" t="s">
        <v>35</v>
      </c>
      <c r="AX829" s="13" t="s">
        <v>71</v>
      </c>
      <c r="AY829" s="269" t="s">
        <v>169</v>
      </c>
    </row>
    <row r="830" s="12" customFormat="1">
      <c r="B830" s="248"/>
      <c r="C830" s="249"/>
      <c r="D830" s="250" t="s">
        <v>177</v>
      </c>
      <c r="E830" s="251" t="s">
        <v>21</v>
      </c>
      <c r="F830" s="252" t="s">
        <v>2548</v>
      </c>
      <c r="G830" s="249"/>
      <c r="H830" s="253">
        <v>3.0779999999999998</v>
      </c>
      <c r="I830" s="254"/>
      <c r="J830" s="249"/>
      <c r="K830" s="249"/>
      <c r="L830" s="255"/>
      <c r="M830" s="256"/>
      <c r="N830" s="257"/>
      <c r="O830" s="257"/>
      <c r="P830" s="257"/>
      <c r="Q830" s="257"/>
      <c r="R830" s="257"/>
      <c r="S830" s="257"/>
      <c r="T830" s="258"/>
      <c r="AT830" s="259" t="s">
        <v>177</v>
      </c>
      <c r="AU830" s="259" t="s">
        <v>79</v>
      </c>
      <c r="AV830" s="12" t="s">
        <v>79</v>
      </c>
      <c r="AW830" s="12" t="s">
        <v>35</v>
      </c>
      <c r="AX830" s="12" t="s">
        <v>71</v>
      </c>
      <c r="AY830" s="259" t="s">
        <v>169</v>
      </c>
    </row>
    <row r="831" s="13" customFormat="1">
      <c r="B831" s="260"/>
      <c r="C831" s="261"/>
      <c r="D831" s="250" t="s">
        <v>177</v>
      </c>
      <c r="E831" s="262" t="s">
        <v>21</v>
      </c>
      <c r="F831" s="263" t="s">
        <v>2611</v>
      </c>
      <c r="G831" s="261"/>
      <c r="H831" s="262" t="s">
        <v>21</v>
      </c>
      <c r="I831" s="264"/>
      <c r="J831" s="261"/>
      <c r="K831" s="261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177</v>
      </c>
      <c r="AU831" s="269" t="s">
        <v>79</v>
      </c>
      <c r="AV831" s="13" t="s">
        <v>75</v>
      </c>
      <c r="AW831" s="13" t="s">
        <v>35</v>
      </c>
      <c r="AX831" s="13" t="s">
        <v>71</v>
      </c>
      <c r="AY831" s="269" t="s">
        <v>169</v>
      </c>
    </row>
    <row r="832" s="14" customFormat="1">
      <c r="B832" s="270"/>
      <c r="C832" s="271"/>
      <c r="D832" s="250" t="s">
        <v>177</v>
      </c>
      <c r="E832" s="272" t="s">
        <v>21</v>
      </c>
      <c r="F832" s="273" t="s">
        <v>182</v>
      </c>
      <c r="G832" s="271"/>
      <c r="H832" s="274">
        <v>14.022</v>
      </c>
      <c r="I832" s="275"/>
      <c r="J832" s="271"/>
      <c r="K832" s="271"/>
      <c r="L832" s="276"/>
      <c r="M832" s="277"/>
      <c r="N832" s="278"/>
      <c r="O832" s="278"/>
      <c r="P832" s="278"/>
      <c r="Q832" s="278"/>
      <c r="R832" s="278"/>
      <c r="S832" s="278"/>
      <c r="T832" s="279"/>
      <c r="AT832" s="280" t="s">
        <v>177</v>
      </c>
      <c r="AU832" s="280" t="s">
        <v>79</v>
      </c>
      <c r="AV832" s="14" t="s">
        <v>89</v>
      </c>
      <c r="AW832" s="14" t="s">
        <v>35</v>
      </c>
      <c r="AX832" s="14" t="s">
        <v>75</v>
      </c>
      <c r="AY832" s="280" t="s">
        <v>169</v>
      </c>
    </row>
    <row r="833" s="1" customFormat="1" ht="16.5" customHeight="1">
      <c r="B833" s="47"/>
      <c r="C833" s="236" t="s">
        <v>654</v>
      </c>
      <c r="D833" s="236" t="s">
        <v>172</v>
      </c>
      <c r="E833" s="237" t="s">
        <v>1664</v>
      </c>
      <c r="F833" s="238" t="s">
        <v>1665</v>
      </c>
      <c r="G833" s="239" t="s">
        <v>175</v>
      </c>
      <c r="H833" s="240">
        <v>34.729999999999997</v>
      </c>
      <c r="I833" s="241"/>
      <c r="J833" s="242">
        <f>ROUND(I833*H833,2)</f>
        <v>0</v>
      </c>
      <c r="K833" s="238" t="s">
        <v>21</v>
      </c>
      <c r="L833" s="73"/>
      <c r="M833" s="243" t="s">
        <v>21</v>
      </c>
      <c r="N833" s="244" t="s">
        <v>42</v>
      </c>
      <c r="O833" s="48"/>
      <c r="P833" s="245">
        <f>O833*H833</f>
        <v>0</v>
      </c>
      <c r="Q833" s="245">
        <v>0.012228859999999999</v>
      </c>
      <c r="R833" s="245">
        <f>Q833*H833</f>
        <v>0.42470830779999996</v>
      </c>
      <c r="S833" s="245">
        <v>0</v>
      </c>
      <c r="T833" s="246">
        <f>S833*H833</f>
        <v>0</v>
      </c>
      <c r="AR833" s="25" t="s">
        <v>89</v>
      </c>
      <c r="AT833" s="25" t="s">
        <v>172</v>
      </c>
      <c r="AU833" s="25" t="s">
        <v>79</v>
      </c>
      <c r="AY833" s="25" t="s">
        <v>169</v>
      </c>
      <c r="BE833" s="247">
        <f>IF(N833="základní",J833,0)</f>
        <v>0</v>
      </c>
      <c r="BF833" s="247">
        <f>IF(N833="snížená",J833,0)</f>
        <v>0</v>
      </c>
      <c r="BG833" s="247">
        <f>IF(N833="zákl. přenesená",J833,0)</f>
        <v>0</v>
      </c>
      <c r="BH833" s="247">
        <f>IF(N833="sníž. přenesená",J833,0)</f>
        <v>0</v>
      </c>
      <c r="BI833" s="247">
        <f>IF(N833="nulová",J833,0)</f>
        <v>0</v>
      </c>
      <c r="BJ833" s="25" t="s">
        <v>75</v>
      </c>
      <c r="BK833" s="247">
        <f>ROUND(I833*H833,2)</f>
        <v>0</v>
      </c>
      <c r="BL833" s="25" t="s">
        <v>89</v>
      </c>
      <c r="BM833" s="25" t="s">
        <v>2612</v>
      </c>
    </row>
    <row r="834" s="12" customFormat="1">
      <c r="B834" s="248"/>
      <c r="C834" s="249"/>
      <c r="D834" s="250" t="s">
        <v>177</v>
      </c>
      <c r="E834" s="251" t="s">
        <v>21</v>
      </c>
      <c r="F834" s="252" t="s">
        <v>2613</v>
      </c>
      <c r="G834" s="249"/>
      <c r="H834" s="253">
        <v>1.49</v>
      </c>
      <c r="I834" s="254"/>
      <c r="J834" s="249"/>
      <c r="K834" s="249"/>
      <c r="L834" s="255"/>
      <c r="M834" s="256"/>
      <c r="N834" s="257"/>
      <c r="O834" s="257"/>
      <c r="P834" s="257"/>
      <c r="Q834" s="257"/>
      <c r="R834" s="257"/>
      <c r="S834" s="257"/>
      <c r="T834" s="258"/>
      <c r="AT834" s="259" t="s">
        <v>177</v>
      </c>
      <c r="AU834" s="259" t="s">
        <v>79</v>
      </c>
      <c r="AV834" s="12" t="s">
        <v>79</v>
      </c>
      <c r="AW834" s="12" t="s">
        <v>35</v>
      </c>
      <c r="AX834" s="12" t="s">
        <v>71</v>
      </c>
      <c r="AY834" s="259" t="s">
        <v>169</v>
      </c>
    </row>
    <row r="835" s="13" customFormat="1">
      <c r="B835" s="260"/>
      <c r="C835" s="261"/>
      <c r="D835" s="250" t="s">
        <v>177</v>
      </c>
      <c r="E835" s="262" t="s">
        <v>21</v>
      </c>
      <c r="F835" s="263" t="s">
        <v>2344</v>
      </c>
      <c r="G835" s="261"/>
      <c r="H835" s="262" t="s">
        <v>21</v>
      </c>
      <c r="I835" s="264"/>
      <c r="J835" s="261"/>
      <c r="K835" s="261"/>
      <c r="L835" s="265"/>
      <c r="M835" s="266"/>
      <c r="N835" s="267"/>
      <c r="O835" s="267"/>
      <c r="P835" s="267"/>
      <c r="Q835" s="267"/>
      <c r="R835" s="267"/>
      <c r="S835" s="267"/>
      <c r="T835" s="268"/>
      <c r="AT835" s="269" t="s">
        <v>177</v>
      </c>
      <c r="AU835" s="269" t="s">
        <v>79</v>
      </c>
      <c r="AV835" s="13" t="s">
        <v>75</v>
      </c>
      <c r="AW835" s="13" t="s">
        <v>35</v>
      </c>
      <c r="AX835" s="13" t="s">
        <v>71</v>
      </c>
      <c r="AY835" s="269" t="s">
        <v>169</v>
      </c>
    </row>
    <row r="836" s="12" customFormat="1">
      <c r="B836" s="248"/>
      <c r="C836" s="249"/>
      <c r="D836" s="250" t="s">
        <v>177</v>
      </c>
      <c r="E836" s="251" t="s">
        <v>21</v>
      </c>
      <c r="F836" s="252" t="s">
        <v>220</v>
      </c>
      <c r="G836" s="249"/>
      <c r="H836" s="253">
        <v>10</v>
      </c>
      <c r="I836" s="254"/>
      <c r="J836" s="249"/>
      <c r="K836" s="249"/>
      <c r="L836" s="255"/>
      <c r="M836" s="256"/>
      <c r="N836" s="257"/>
      <c r="O836" s="257"/>
      <c r="P836" s="257"/>
      <c r="Q836" s="257"/>
      <c r="R836" s="257"/>
      <c r="S836" s="257"/>
      <c r="T836" s="258"/>
      <c r="AT836" s="259" t="s">
        <v>177</v>
      </c>
      <c r="AU836" s="259" t="s">
        <v>79</v>
      </c>
      <c r="AV836" s="12" t="s">
        <v>79</v>
      </c>
      <c r="AW836" s="12" t="s">
        <v>35</v>
      </c>
      <c r="AX836" s="12" t="s">
        <v>71</v>
      </c>
      <c r="AY836" s="259" t="s">
        <v>169</v>
      </c>
    </row>
    <row r="837" s="13" customFormat="1">
      <c r="B837" s="260"/>
      <c r="C837" s="261"/>
      <c r="D837" s="250" t="s">
        <v>177</v>
      </c>
      <c r="E837" s="262" t="s">
        <v>21</v>
      </c>
      <c r="F837" s="263" t="s">
        <v>2367</v>
      </c>
      <c r="G837" s="261"/>
      <c r="H837" s="262" t="s">
        <v>21</v>
      </c>
      <c r="I837" s="264"/>
      <c r="J837" s="261"/>
      <c r="K837" s="261"/>
      <c r="L837" s="265"/>
      <c r="M837" s="266"/>
      <c r="N837" s="267"/>
      <c r="O837" s="267"/>
      <c r="P837" s="267"/>
      <c r="Q837" s="267"/>
      <c r="R837" s="267"/>
      <c r="S837" s="267"/>
      <c r="T837" s="268"/>
      <c r="AT837" s="269" t="s">
        <v>177</v>
      </c>
      <c r="AU837" s="269" t="s">
        <v>79</v>
      </c>
      <c r="AV837" s="13" t="s">
        <v>75</v>
      </c>
      <c r="AW837" s="13" t="s">
        <v>35</v>
      </c>
      <c r="AX837" s="13" t="s">
        <v>71</v>
      </c>
      <c r="AY837" s="269" t="s">
        <v>169</v>
      </c>
    </row>
    <row r="838" s="12" customFormat="1">
      <c r="B838" s="248"/>
      <c r="C838" s="249"/>
      <c r="D838" s="250" t="s">
        <v>177</v>
      </c>
      <c r="E838" s="251" t="s">
        <v>21</v>
      </c>
      <c r="F838" s="252" t="s">
        <v>2614</v>
      </c>
      <c r="G838" s="249"/>
      <c r="H838" s="253">
        <v>3.8999999999999999</v>
      </c>
      <c r="I838" s="254"/>
      <c r="J838" s="249"/>
      <c r="K838" s="249"/>
      <c r="L838" s="255"/>
      <c r="M838" s="256"/>
      <c r="N838" s="257"/>
      <c r="O838" s="257"/>
      <c r="P838" s="257"/>
      <c r="Q838" s="257"/>
      <c r="R838" s="257"/>
      <c r="S838" s="257"/>
      <c r="T838" s="258"/>
      <c r="AT838" s="259" t="s">
        <v>177</v>
      </c>
      <c r="AU838" s="259" t="s">
        <v>79</v>
      </c>
      <c r="AV838" s="12" t="s">
        <v>79</v>
      </c>
      <c r="AW838" s="12" t="s">
        <v>35</v>
      </c>
      <c r="AX838" s="12" t="s">
        <v>71</v>
      </c>
      <c r="AY838" s="259" t="s">
        <v>169</v>
      </c>
    </row>
    <row r="839" s="13" customFormat="1">
      <c r="B839" s="260"/>
      <c r="C839" s="261"/>
      <c r="D839" s="250" t="s">
        <v>177</v>
      </c>
      <c r="E839" s="262" t="s">
        <v>21</v>
      </c>
      <c r="F839" s="263" t="s">
        <v>2463</v>
      </c>
      <c r="G839" s="261"/>
      <c r="H839" s="262" t="s">
        <v>21</v>
      </c>
      <c r="I839" s="264"/>
      <c r="J839" s="261"/>
      <c r="K839" s="261"/>
      <c r="L839" s="265"/>
      <c r="M839" s="266"/>
      <c r="N839" s="267"/>
      <c r="O839" s="267"/>
      <c r="P839" s="267"/>
      <c r="Q839" s="267"/>
      <c r="R839" s="267"/>
      <c r="S839" s="267"/>
      <c r="T839" s="268"/>
      <c r="AT839" s="269" t="s">
        <v>177</v>
      </c>
      <c r="AU839" s="269" t="s">
        <v>79</v>
      </c>
      <c r="AV839" s="13" t="s">
        <v>75</v>
      </c>
      <c r="AW839" s="13" t="s">
        <v>35</v>
      </c>
      <c r="AX839" s="13" t="s">
        <v>71</v>
      </c>
      <c r="AY839" s="269" t="s">
        <v>169</v>
      </c>
    </row>
    <row r="840" s="12" customFormat="1">
      <c r="B840" s="248"/>
      <c r="C840" s="249"/>
      <c r="D840" s="250" t="s">
        <v>177</v>
      </c>
      <c r="E840" s="251" t="s">
        <v>21</v>
      </c>
      <c r="F840" s="252" t="s">
        <v>2613</v>
      </c>
      <c r="G840" s="249"/>
      <c r="H840" s="253">
        <v>1.49</v>
      </c>
      <c r="I840" s="254"/>
      <c r="J840" s="249"/>
      <c r="K840" s="249"/>
      <c r="L840" s="255"/>
      <c r="M840" s="256"/>
      <c r="N840" s="257"/>
      <c r="O840" s="257"/>
      <c r="P840" s="257"/>
      <c r="Q840" s="257"/>
      <c r="R840" s="257"/>
      <c r="S840" s="257"/>
      <c r="T840" s="258"/>
      <c r="AT840" s="259" t="s">
        <v>177</v>
      </c>
      <c r="AU840" s="259" t="s">
        <v>79</v>
      </c>
      <c r="AV840" s="12" t="s">
        <v>79</v>
      </c>
      <c r="AW840" s="12" t="s">
        <v>35</v>
      </c>
      <c r="AX840" s="12" t="s">
        <v>71</v>
      </c>
      <c r="AY840" s="259" t="s">
        <v>169</v>
      </c>
    </row>
    <row r="841" s="13" customFormat="1">
      <c r="B841" s="260"/>
      <c r="C841" s="261"/>
      <c r="D841" s="250" t="s">
        <v>177</v>
      </c>
      <c r="E841" s="262" t="s">
        <v>21</v>
      </c>
      <c r="F841" s="263" t="s">
        <v>2351</v>
      </c>
      <c r="G841" s="261"/>
      <c r="H841" s="262" t="s">
        <v>21</v>
      </c>
      <c r="I841" s="264"/>
      <c r="J841" s="261"/>
      <c r="K841" s="261"/>
      <c r="L841" s="265"/>
      <c r="M841" s="266"/>
      <c r="N841" s="267"/>
      <c r="O841" s="267"/>
      <c r="P841" s="267"/>
      <c r="Q841" s="267"/>
      <c r="R841" s="267"/>
      <c r="S841" s="267"/>
      <c r="T841" s="268"/>
      <c r="AT841" s="269" t="s">
        <v>177</v>
      </c>
      <c r="AU841" s="269" t="s">
        <v>79</v>
      </c>
      <c r="AV841" s="13" t="s">
        <v>75</v>
      </c>
      <c r="AW841" s="13" t="s">
        <v>35</v>
      </c>
      <c r="AX841" s="13" t="s">
        <v>71</v>
      </c>
      <c r="AY841" s="269" t="s">
        <v>169</v>
      </c>
    </row>
    <row r="842" s="12" customFormat="1">
      <c r="B842" s="248"/>
      <c r="C842" s="249"/>
      <c r="D842" s="250" t="s">
        <v>177</v>
      </c>
      <c r="E842" s="251" t="s">
        <v>21</v>
      </c>
      <c r="F842" s="252" t="s">
        <v>2615</v>
      </c>
      <c r="G842" s="249"/>
      <c r="H842" s="253">
        <v>1.8799999999999999</v>
      </c>
      <c r="I842" s="254"/>
      <c r="J842" s="249"/>
      <c r="K842" s="249"/>
      <c r="L842" s="255"/>
      <c r="M842" s="256"/>
      <c r="N842" s="257"/>
      <c r="O842" s="257"/>
      <c r="P842" s="257"/>
      <c r="Q842" s="257"/>
      <c r="R842" s="257"/>
      <c r="S842" s="257"/>
      <c r="T842" s="258"/>
      <c r="AT842" s="259" t="s">
        <v>177</v>
      </c>
      <c r="AU842" s="259" t="s">
        <v>79</v>
      </c>
      <c r="AV842" s="12" t="s">
        <v>79</v>
      </c>
      <c r="AW842" s="12" t="s">
        <v>35</v>
      </c>
      <c r="AX842" s="12" t="s">
        <v>71</v>
      </c>
      <c r="AY842" s="259" t="s">
        <v>169</v>
      </c>
    </row>
    <row r="843" s="13" customFormat="1">
      <c r="B843" s="260"/>
      <c r="C843" s="261"/>
      <c r="D843" s="250" t="s">
        <v>177</v>
      </c>
      <c r="E843" s="262" t="s">
        <v>21</v>
      </c>
      <c r="F843" s="263" t="s">
        <v>2354</v>
      </c>
      <c r="G843" s="261"/>
      <c r="H843" s="262" t="s">
        <v>21</v>
      </c>
      <c r="I843" s="264"/>
      <c r="J843" s="261"/>
      <c r="K843" s="261"/>
      <c r="L843" s="265"/>
      <c r="M843" s="266"/>
      <c r="N843" s="267"/>
      <c r="O843" s="267"/>
      <c r="P843" s="267"/>
      <c r="Q843" s="267"/>
      <c r="R843" s="267"/>
      <c r="S843" s="267"/>
      <c r="T843" s="268"/>
      <c r="AT843" s="269" t="s">
        <v>177</v>
      </c>
      <c r="AU843" s="269" t="s">
        <v>79</v>
      </c>
      <c r="AV843" s="13" t="s">
        <v>75</v>
      </c>
      <c r="AW843" s="13" t="s">
        <v>35</v>
      </c>
      <c r="AX843" s="13" t="s">
        <v>71</v>
      </c>
      <c r="AY843" s="269" t="s">
        <v>169</v>
      </c>
    </row>
    <row r="844" s="12" customFormat="1">
      <c r="B844" s="248"/>
      <c r="C844" s="249"/>
      <c r="D844" s="250" t="s">
        <v>177</v>
      </c>
      <c r="E844" s="251" t="s">
        <v>21</v>
      </c>
      <c r="F844" s="252" t="s">
        <v>2616</v>
      </c>
      <c r="G844" s="249"/>
      <c r="H844" s="253">
        <v>5.3600000000000003</v>
      </c>
      <c r="I844" s="254"/>
      <c r="J844" s="249"/>
      <c r="K844" s="249"/>
      <c r="L844" s="255"/>
      <c r="M844" s="256"/>
      <c r="N844" s="257"/>
      <c r="O844" s="257"/>
      <c r="P844" s="257"/>
      <c r="Q844" s="257"/>
      <c r="R844" s="257"/>
      <c r="S844" s="257"/>
      <c r="T844" s="258"/>
      <c r="AT844" s="259" t="s">
        <v>177</v>
      </c>
      <c r="AU844" s="259" t="s">
        <v>79</v>
      </c>
      <c r="AV844" s="12" t="s">
        <v>79</v>
      </c>
      <c r="AW844" s="12" t="s">
        <v>35</v>
      </c>
      <c r="AX844" s="12" t="s">
        <v>71</v>
      </c>
      <c r="AY844" s="259" t="s">
        <v>169</v>
      </c>
    </row>
    <row r="845" s="13" customFormat="1">
      <c r="B845" s="260"/>
      <c r="C845" s="261"/>
      <c r="D845" s="250" t="s">
        <v>177</v>
      </c>
      <c r="E845" s="262" t="s">
        <v>21</v>
      </c>
      <c r="F845" s="263" t="s">
        <v>2336</v>
      </c>
      <c r="G845" s="261"/>
      <c r="H845" s="262" t="s">
        <v>21</v>
      </c>
      <c r="I845" s="264"/>
      <c r="J845" s="261"/>
      <c r="K845" s="261"/>
      <c r="L845" s="265"/>
      <c r="M845" s="266"/>
      <c r="N845" s="267"/>
      <c r="O845" s="267"/>
      <c r="P845" s="267"/>
      <c r="Q845" s="267"/>
      <c r="R845" s="267"/>
      <c r="S845" s="267"/>
      <c r="T845" s="268"/>
      <c r="AT845" s="269" t="s">
        <v>177</v>
      </c>
      <c r="AU845" s="269" t="s">
        <v>79</v>
      </c>
      <c r="AV845" s="13" t="s">
        <v>75</v>
      </c>
      <c r="AW845" s="13" t="s">
        <v>35</v>
      </c>
      <c r="AX845" s="13" t="s">
        <v>71</v>
      </c>
      <c r="AY845" s="269" t="s">
        <v>169</v>
      </c>
    </row>
    <row r="846" s="12" customFormat="1">
      <c r="B846" s="248"/>
      <c r="C846" s="249"/>
      <c r="D846" s="250" t="s">
        <v>177</v>
      </c>
      <c r="E846" s="251" t="s">
        <v>21</v>
      </c>
      <c r="F846" s="252" t="s">
        <v>2617</v>
      </c>
      <c r="G846" s="249"/>
      <c r="H846" s="253">
        <v>2.6800000000000002</v>
      </c>
      <c r="I846" s="254"/>
      <c r="J846" s="249"/>
      <c r="K846" s="249"/>
      <c r="L846" s="255"/>
      <c r="M846" s="256"/>
      <c r="N846" s="257"/>
      <c r="O846" s="257"/>
      <c r="P846" s="257"/>
      <c r="Q846" s="257"/>
      <c r="R846" s="257"/>
      <c r="S846" s="257"/>
      <c r="T846" s="258"/>
      <c r="AT846" s="259" t="s">
        <v>177</v>
      </c>
      <c r="AU846" s="259" t="s">
        <v>79</v>
      </c>
      <c r="AV846" s="12" t="s">
        <v>79</v>
      </c>
      <c r="AW846" s="12" t="s">
        <v>35</v>
      </c>
      <c r="AX846" s="12" t="s">
        <v>71</v>
      </c>
      <c r="AY846" s="259" t="s">
        <v>169</v>
      </c>
    </row>
    <row r="847" s="13" customFormat="1">
      <c r="B847" s="260"/>
      <c r="C847" s="261"/>
      <c r="D847" s="250" t="s">
        <v>177</v>
      </c>
      <c r="E847" s="262" t="s">
        <v>21</v>
      </c>
      <c r="F847" s="263" t="s">
        <v>2417</v>
      </c>
      <c r="G847" s="261"/>
      <c r="H847" s="262" t="s">
        <v>21</v>
      </c>
      <c r="I847" s="264"/>
      <c r="J847" s="261"/>
      <c r="K847" s="261"/>
      <c r="L847" s="265"/>
      <c r="M847" s="266"/>
      <c r="N847" s="267"/>
      <c r="O847" s="267"/>
      <c r="P847" s="267"/>
      <c r="Q847" s="267"/>
      <c r="R847" s="267"/>
      <c r="S847" s="267"/>
      <c r="T847" s="268"/>
      <c r="AT847" s="269" t="s">
        <v>177</v>
      </c>
      <c r="AU847" s="269" t="s">
        <v>79</v>
      </c>
      <c r="AV847" s="13" t="s">
        <v>75</v>
      </c>
      <c r="AW847" s="13" t="s">
        <v>35</v>
      </c>
      <c r="AX847" s="13" t="s">
        <v>71</v>
      </c>
      <c r="AY847" s="269" t="s">
        <v>169</v>
      </c>
    </row>
    <row r="848" s="12" customFormat="1">
      <c r="B848" s="248"/>
      <c r="C848" s="249"/>
      <c r="D848" s="250" t="s">
        <v>177</v>
      </c>
      <c r="E848" s="251" t="s">
        <v>21</v>
      </c>
      <c r="F848" s="252" t="s">
        <v>2617</v>
      </c>
      <c r="G848" s="249"/>
      <c r="H848" s="253">
        <v>2.6800000000000002</v>
      </c>
      <c r="I848" s="254"/>
      <c r="J848" s="249"/>
      <c r="K848" s="249"/>
      <c r="L848" s="255"/>
      <c r="M848" s="256"/>
      <c r="N848" s="257"/>
      <c r="O848" s="257"/>
      <c r="P848" s="257"/>
      <c r="Q848" s="257"/>
      <c r="R848" s="257"/>
      <c r="S848" s="257"/>
      <c r="T848" s="258"/>
      <c r="AT848" s="259" t="s">
        <v>177</v>
      </c>
      <c r="AU848" s="259" t="s">
        <v>79</v>
      </c>
      <c r="AV848" s="12" t="s">
        <v>79</v>
      </c>
      <c r="AW848" s="12" t="s">
        <v>35</v>
      </c>
      <c r="AX848" s="12" t="s">
        <v>71</v>
      </c>
      <c r="AY848" s="259" t="s">
        <v>169</v>
      </c>
    </row>
    <row r="849" s="13" customFormat="1">
      <c r="B849" s="260"/>
      <c r="C849" s="261"/>
      <c r="D849" s="250" t="s">
        <v>177</v>
      </c>
      <c r="E849" s="262" t="s">
        <v>21</v>
      </c>
      <c r="F849" s="263" t="s">
        <v>1105</v>
      </c>
      <c r="G849" s="261"/>
      <c r="H849" s="262" t="s">
        <v>21</v>
      </c>
      <c r="I849" s="264"/>
      <c r="J849" s="261"/>
      <c r="K849" s="261"/>
      <c r="L849" s="265"/>
      <c r="M849" s="266"/>
      <c r="N849" s="267"/>
      <c r="O849" s="267"/>
      <c r="P849" s="267"/>
      <c r="Q849" s="267"/>
      <c r="R849" s="267"/>
      <c r="S849" s="267"/>
      <c r="T849" s="268"/>
      <c r="AT849" s="269" t="s">
        <v>177</v>
      </c>
      <c r="AU849" s="269" t="s">
        <v>79</v>
      </c>
      <c r="AV849" s="13" t="s">
        <v>75</v>
      </c>
      <c r="AW849" s="13" t="s">
        <v>35</v>
      </c>
      <c r="AX849" s="13" t="s">
        <v>71</v>
      </c>
      <c r="AY849" s="269" t="s">
        <v>169</v>
      </c>
    </row>
    <row r="850" s="12" customFormat="1">
      <c r="B850" s="248"/>
      <c r="C850" s="249"/>
      <c r="D850" s="250" t="s">
        <v>177</v>
      </c>
      <c r="E850" s="251" t="s">
        <v>21</v>
      </c>
      <c r="F850" s="252" t="s">
        <v>2618</v>
      </c>
      <c r="G850" s="249"/>
      <c r="H850" s="253">
        <v>3.8700000000000001</v>
      </c>
      <c r="I850" s="254"/>
      <c r="J850" s="249"/>
      <c r="K850" s="249"/>
      <c r="L850" s="255"/>
      <c r="M850" s="256"/>
      <c r="N850" s="257"/>
      <c r="O850" s="257"/>
      <c r="P850" s="257"/>
      <c r="Q850" s="257"/>
      <c r="R850" s="257"/>
      <c r="S850" s="257"/>
      <c r="T850" s="258"/>
      <c r="AT850" s="259" t="s">
        <v>177</v>
      </c>
      <c r="AU850" s="259" t="s">
        <v>79</v>
      </c>
      <c r="AV850" s="12" t="s">
        <v>79</v>
      </c>
      <c r="AW850" s="12" t="s">
        <v>35</v>
      </c>
      <c r="AX850" s="12" t="s">
        <v>71</v>
      </c>
      <c r="AY850" s="259" t="s">
        <v>169</v>
      </c>
    </row>
    <row r="851" s="13" customFormat="1">
      <c r="B851" s="260"/>
      <c r="C851" s="261"/>
      <c r="D851" s="250" t="s">
        <v>177</v>
      </c>
      <c r="E851" s="262" t="s">
        <v>21</v>
      </c>
      <c r="F851" s="263" t="s">
        <v>2343</v>
      </c>
      <c r="G851" s="261"/>
      <c r="H851" s="262" t="s">
        <v>21</v>
      </c>
      <c r="I851" s="264"/>
      <c r="J851" s="261"/>
      <c r="K851" s="261"/>
      <c r="L851" s="265"/>
      <c r="M851" s="266"/>
      <c r="N851" s="267"/>
      <c r="O851" s="267"/>
      <c r="P851" s="267"/>
      <c r="Q851" s="267"/>
      <c r="R851" s="267"/>
      <c r="S851" s="267"/>
      <c r="T851" s="268"/>
      <c r="AT851" s="269" t="s">
        <v>177</v>
      </c>
      <c r="AU851" s="269" t="s">
        <v>79</v>
      </c>
      <c r="AV851" s="13" t="s">
        <v>75</v>
      </c>
      <c r="AW851" s="13" t="s">
        <v>35</v>
      </c>
      <c r="AX851" s="13" t="s">
        <v>71</v>
      </c>
      <c r="AY851" s="269" t="s">
        <v>169</v>
      </c>
    </row>
    <row r="852" s="12" customFormat="1">
      <c r="B852" s="248"/>
      <c r="C852" s="249"/>
      <c r="D852" s="250" t="s">
        <v>177</v>
      </c>
      <c r="E852" s="251" t="s">
        <v>21</v>
      </c>
      <c r="F852" s="252" t="s">
        <v>2619</v>
      </c>
      <c r="G852" s="249"/>
      <c r="H852" s="253">
        <v>1.3799999999999999</v>
      </c>
      <c r="I852" s="254"/>
      <c r="J852" s="249"/>
      <c r="K852" s="249"/>
      <c r="L852" s="255"/>
      <c r="M852" s="256"/>
      <c r="N852" s="257"/>
      <c r="O852" s="257"/>
      <c r="P852" s="257"/>
      <c r="Q852" s="257"/>
      <c r="R852" s="257"/>
      <c r="S852" s="257"/>
      <c r="T852" s="258"/>
      <c r="AT852" s="259" t="s">
        <v>177</v>
      </c>
      <c r="AU852" s="259" t="s">
        <v>79</v>
      </c>
      <c r="AV852" s="12" t="s">
        <v>79</v>
      </c>
      <c r="AW852" s="12" t="s">
        <v>35</v>
      </c>
      <c r="AX852" s="12" t="s">
        <v>71</v>
      </c>
      <c r="AY852" s="259" t="s">
        <v>169</v>
      </c>
    </row>
    <row r="853" s="13" customFormat="1">
      <c r="B853" s="260"/>
      <c r="C853" s="261"/>
      <c r="D853" s="250" t="s">
        <v>177</v>
      </c>
      <c r="E853" s="262" t="s">
        <v>21</v>
      </c>
      <c r="F853" s="263" t="s">
        <v>2345</v>
      </c>
      <c r="G853" s="261"/>
      <c r="H853" s="262" t="s">
        <v>21</v>
      </c>
      <c r="I853" s="264"/>
      <c r="J853" s="261"/>
      <c r="K853" s="261"/>
      <c r="L853" s="265"/>
      <c r="M853" s="266"/>
      <c r="N853" s="267"/>
      <c r="O853" s="267"/>
      <c r="P853" s="267"/>
      <c r="Q853" s="267"/>
      <c r="R853" s="267"/>
      <c r="S853" s="267"/>
      <c r="T853" s="268"/>
      <c r="AT853" s="269" t="s">
        <v>177</v>
      </c>
      <c r="AU853" s="269" t="s">
        <v>79</v>
      </c>
      <c r="AV853" s="13" t="s">
        <v>75</v>
      </c>
      <c r="AW853" s="13" t="s">
        <v>35</v>
      </c>
      <c r="AX853" s="13" t="s">
        <v>71</v>
      </c>
      <c r="AY853" s="269" t="s">
        <v>169</v>
      </c>
    </row>
    <row r="854" s="14" customFormat="1">
      <c r="B854" s="270"/>
      <c r="C854" s="271"/>
      <c r="D854" s="250" t="s">
        <v>177</v>
      </c>
      <c r="E854" s="272" t="s">
        <v>21</v>
      </c>
      <c r="F854" s="273" t="s">
        <v>182</v>
      </c>
      <c r="G854" s="271"/>
      <c r="H854" s="274">
        <v>34.729999999999997</v>
      </c>
      <c r="I854" s="275"/>
      <c r="J854" s="271"/>
      <c r="K854" s="271"/>
      <c r="L854" s="276"/>
      <c r="M854" s="277"/>
      <c r="N854" s="278"/>
      <c r="O854" s="278"/>
      <c r="P854" s="278"/>
      <c r="Q854" s="278"/>
      <c r="R854" s="278"/>
      <c r="S854" s="278"/>
      <c r="T854" s="279"/>
      <c r="AT854" s="280" t="s">
        <v>177</v>
      </c>
      <c r="AU854" s="280" t="s">
        <v>79</v>
      </c>
      <c r="AV854" s="14" t="s">
        <v>89</v>
      </c>
      <c r="AW854" s="14" t="s">
        <v>35</v>
      </c>
      <c r="AX854" s="14" t="s">
        <v>75</v>
      </c>
      <c r="AY854" s="280" t="s">
        <v>169</v>
      </c>
    </row>
    <row r="855" s="1" customFormat="1" ht="16.5" customHeight="1">
      <c r="B855" s="47"/>
      <c r="C855" s="236" t="s">
        <v>659</v>
      </c>
      <c r="D855" s="236" t="s">
        <v>172</v>
      </c>
      <c r="E855" s="237" t="s">
        <v>1674</v>
      </c>
      <c r="F855" s="238" t="s">
        <v>1675</v>
      </c>
      <c r="G855" s="239" t="s">
        <v>175</v>
      </c>
      <c r="H855" s="240">
        <v>35.530000000000001</v>
      </c>
      <c r="I855" s="241"/>
      <c r="J855" s="242">
        <f>ROUND(I855*H855,2)</f>
        <v>0</v>
      </c>
      <c r="K855" s="238" t="s">
        <v>21</v>
      </c>
      <c r="L855" s="73"/>
      <c r="M855" s="243" t="s">
        <v>21</v>
      </c>
      <c r="N855" s="244" t="s">
        <v>42</v>
      </c>
      <c r="O855" s="48"/>
      <c r="P855" s="245">
        <f>O855*H855</f>
        <v>0</v>
      </c>
      <c r="Q855" s="245">
        <v>0.016944859999999999</v>
      </c>
      <c r="R855" s="245">
        <f>Q855*H855</f>
        <v>0.60205087579999994</v>
      </c>
      <c r="S855" s="245">
        <v>0</v>
      </c>
      <c r="T855" s="246">
        <f>S855*H855</f>
        <v>0</v>
      </c>
      <c r="AR855" s="25" t="s">
        <v>89</v>
      </c>
      <c r="AT855" s="25" t="s">
        <v>172</v>
      </c>
      <c r="AU855" s="25" t="s">
        <v>79</v>
      </c>
      <c r="AY855" s="25" t="s">
        <v>169</v>
      </c>
      <c r="BE855" s="247">
        <f>IF(N855="základní",J855,0)</f>
        <v>0</v>
      </c>
      <c r="BF855" s="247">
        <f>IF(N855="snížená",J855,0)</f>
        <v>0</v>
      </c>
      <c r="BG855" s="247">
        <f>IF(N855="zákl. přenesená",J855,0)</f>
        <v>0</v>
      </c>
      <c r="BH855" s="247">
        <f>IF(N855="sníž. přenesená",J855,0)</f>
        <v>0</v>
      </c>
      <c r="BI855" s="247">
        <f>IF(N855="nulová",J855,0)</f>
        <v>0</v>
      </c>
      <c r="BJ855" s="25" t="s">
        <v>75</v>
      </c>
      <c r="BK855" s="247">
        <f>ROUND(I855*H855,2)</f>
        <v>0</v>
      </c>
      <c r="BL855" s="25" t="s">
        <v>89</v>
      </c>
      <c r="BM855" s="25" t="s">
        <v>2620</v>
      </c>
    </row>
    <row r="856" s="12" customFormat="1">
      <c r="B856" s="248"/>
      <c r="C856" s="249"/>
      <c r="D856" s="250" t="s">
        <v>177</v>
      </c>
      <c r="E856" s="251" t="s">
        <v>21</v>
      </c>
      <c r="F856" s="252" t="s">
        <v>2530</v>
      </c>
      <c r="G856" s="249"/>
      <c r="H856" s="253">
        <v>35.530000000000001</v>
      </c>
      <c r="I856" s="254"/>
      <c r="J856" s="249"/>
      <c r="K856" s="249"/>
      <c r="L856" s="255"/>
      <c r="M856" s="256"/>
      <c r="N856" s="257"/>
      <c r="O856" s="257"/>
      <c r="P856" s="257"/>
      <c r="Q856" s="257"/>
      <c r="R856" s="257"/>
      <c r="S856" s="257"/>
      <c r="T856" s="258"/>
      <c r="AT856" s="259" t="s">
        <v>177</v>
      </c>
      <c r="AU856" s="259" t="s">
        <v>79</v>
      </c>
      <c r="AV856" s="12" t="s">
        <v>79</v>
      </c>
      <c r="AW856" s="12" t="s">
        <v>35</v>
      </c>
      <c r="AX856" s="12" t="s">
        <v>71</v>
      </c>
      <c r="AY856" s="259" t="s">
        <v>169</v>
      </c>
    </row>
    <row r="857" s="13" customFormat="1">
      <c r="B857" s="260"/>
      <c r="C857" s="261"/>
      <c r="D857" s="250" t="s">
        <v>177</v>
      </c>
      <c r="E857" s="262" t="s">
        <v>21</v>
      </c>
      <c r="F857" s="263" t="s">
        <v>1109</v>
      </c>
      <c r="G857" s="261"/>
      <c r="H857" s="262" t="s">
        <v>21</v>
      </c>
      <c r="I857" s="264"/>
      <c r="J857" s="261"/>
      <c r="K857" s="261"/>
      <c r="L857" s="265"/>
      <c r="M857" s="266"/>
      <c r="N857" s="267"/>
      <c r="O857" s="267"/>
      <c r="P857" s="267"/>
      <c r="Q857" s="267"/>
      <c r="R857" s="267"/>
      <c r="S857" s="267"/>
      <c r="T857" s="268"/>
      <c r="AT857" s="269" t="s">
        <v>177</v>
      </c>
      <c r="AU857" s="269" t="s">
        <v>79</v>
      </c>
      <c r="AV857" s="13" t="s">
        <v>75</v>
      </c>
      <c r="AW857" s="13" t="s">
        <v>35</v>
      </c>
      <c r="AX857" s="13" t="s">
        <v>71</v>
      </c>
      <c r="AY857" s="269" t="s">
        <v>169</v>
      </c>
    </row>
    <row r="858" s="14" customFormat="1">
      <c r="B858" s="270"/>
      <c r="C858" s="271"/>
      <c r="D858" s="250" t="s">
        <v>177</v>
      </c>
      <c r="E858" s="272" t="s">
        <v>21</v>
      </c>
      <c r="F858" s="273" t="s">
        <v>182</v>
      </c>
      <c r="G858" s="271"/>
      <c r="H858" s="274">
        <v>35.530000000000001</v>
      </c>
      <c r="I858" s="275"/>
      <c r="J858" s="271"/>
      <c r="K858" s="271"/>
      <c r="L858" s="276"/>
      <c r="M858" s="277"/>
      <c r="N858" s="278"/>
      <c r="O858" s="278"/>
      <c r="P858" s="278"/>
      <c r="Q858" s="278"/>
      <c r="R858" s="278"/>
      <c r="S858" s="278"/>
      <c r="T858" s="279"/>
      <c r="AT858" s="280" t="s">
        <v>177</v>
      </c>
      <c r="AU858" s="280" t="s">
        <v>79</v>
      </c>
      <c r="AV858" s="14" t="s">
        <v>89</v>
      </c>
      <c r="AW858" s="14" t="s">
        <v>35</v>
      </c>
      <c r="AX858" s="14" t="s">
        <v>75</v>
      </c>
      <c r="AY858" s="280" t="s">
        <v>169</v>
      </c>
    </row>
    <row r="859" s="1" customFormat="1" ht="16.5" customHeight="1">
      <c r="B859" s="47"/>
      <c r="C859" s="236" t="s">
        <v>664</v>
      </c>
      <c r="D859" s="236" t="s">
        <v>172</v>
      </c>
      <c r="E859" s="237" t="s">
        <v>1679</v>
      </c>
      <c r="F859" s="238" t="s">
        <v>1680</v>
      </c>
      <c r="G859" s="239" t="s">
        <v>479</v>
      </c>
      <c r="H859" s="240">
        <v>5.2999999999999998</v>
      </c>
      <c r="I859" s="241"/>
      <c r="J859" s="242">
        <f>ROUND(I859*H859,2)</f>
        <v>0</v>
      </c>
      <c r="K859" s="238" t="s">
        <v>21</v>
      </c>
      <c r="L859" s="73"/>
      <c r="M859" s="243" t="s">
        <v>21</v>
      </c>
      <c r="N859" s="244" t="s">
        <v>42</v>
      </c>
      <c r="O859" s="48"/>
      <c r="P859" s="245">
        <f>O859*H859</f>
        <v>0</v>
      </c>
      <c r="Q859" s="245">
        <v>0.0043759999999999997</v>
      </c>
      <c r="R859" s="245">
        <f>Q859*H859</f>
        <v>0.023192799999999996</v>
      </c>
      <c r="S859" s="245">
        <v>0</v>
      </c>
      <c r="T859" s="246">
        <f>S859*H859</f>
        <v>0</v>
      </c>
      <c r="AR859" s="25" t="s">
        <v>89</v>
      </c>
      <c r="AT859" s="25" t="s">
        <v>172</v>
      </c>
      <c r="AU859" s="25" t="s">
        <v>79</v>
      </c>
      <c r="AY859" s="25" t="s">
        <v>169</v>
      </c>
      <c r="BE859" s="247">
        <f>IF(N859="základní",J859,0)</f>
        <v>0</v>
      </c>
      <c r="BF859" s="247">
        <f>IF(N859="snížená",J859,0)</f>
        <v>0</v>
      </c>
      <c r="BG859" s="247">
        <f>IF(N859="zákl. přenesená",J859,0)</f>
        <v>0</v>
      </c>
      <c r="BH859" s="247">
        <f>IF(N859="sníž. přenesená",J859,0)</f>
        <v>0</v>
      </c>
      <c r="BI859" s="247">
        <f>IF(N859="nulová",J859,0)</f>
        <v>0</v>
      </c>
      <c r="BJ859" s="25" t="s">
        <v>75</v>
      </c>
      <c r="BK859" s="247">
        <f>ROUND(I859*H859,2)</f>
        <v>0</v>
      </c>
      <c r="BL859" s="25" t="s">
        <v>89</v>
      </c>
      <c r="BM859" s="25" t="s">
        <v>2621</v>
      </c>
    </row>
    <row r="860" s="12" customFormat="1">
      <c r="B860" s="248"/>
      <c r="C860" s="249"/>
      <c r="D860" s="250" t="s">
        <v>177</v>
      </c>
      <c r="E860" s="251" t="s">
        <v>21</v>
      </c>
      <c r="F860" s="252" t="s">
        <v>2622</v>
      </c>
      <c r="G860" s="249"/>
      <c r="H860" s="253">
        <v>5.2999999999999998</v>
      </c>
      <c r="I860" s="254"/>
      <c r="J860" s="249"/>
      <c r="K860" s="249"/>
      <c r="L860" s="255"/>
      <c r="M860" s="256"/>
      <c r="N860" s="257"/>
      <c r="O860" s="257"/>
      <c r="P860" s="257"/>
      <c r="Q860" s="257"/>
      <c r="R860" s="257"/>
      <c r="S860" s="257"/>
      <c r="T860" s="258"/>
      <c r="AT860" s="259" t="s">
        <v>177</v>
      </c>
      <c r="AU860" s="259" t="s">
        <v>79</v>
      </c>
      <c r="AV860" s="12" t="s">
        <v>79</v>
      </c>
      <c r="AW860" s="12" t="s">
        <v>35</v>
      </c>
      <c r="AX860" s="12" t="s">
        <v>71</v>
      </c>
      <c r="AY860" s="259" t="s">
        <v>169</v>
      </c>
    </row>
    <row r="861" s="13" customFormat="1">
      <c r="B861" s="260"/>
      <c r="C861" s="261"/>
      <c r="D861" s="250" t="s">
        <v>177</v>
      </c>
      <c r="E861" s="262" t="s">
        <v>21</v>
      </c>
      <c r="F861" s="263" t="s">
        <v>2463</v>
      </c>
      <c r="G861" s="261"/>
      <c r="H861" s="262" t="s">
        <v>21</v>
      </c>
      <c r="I861" s="264"/>
      <c r="J861" s="261"/>
      <c r="K861" s="261"/>
      <c r="L861" s="265"/>
      <c r="M861" s="266"/>
      <c r="N861" s="267"/>
      <c r="O861" s="267"/>
      <c r="P861" s="267"/>
      <c r="Q861" s="267"/>
      <c r="R861" s="267"/>
      <c r="S861" s="267"/>
      <c r="T861" s="268"/>
      <c r="AT861" s="269" t="s">
        <v>177</v>
      </c>
      <c r="AU861" s="269" t="s">
        <v>79</v>
      </c>
      <c r="AV861" s="13" t="s">
        <v>75</v>
      </c>
      <c r="AW861" s="13" t="s">
        <v>35</v>
      </c>
      <c r="AX861" s="13" t="s">
        <v>71</v>
      </c>
      <c r="AY861" s="269" t="s">
        <v>169</v>
      </c>
    </row>
    <row r="862" s="14" customFormat="1">
      <c r="B862" s="270"/>
      <c r="C862" s="271"/>
      <c r="D862" s="250" t="s">
        <v>177</v>
      </c>
      <c r="E862" s="272" t="s">
        <v>21</v>
      </c>
      <c r="F862" s="273" t="s">
        <v>182</v>
      </c>
      <c r="G862" s="271"/>
      <c r="H862" s="274">
        <v>5.2999999999999998</v>
      </c>
      <c r="I862" s="275"/>
      <c r="J862" s="271"/>
      <c r="K862" s="271"/>
      <c r="L862" s="276"/>
      <c r="M862" s="277"/>
      <c r="N862" s="278"/>
      <c r="O862" s="278"/>
      <c r="P862" s="278"/>
      <c r="Q862" s="278"/>
      <c r="R862" s="278"/>
      <c r="S862" s="278"/>
      <c r="T862" s="279"/>
      <c r="AT862" s="280" t="s">
        <v>177</v>
      </c>
      <c r="AU862" s="280" t="s">
        <v>79</v>
      </c>
      <c r="AV862" s="14" t="s">
        <v>89</v>
      </c>
      <c r="AW862" s="14" t="s">
        <v>35</v>
      </c>
      <c r="AX862" s="14" t="s">
        <v>75</v>
      </c>
      <c r="AY862" s="280" t="s">
        <v>169</v>
      </c>
    </row>
    <row r="863" s="1" customFormat="1" ht="16.5" customHeight="1">
      <c r="B863" s="47"/>
      <c r="C863" s="236" t="s">
        <v>669</v>
      </c>
      <c r="D863" s="236" t="s">
        <v>172</v>
      </c>
      <c r="E863" s="237" t="s">
        <v>1685</v>
      </c>
      <c r="F863" s="238" t="s">
        <v>1686</v>
      </c>
      <c r="G863" s="239" t="s">
        <v>175</v>
      </c>
      <c r="H863" s="240">
        <v>3.8999999999999999</v>
      </c>
      <c r="I863" s="241"/>
      <c r="J863" s="242">
        <f>ROUND(I863*H863,2)</f>
        <v>0</v>
      </c>
      <c r="K863" s="238" t="s">
        <v>21</v>
      </c>
      <c r="L863" s="73"/>
      <c r="M863" s="243" t="s">
        <v>21</v>
      </c>
      <c r="N863" s="244" t="s">
        <v>42</v>
      </c>
      <c r="O863" s="48"/>
      <c r="P863" s="245">
        <f>O863*H863</f>
        <v>0</v>
      </c>
      <c r="Q863" s="245">
        <v>4.3999999999999999E-05</v>
      </c>
      <c r="R863" s="245">
        <f>Q863*H863</f>
        <v>0.0001716</v>
      </c>
      <c r="S863" s="245">
        <v>0</v>
      </c>
      <c r="T863" s="246">
        <f>S863*H863</f>
        <v>0</v>
      </c>
      <c r="AR863" s="25" t="s">
        <v>89</v>
      </c>
      <c r="AT863" s="25" t="s">
        <v>172</v>
      </c>
      <c r="AU863" s="25" t="s">
        <v>79</v>
      </c>
      <c r="AY863" s="25" t="s">
        <v>169</v>
      </c>
      <c r="BE863" s="247">
        <f>IF(N863="základní",J863,0)</f>
        <v>0</v>
      </c>
      <c r="BF863" s="247">
        <f>IF(N863="snížená",J863,0)</f>
        <v>0</v>
      </c>
      <c r="BG863" s="247">
        <f>IF(N863="zákl. přenesená",J863,0)</f>
        <v>0</v>
      </c>
      <c r="BH863" s="247">
        <f>IF(N863="sníž. přenesená",J863,0)</f>
        <v>0</v>
      </c>
      <c r="BI863" s="247">
        <f>IF(N863="nulová",J863,0)</f>
        <v>0</v>
      </c>
      <c r="BJ863" s="25" t="s">
        <v>75</v>
      </c>
      <c r="BK863" s="247">
        <f>ROUND(I863*H863,2)</f>
        <v>0</v>
      </c>
      <c r="BL863" s="25" t="s">
        <v>89</v>
      </c>
      <c r="BM863" s="25" t="s">
        <v>2623</v>
      </c>
    </row>
    <row r="864" s="12" customFormat="1">
      <c r="B864" s="248"/>
      <c r="C864" s="249"/>
      <c r="D864" s="250" t="s">
        <v>177</v>
      </c>
      <c r="E864" s="251" t="s">
        <v>21</v>
      </c>
      <c r="F864" s="252" t="s">
        <v>2614</v>
      </c>
      <c r="G864" s="249"/>
      <c r="H864" s="253">
        <v>3.8999999999999999</v>
      </c>
      <c r="I864" s="254"/>
      <c r="J864" s="249"/>
      <c r="K864" s="249"/>
      <c r="L864" s="255"/>
      <c r="M864" s="256"/>
      <c r="N864" s="257"/>
      <c r="O864" s="257"/>
      <c r="P864" s="257"/>
      <c r="Q864" s="257"/>
      <c r="R864" s="257"/>
      <c r="S864" s="257"/>
      <c r="T864" s="258"/>
      <c r="AT864" s="259" t="s">
        <v>177</v>
      </c>
      <c r="AU864" s="259" t="s">
        <v>79</v>
      </c>
      <c r="AV864" s="12" t="s">
        <v>79</v>
      </c>
      <c r="AW864" s="12" t="s">
        <v>35</v>
      </c>
      <c r="AX864" s="12" t="s">
        <v>71</v>
      </c>
      <c r="AY864" s="259" t="s">
        <v>169</v>
      </c>
    </row>
    <row r="865" s="13" customFormat="1">
      <c r="B865" s="260"/>
      <c r="C865" s="261"/>
      <c r="D865" s="250" t="s">
        <v>177</v>
      </c>
      <c r="E865" s="262" t="s">
        <v>21</v>
      </c>
      <c r="F865" s="263" t="s">
        <v>2463</v>
      </c>
      <c r="G865" s="261"/>
      <c r="H865" s="262" t="s">
        <v>21</v>
      </c>
      <c r="I865" s="264"/>
      <c r="J865" s="261"/>
      <c r="K865" s="261"/>
      <c r="L865" s="265"/>
      <c r="M865" s="266"/>
      <c r="N865" s="267"/>
      <c r="O865" s="267"/>
      <c r="P865" s="267"/>
      <c r="Q865" s="267"/>
      <c r="R865" s="267"/>
      <c r="S865" s="267"/>
      <c r="T865" s="268"/>
      <c r="AT865" s="269" t="s">
        <v>177</v>
      </c>
      <c r="AU865" s="269" t="s">
        <v>79</v>
      </c>
      <c r="AV865" s="13" t="s">
        <v>75</v>
      </c>
      <c r="AW865" s="13" t="s">
        <v>35</v>
      </c>
      <c r="AX865" s="13" t="s">
        <v>71</v>
      </c>
      <c r="AY865" s="269" t="s">
        <v>169</v>
      </c>
    </row>
    <row r="866" s="14" customFormat="1">
      <c r="B866" s="270"/>
      <c r="C866" s="271"/>
      <c r="D866" s="250" t="s">
        <v>177</v>
      </c>
      <c r="E866" s="272" t="s">
        <v>21</v>
      </c>
      <c r="F866" s="273" t="s">
        <v>182</v>
      </c>
      <c r="G866" s="271"/>
      <c r="H866" s="274">
        <v>3.8999999999999999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AT866" s="280" t="s">
        <v>177</v>
      </c>
      <c r="AU866" s="280" t="s">
        <v>79</v>
      </c>
      <c r="AV866" s="14" t="s">
        <v>89</v>
      </c>
      <c r="AW866" s="14" t="s">
        <v>35</v>
      </c>
      <c r="AX866" s="14" t="s">
        <v>75</v>
      </c>
      <c r="AY866" s="280" t="s">
        <v>169</v>
      </c>
    </row>
    <row r="867" s="1" customFormat="1" ht="16.5" customHeight="1">
      <c r="B867" s="47"/>
      <c r="C867" s="236" t="s">
        <v>674</v>
      </c>
      <c r="D867" s="236" t="s">
        <v>172</v>
      </c>
      <c r="E867" s="237" t="s">
        <v>1725</v>
      </c>
      <c r="F867" s="238" t="s">
        <v>1726</v>
      </c>
      <c r="G867" s="239" t="s">
        <v>175</v>
      </c>
      <c r="H867" s="240">
        <v>44.32</v>
      </c>
      <c r="I867" s="241"/>
      <c r="J867" s="242">
        <f>ROUND(I867*H867,2)</f>
        <v>0</v>
      </c>
      <c r="K867" s="238" t="s">
        <v>21</v>
      </c>
      <c r="L867" s="73"/>
      <c r="M867" s="243" t="s">
        <v>21</v>
      </c>
      <c r="N867" s="244" t="s">
        <v>42</v>
      </c>
      <c r="O867" s="48"/>
      <c r="P867" s="245">
        <f>O867*H867</f>
        <v>0</v>
      </c>
      <c r="Q867" s="245">
        <v>0</v>
      </c>
      <c r="R867" s="245">
        <f>Q867*H867</f>
        <v>0</v>
      </c>
      <c r="S867" s="245">
        <v>0.010489999999999999</v>
      </c>
      <c r="T867" s="246">
        <f>S867*H867</f>
        <v>0.46491679999999996</v>
      </c>
      <c r="AR867" s="25" t="s">
        <v>89</v>
      </c>
      <c r="AT867" s="25" t="s">
        <v>172</v>
      </c>
      <c r="AU867" s="25" t="s">
        <v>79</v>
      </c>
      <c r="AY867" s="25" t="s">
        <v>169</v>
      </c>
      <c r="BE867" s="247">
        <f>IF(N867="základní",J867,0)</f>
        <v>0</v>
      </c>
      <c r="BF867" s="247">
        <f>IF(N867="snížená",J867,0)</f>
        <v>0</v>
      </c>
      <c r="BG867" s="247">
        <f>IF(N867="zákl. přenesená",J867,0)</f>
        <v>0</v>
      </c>
      <c r="BH867" s="247">
        <f>IF(N867="sníž. přenesená",J867,0)</f>
        <v>0</v>
      </c>
      <c r="BI867" s="247">
        <f>IF(N867="nulová",J867,0)</f>
        <v>0</v>
      </c>
      <c r="BJ867" s="25" t="s">
        <v>75</v>
      </c>
      <c r="BK867" s="247">
        <f>ROUND(I867*H867,2)</f>
        <v>0</v>
      </c>
      <c r="BL867" s="25" t="s">
        <v>89</v>
      </c>
      <c r="BM867" s="25" t="s">
        <v>2624</v>
      </c>
    </row>
    <row r="868" s="12" customFormat="1">
      <c r="B868" s="248"/>
      <c r="C868" s="249"/>
      <c r="D868" s="250" t="s">
        <v>177</v>
      </c>
      <c r="E868" s="251" t="s">
        <v>21</v>
      </c>
      <c r="F868" s="252" t="s">
        <v>2516</v>
      </c>
      <c r="G868" s="249"/>
      <c r="H868" s="253">
        <v>18.100000000000001</v>
      </c>
      <c r="I868" s="254"/>
      <c r="J868" s="249"/>
      <c r="K868" s="249"/>
      <c r="L868" s="255"/>
      <c r="M868" s="256"/>
      <c r="N868" s="257"/>
      <c r="O868" s="257"/>
      <c r="P868" s="257"/>
      <c r="Q868" s="257"/>
      <c r="R868" s="257"/>
      <c r="S868" s="257"/>
      <c r="T868" s="258"/>
      <c r="AT868" s="259" t="s">
        <v>177</v>
      </c>
      <c r="AU868" s="259" t="s">
        <v>79</v>
      </c>
      <c r="AV868" s="12" t="s">
        <v>79</v>
      </c>
      <c r="AW868" s="12" t="s">
        <v>35</v>
      </c>
      <c r="AX868" s="12" t="s">
        <v>71</v>
      </c>
      <c r="AY868" s="259" t="s">
        <v>169</v>
      </c>
    </row>
    <row r="869" s="13" customFormat="1">
      <c r="B869" s="260"/>
      <c r="C869" s="261"/>
      <c r="D869" s="250" t="s">
        <v>177</v>
      </c>
      <c r="E869" s="262" t="s">
        <v>21</v>
      </c>
      <c r="F869" s="263" t="s">
        <v>1103</v>
      </c>
      <c r="G869" s="261"/>
      <c r="H869" s="262" t="s">
        <v>21</v>
      </c>
      <c r="I869" s="264"/>
      <c r="J869" s="261"/>
      <c r="K869" s="261"/>
      <c r="L869" s="265"/>
      <c r="M869" s="266"/>
      <c r="N869" s="267"/>
      <c r="O869" s="267"/>
      <c r="P869" s="267"/>
      <c r="Q869" s="267"/>
      <c r="R869" s="267"/>
      <c r="S869" s="267"/>
      <c r="T869" s="268"/>
      <c r="AT869" s="269" t="s">
        <v>177</v>
      </c>
      <c r="AU869" s="269" t="s">
        <v>79</v>
      </c>
      <c r="AV869" s="13" t="s">
        <v>75</v>
      </c>
      <c r="AW869" s="13" t="s">
        <v>35</v>
      </c>
      <c r="AX869" s="13" t="s">
        <v>71</v>
      </c>
      <c r="AY869" s="269" t="s">
        <v>169</v>
      </c>
    </row>
    <row r="870" s="12" customFormat="1">
      <c r="B870" s="248"/>
      <c r="C870" s="249"/>
      <c r="D870" s="250" t="s">
        <v>177</v>
      </c>
      <c r="E870" s="251" t="s">
        <v>21</v>
      </c>
      <c r="F870" s="252" t="s">
        <v>2522</v>
      </c>
      <c r="G870" s="249"/>
      <c r="H870" s="253">
        <v>4.4000000000000004</v>
      </c>
      <c r="I870" s="254"/>
      <c r="J870" s="249"/>
      <c r="K870" s="249"/>
      <c r="L870" s="255"/>
      <c r="M870" s="256"/>
      <c r="N870" s="257"/>
      <c r="O870" s="257"/>
      <c r="P870" s="257"/>
      <c r="Q870" s="257"/>
      <c r="R870" s="257"/>
      <c r="S870" s="257"/>
      <c r="T870" s="258"/>
      <c r="AT870" s="259" t="s">
        <v>177</v>
      </c>
      <c r="AU870" s="259" t="s">
        <v>79</v>
      </c>
      <c r="AV870" s="12" t="s">
        <v>79</v>
      </c>
      <c r="AW870" s="12" t="s">
        <v>35</v>
      </c>
      <c r="AX870" s="12" t="s">
        <v>71</v>
      </c>
      <c r="AY870" s="259" t="s">
        <v>169</v>
      </c>
    </row>
    <row r="871" s="13" customFormat="1">
      <c r="B871" s="260"/>
      <c r="C871" s="261"/>
      <c r="D871" s="250" t="s">
        <v>177</v>
      </c>
      <c r="E871" s="262" t="s">
        <v>21</v>
      </c>
      <c r="F871" s="263" t="s">
        <v>2344</v>
      </c>
      <c r="G871" s="261"/>
      <c r="H871" s="262" t="s">
        <v>21</v>
      </c>
      <c r="I871" s="264"/>
      <c r="J871" s="261"/>
      <c r="K871" s="261"/>
      <c r="L871" s="265"/>
      <c r="M871" s="266"/>
      <c r="N871" s="267"/>
      <c r="O871" s="267"/>
      <c r="P871" s="267"/>
      <c r="Q871" s="267"/>
      <c r="R871" s="267"/>
      <c r="S871" s="267"/>
      <c r="T871" s="268"/>
      <c r="AT871" s="269" t="s">
        <v>177</v>
      </c>
      <c r="AU871" s="269" t="s">
        <v>79</v>
      </c>
      <c r="AV871" s="13" t="s">
        <v>75</v>
      </c>
      <c r="AW871" s="13" t="s">
        <v>35</v>
      </c>
      <c r="AX871" s="13" t="s">
        <v>71</v>
      </c>
      <c r="AY871" s="269" t="s">
        <v>169</v>
      </c>
    </row>
    <row r="872" s="12" customFormat="1">
      <c r="B872" s="248"/>
      <c r="C872" s="249"/>
      <c r="D872" s="250" t="s">
        <v>177</v>
      </c>
      <c r="E872" s="251" t="s">
        <v>21</v>
      </c>
      <c r="F872" s="252" t="s">
        <v>2523</v>
      </c>
      <c r="G872" s="249"/>
      <c r="H872" s="253">
        <v>3.1099999999999999</v>
      </c>
      <c r="I872" s="254"/>
      <c r="J872" s="249"/>
      <c r="K872" s="249"/>
      <c r="L872" s="255"/>
      <c r="M872" s="256"/>
      <c r="N872" s="257"/>
      <c r="O872" s="257"/>
      <c r="P872" s="257"/>
      <c r="Q872" s="257"/>
      <c r="R872" s="257"/>
      <c r="S872" s="257"/>
      <c r="T872" s="258"/>
      <c r="AT872" s="259" t="s">
        <v>177</v>
      </c>
      <c r="AU872" s="259" t="s">
        <v>79</v>
      </c>
      <c r="AV872" s="12" t="s">
        <v>79</v>
      </c>
      <c r="AW872" s="12" t="s">
        <v>35</v>
      </c>
      <c r="AX872" s="12" t="s">
        <v>71</v>
      </c>
      <c r="AY872" s="259" t="s">
        <v>169</v>
      </c>
    </row>
    <row r="873" s="13" customFormat="1">
      <c r="B873" s="260"/>
      <c r="C873" s="261"/>
      <c r="D873" s="250" t="s">
        <v>177</v>
      </c>
      <c r="E873" s="262" t="s">
        <v>21</v>
      </c>
      <c r="F873" s="263" t="s">
        <v>2524</v>
      </c>
      <c r="G873" s="261"/>
      <c r="H873" s="262" t="s">
        <v>21</v>
      </c>
      <c r="I873" s="264"/>
      <c r="J873" s="261"/>
      <c r="K873" s="261"/>
      <c r="L873" s="265"/>
      <c r="M873" s="266"/>
      <c r="N873" s="267"/>
      <c r="O873" s="267"/>
      <c r="P873" s="267"/>
      <c r="Q873" s="267"/>
      <c r="R873" s="267"/>
      <c r="S873" s="267"/>
      <c r="T873" s="268"/>
      <c r="AT873" s="269" t="s">
        <v>177</v>
      </c>
      <c r="AU873" s="269" t="s">
        <v>79</v>
      </c>
      <c r="AV873" s="13" t="s">
        <v>75</v>
      </c>
      <c r="AW873" s="13" t="s">
        <v>35</v>
      </c>
      <c r="AX873" s="13" t="s">
        <v>71</v>
      </c>
      <c r="AY873" s="269" t="s">
        <v>169</v>
      </c>
    </row>
    <row r="874" s="12" customFormat="1">
      <c r="B874" s="248"/>
      <c r="C874" s="249"/>
      <c r="D874" s="250" t="s">
        <v>177</v>
      </c>
      <c r="E874" s="251" t="s">
        <v>21</v>
      </c>
      <c r="F874" s="252" t="s">
        <v>2525</v>
      </c>
      <c r="G874" s="249"/>
      <c r="H874" s="253">
        <v>1.23</v>
      </c>
      <c r="I874" s="254"/>
      <c r="J874" s="249"/>
      <c r="K874" s="249"/>
      <c r="L874" s="255"/>
      <c r="M874" s="256"/>
      <c r="N874" s="257"/>
      <c r="O874" s="257"/>
      <c r="P874" s="257"/>
      <c r="Q874" s="257"/>
      <c r="R874" s="257"/>
      <c r="S874" s="257"/>
      <c r="T874" s="258"/>
      <c r="AT874" s="259" t="s">
        <v>177</v>
      </c>
      <c r="AU874" s="259" t="s">
        <v>79</v>
      </c>
      <c r="AV874" s="12" t="s">
        <v>79</v>
      </c>
      <c r="AW874" s="12" t="s">
        <v>35</v>
      </c>
      <c r="AX874" s="12" t="s">
        <v>71</v>
      </c>
      <c r="AY874" s="259" t="s">
        <v>169</v>
      </c>
    </row>
    <row r="875" s="13" customFormat="1">
      <c r="B875" s="260"/>
      <c r="C875" s="261"/>
      <c r="D875" s="250" t="s">
        <v>177</v>
      </c>
      <c r="E875" s="262" t="s">
        <v>21</v>
      </c>
      <c r="F875" s="263" t="s">
        <v>881</v>
      </c>
      <c r="G875" s="261"/>
      <c r="H875" s="262" t="s">
        <v>21</v>
      </c>
      <c r="I875" s="264"/>
      <c r="J875" s="261"/>
      <c r="K875" s="261"/>
      <c r="L875" s="265"/>
      <c r="M875" s="266"/>
      <c r="N875" s="267"/>
      <c r="O875" s="267"/>
      <c r="P875" s="267"/>
      <c r="Q875" s="267"/>
      <c r="R875" s="267"/>
      <c r="S875" s="267"/>
      <c r="T875" s="268"/>
      <c r="AT875" s="269" t="s">
        <v>177</v>
      </c>
      <c r="AU875" s="269" t="s">
        <v>79</v>
      </c>
      <c r="AV875" s="13" t="s">
        <v>75</v>
      </c>
      <c r="AW875" s="13" t="s">
        <v>35</v>
      </c>
      <c r="AX875" s="13" t="s">
        <v>71</v>
      </c>
      <c r="AY875" s="269" t="s">
        <v>169</v>
      </c>
    </row>
    <row r="876" s="12" customFormat="1">
      <c r="B876" s="248"/>
      <c r="C876" s="249"/>
      <c r="D876" s="250" t="s">
        <v>177</v>
      </c>
      <c r="E876" s="251" t="s">
        <v>21</v>
      </c>
      <c r="F876" s="252" t="s">
        <v>2526</v>
      </c>
      <c r="G876" s="249"/>
      <c r="H876" s="253">
        <v>3.7000000000000002</v>
      </c>
      <c r="I876" s="254"/>
      <c r="J876" s="249"/>
      <c r="K876" s="249"/>
      <c r="L876" s="255"/>
      <c r="M876" s="256"/>
      <c r="N876" s="257"/>
      <c r="O876" s="257"/>
      <c r="P876" s="257"/>
      <c r="Q876" s="257"/>
      <c r="R876" s="257"/>
      <c r="S876" s="257"/>
      <c r="T876" s="258"/>
      <c r="AT876" s="259" t="s">
        <v>177</v>
      </c>
      <c r="AU876" s="259" t="s">
        <v>79</v>
      </c>
      <c r="AV876" s="12" t="s">
        <v>79</v>
      </c>
      <c r="AW876" s="12" t="s">
        <v>35</v>
      </c>
      <c r="AX876" s="12" t="s">
        <v>71</v>
      </c>
      <c r="AY876" s="259" t="s">
        <v>169</v>
      </c>
    </row>
    <row r="877" s="13" customFormat="1">
      <c r="B877" s="260"/>
      <c r="C877" s="261"/>
      <c r="D877" s="250" t="s">
        <v>177</v>
      </c>
      <c r="E877" s="262" t="s">
        <v>21</v>
      </c>
      <c r="F877" s="263" t="s">
        <v>882</v>
      </c>
      <c r="G877" s="261"/>
      <c r="H877" s="262" t="s">
        <v>21</v>
      </c>
      <c r="I877" s="264"/>
      <c r="J877" s="261"/>
      <c r="K877" s="261"/>
      <c r="L877" s="265"/>
      <c r="M877" s="266"/>
      <c r="N877" s="267"/>
      <c r="O877" s="267"/>
      <c r="P877" s="267"/>
      <c r="Q877" s="267"/>
      <c r="R877" s="267"/>
      <c r="S877" s="267"/>
      <c r="T877" s="268"/>
      <c r="AT877" s="269" t="s">
        <v>177</v>
      </c>
      <c r="AU877" s="269" t="s">
        <v>79</v>
      </c>
      <c r="AV877" s="13" t="s">
        <v>75</v>
      </c>
      <c r="AW877" s="13" t="s">
        <v>35</v>
      </c>
      <c r="AX877" s="13" t="s">
        <v>71</v>
      </c>
      <c r="AY877" s="269" t="s">
        <v>169</v>
      </c>
    </row>
    <row r="878" s="12" customFormat="1">
      <c r="B878" s="248"/>
      <c r="C878" s="249"/>
      <c r="D878" s="250" t="s">
        <v>177</v>
      </c>
      <c r="E878" s="251" t="s">
        <v>21</v>
      </c>
      <c r="F878" s="252" t="s">
        <v>2527</v>
      </c>
      <c r="G878" s="249"/>
      <c r="H878" s="253">
        <v>2.9399999999999999</v>
      </c>
      <c r="I878" s="254"/>
      <c r="J878" s="249"/>
      <c r="K878" s="249"/>
      <c r="L878" s="255"/>
      <c r="M878" s="256"/>
      <c r="N878" s="257"/>
      <c r="O878" s="257"/>
      <c r="P878" s="257"/>
      <c r="Q878" s="257"/>
      <c r="R878" s="257"/>
      <c r="S878" s="257"/>
      <c r="T878" s="258"/>
      <c r="AT878" s="259" t="s">
        <v>177</v>
      </c>
      <c r="AU878" s="259" t="s">
        <v>79</v>
      </c>
      <c r="AV878" s="12" t="s">
        <v>79</v>
      </c>
      <c r="AW878" s="12" t="s">
        <v>35</v>
      </c>
      <c r="AX878" s="12" t="s">
        <v>71</v>
      </c>
      <c r="AY878" s="259" t="s">
        <v>169</v>
      </c>
    </row>
    <row r="879" s="13" customFormat="1">
      <c r="B879" s="260"/>
      <c r="C879" s="261"/>
      <c r="D879" s="250" t="s">
        <v>177</v>
      </c>
      <c r="E879" s="262" t="s">
        <v>21</v>
      </c>
      <c r="F879" s="263" t="s">
        <v>879</v>
      </c>
      <c r="G879" s="261"/>
      <c r="H879" s="262" t="s">
        <v>21</v>
      </c>
      <c r="I879" s="264"/>
      <c r="J879" s="261"/>
      <c r="K879" s="261"/>
      <c r="L879" s="265"/>
      <c r="M879" s="266"/>
      <c r="N879" s="267"/>
      <c r="O879" s="267"/>
      <c r="P879" s="267"/>
      <c r="Q879" s="267"/>
      <c r="R879" s="267"/>
      <c r="S879" s="267"/>
      <c r="T879" s="268"/>
      <c r="AT879" s="269" t="s">
        <v>177</v>
      </c>
      <c r="AU879" s="269" t="s">
        <v>79</v>
      </c>
      <c r="AV879" s="13" t="s">
        <v>75</v>
      </c>
      <c r="AW879" s="13" t="s">
        <v>35</v>
      </c>
      <c r="AX879" s="13" t="s">
        <v>71</v>
      </c>
      <c r="AY879" s="269" t="s">
        <v>169</v>
      </c>
    </row>
    <row r="880" s="12" customFormat="1">
      <c r="B880" s="248"/>
      <c r="C880" s="249"/>
      <c r="D880" s="250" t="s">
        <v>177</v>
      </c>
      <c r="E880" s="251" t="s">
        <v>21</v>
      </c>
      <c r="F880" s="252" t="s">
        <v>2528</v>
      </c>
      <c r="G880" s="249"/>
      <c r="H880" s="253">
        <v>3.2400000000000002</v>
      </c>
      <c r="I880" s="254"/>
      <c r="J880" s="249"/>
      <c r="K880" s="249"/>
      <c r="L880" s="255"/>
      <c r="M880" s="256"/>
      <c r="N880" s="257"/>
      <c r="O880" s="257"/>
      <c r="P880" s="257"/>
      <c r="Q880" s="257"/>
      <c r="R880" s="257"/>
      <c r="S880" s="257"/>
      <c r="T880" s="258"/>
      <c r="AT880" s="259" t="s">
        <v>177</v>
      </c>
      <c r="AU880" s="259" t="s">
        <v>79</v>
      </c>
      <c r="AV880" s="12" t="s">
        <v>79</v>
      </c>
      <c r="AW880" s="12" t="s">
        <v>35</v>
      </c>
      <c r="AX880" s="12" t="s">
        <v>71</v>
      </c>
      <c r="AY880" s="259" t="s">
        <v>169</v>
      </c>
    </row>
    <row r="881" s="13" customFormat="1">
      <c r="B881" s="260"/>
      <c r="C881" s="261"/>
      <c r="D881" s="250" t="s">
        <v>177</v>
      </c>
      <c r="E881" s="262" t="s">
        <v>21</v>
      </c>
      <c r="F881" s="263" t="s">
        <v>883</v>
      </c>
      <c r="G881" s="261"/>
      <c r="H881" s="262" t="s">
        <v>21</v>
      </c>
      <c r="I881" s="264"/>
      <c r="J881" s="261"/>
      <c r="K881" s="261"/>
      <c r="L881" s="265"/>
      <c r="M881" s="266"/>
      <c r="N881" s="267"/>
      <c r="O881" s="267"/>
      <c r="P881" s="267"/>
      <c r="Q881" s="267"/>
      <c r="R881" s="267"/>
      <c r="S881" s="267"/>
      <c r="T881" s="268"/>
      <c r="AT881" s="269" t="s">
        <v>177</v>
      </c>
      <c r="AU881" s="269" t="s">
        <v>79</v>
      </c>
      <c r="AV881" s="13" t="s">
        <v>75</v>
      </c>
      <c r="AW881" s="13" t="s">
        <v>35</v>
      </c>
      <c r="AX881" s="13" t="s">
        <v>71</v>
      </c>
      <c r="AY881" s="269" t="s">
        <v>169</v>
      </c>
    </row>
    <row r="882" s="12" customFormat="1">
      <c r="B882" s="248"/>
      <c r="C882" s="249"/>
      <c r="D882" s="250" t="s">
        <v>177</v>
      </c>
      <c r="E882" s="251" t="s">
        <v>21</v>
      </c>
      <c r="F882" s="252" t="s">
        <v>2529</v>
      </c>
      <c r="G882" s="249"/>
      <c r="H882" s="253">
        <v>7.5999999999999996</v>
      </c>
      <c r="I882" s="254"/>
      <c r="J882" s="249"/>
      <c r="K882" s="249"/>
      <c r="L882" s="255"/>
      <c r="M882" s="256"/>
      <c r="N882" s="257"/>
      <c r="O882" s="257"/>
      <c r="P882" s="257"/>
      <c r="Q882" s="257"/>
      <c r="R882" s="257"/>
      <c r="S882" s="257"/>
      <c r="T882" s="258"/>
      <c r="AT882" s="259" t="s">
        <v>177</v>
      </c>
      <c r="AU882" s="259" t="s">
        <v>79</v>
      </c>
      <c r="AV882" s="12" t="s">
        <v>79</v>
      </c>
      <c r="AW882" s="12" t="s">
        <v>35</v>
      </c>
      <c r="AX882" s="12" t="s">
        <v>71</v>
      </c>
      <c r="AY882" s="259" t="s">
        <v>169</v>
      </c>
    </row>
    <row r="883" s="13" customFormat="1">
      <c r="B883" s="260"/>
      <c r="C883" s="261"/>
      <c r="D883" s="250" t="s">
        <v>177</v>
      </c>
      <c r="E883" s="262" t="s">
        <v>21</v>
      </c>
      <c r="F883" s="263" t="s">
        <v>878</v>
      </c>
      <c r="G883" s="261"/>
      <c r="H883" s="262" t="s">
        <v>21</v>
      </c>
      <c r="I883" s="264"/>
      <c r="J883" s="261"/>
      <c r="K883" s="261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177</v>
      </c>
      <c r="AU883" s="269" t="s">
        <v>79</v>
      </c>
      <c r="AV883" s="13" t="s">
        <v>75</v>
      </c>
      <c r="AW883" s="13" t="s">
        <v>35</v>
      </c>
      <c r="AX883" s="13" t="s">
        <v>71</v>
      </c>
      <c r="AY883" s="269" t="s">
        <v>169</v>
      </c>
    </row>
    <row r="884" s="14" customFormat="1">
      <c r="B884" s="270"/>
      <c r="C884" s="271"/>
      <c r="D884" s="250" t="s">
        <v>177</v>
      </c>
      <c r="E884" s="272" t="s">
        <v>21</v>
      </c>
      <c r="F884" s="273" t="s">
        <v>182</v>
      </c>
      <c r="G884" s="271"/>
      <c r="H884" s="274">
        <v>44.32</v>
      </c>
      <c r="I884" s="275"/>
      <c r="J884" s="271"/>
      <c r="K884" s="271"/>
      <c r="L884" s="276"/>
      <c r="M884" s="277"/>
      <c r="N884" s="278"/>
      <c r="O884" s="278"/>
      <c r="P884" s="278"/>
      <c r="Q884" s="278"/>
      <c r="R884" s="278"/>
      <c r="S884" s="278"/>
      <c r="T884" s="279"/>
      <c r="AT884" s="280" t="s">
        <v>177</v>
      </c>
      <c r="AU884" s="280" t="s">
        <v>79</v>
      </c>
      <c r="AV884" s="14" t="s">
        <v>89</v>
      </c>
      <c r="AW884" s="14" t="s">
        <v>35</v>
      </c>
      <c r="AX884" s="14" t="s">
        <v>75</v>
      </c>
      <c r="AY884" s="280" t="s">
        <v>169</v>
      </c>
    </row>
    <row r="885" s="1" customFormat="1" ht="25.5" customHeight="1">
      <c r="B885" s="47"/>
      <c r="C885" s="236" t="s">
        <v>679</v>
      </c>
      <c r="D885" s="236" t="s">
        <v>172</v>
      </c>
      <c r="E885" s="237" t="s">
        <v>2625</v>
      </c>
      <c r="F885" s="238" t="s">
        <v>2626</v>
      </c>
      <c r="G885" s="239" t="s">
        <v>175</v>
      </c>
      <c r="H885" s="240">
        <v>12.539999999999999</v>
      </c>
      <c r="I885" s="241"/>
      <c r="J885" s="242">
        <f>ROUND(I885*H885,2)</f>
        <v>0</v>
      </c>
      <c r="K885" s="238" t="s">
        <v>21</v>
      </c>
      <c r="L885" s="73"/>
      <c r="M885" s="243" t="s">
        <v>21</v>
      </c>
      <c r="N885" s="244" t="s">
        <v>42</v>
      </c>
      <c r="O885" s="48"/>
      <c r="P885" s="245">
        <f>O885*H885</f>
        <v>0</v>
      </c>
      <c r="Q885" s="245">
        <v>0</v>
      </c>
      <c r="R885" s="245">
        <f>Q885*H885</f>
        <v>0</v>
      </c>
      <c r="S885" s="245">
        <v>0</v>
      </c>
      <c r="T885" s="246">
        <f>S885*H885</f>
        <v>0</v>
      </c>
      <c r="AR885" s="25" t="s">
        <v>89</v>
      </c>
      <c r="AT885" s="25" t="s">
        <v>172</v>
      </c>
      <c r="AU885" s="25" t="s">
        <v>79</v>
      </c>
      <c r="AY885" s="25" t="s">
        <v>169</v>
      </c>
      <c r="BE885" s="247">
        <f>IF(N885="základní",J885,0)</f>
        <v>0</v>
      </c>
      <c r="BF885" s="247">
        <f>IF(N885="snížená",J885,0)</f>
        <v>0</v>
      </c>
      <c r="BG885" s="247">
        <f>IF(N885="zákl. přenesená",J885,0)</f>
        <v>0</v>
      </c>
      <c r="BH885" s="247">
        <f>IF(N885="sníž. přenesená",J885,0)</f>
        <v>0</v>
      </c>
      <c r="BI885" s="247">
        <f>IF(N885="nulová",J885,0)</f>
        <v>0</v>
      </c>
      <c r="BJ885" s="25" t="s">
        <v>75</v>
      </c>
      <c r="BK885" s="247">
        <f>ROUND(I885*H885,2)</f>
        <v>0</v>
      </c>
      <c r="BL885" s="25" t="s">
        <v>89</v>
      </c>
      <c r="BM885" s="25" t="s">
        <v>2627</v>
      </c>
    </row>
    <row r="886" s="12" customFormat="1">
      <c r="B886" s="248"/>
      <c r="C886" s="249"/>
      <c r="D886" s="250" t="s">
        <v>177</v>
      </c>
      <c r="E886" s="251" t="s">
        <v>21</v>
      </c>
      <c r="F886" s="252" t="s">
        <v>2628</v>
      </c>
      <c r="G886" s="249"/>
      <c r="H886" s="253">
        <v>9.7599999999999998</v>
      </c>
      <c r="I886" s="254"/>
      <c r="J886" s="249"/>
      <c r="K886" s="249"/>
      <c r="L886" s="255"/>
      <c r="M886" s="256"/>
      <c r="N886" s="257"/>
      <c r="O886" s="257"/>
      <c r="P886" s="257"/>
      <c r="Q886" s="257"/>
      <c r="R886" s="257"/>
      <c r="S886" s="257"/>
      <c r="T886" s="258"/>
      <c r="AT886" s="259" t="s">
        <v>177</v>
      </c>
      <c r="AU886" s="259" t="s">
        <v>79</v>
      </c>
      <c r="AV886" s="12" t="s">
        <v>79</v>
      </c>
      <c r="AW886" s="12" t="s">
        <v>35</v>
      </c>
      <c r="AX886" s="12" t="s">
        <v>71</v>
      </c>
      <c r="AY886" s="259" t="s">
        <v>169</v>
      </c>
    </row>
    <row r="887" s="13" customFormat="1">
      <c r="B887" s="260"/>
      <c r="C887" s="261"/>
      <c r="D887" s="250" t="s">
        <v>177</v>
      </c>
      <c r="E887" s="262" t="s">
        <v>21</v>
      </c>
      <c r="F887" s="263" t="s">
        <v>2440</v>
      </c>
      <c r="G887" s="261"/>
      <c r="H887" s="262" t="s">
        <v>21</v>
      </c>
      <c r="I887" s="264"/>
      <c r="J887" s="261"/>
      <c r="K887" s="261"/>
      <c r="L887" s="265"/>
      <c r="M887" s="266"/>
      <c r="N887" s="267"/>
      <c r="O887" s="267"/>
      <c r="P887" s="267"/>
      <c r="Q887" s="267"/>
      <c r="R887" s="267"/>
      <c r="S887" s="267"/>
      <c r="T887" s="268"/>
      <c r="AT887" s="269" t="s">
        <v>177</v>
      </c>
      <c r="AU887" s="269" t="s">
        <v>79</v>
      </c>
      <c r="AV887" s="13" t="s">
        <v>75</v>
      </c>
      <c r="AW887" s="13" t="s">
        <v>35</v>
      </c>
      <c r="AX887" s="13" t="s">
        <v>71</v>
      </c>
      <c r="AY887" s="269" t="s">
        <v>169</v>
      </c>
    </row>
    <row r="888" s="12" customFormat="1">
      <c r="B888" s="248"/>
      <c r="C888" s="249"/>
      <c r="D888" s="250" t="s">
        <v>177</v>
      </c>
      <c r="E888" s="251" t="s">
        <v>21</v>
      </c>
      <c r="F888" s="252" t="s">
        <v>2619</v>
      </c>
      <c r="G888" s="249"/>
      <c r="H888" s="253">
        <v>1.3799999999999999</v>
      </c>
      <c r="I888" s="254"/>
      <c r="J888" s="249"/>
      <c r="K888" s="249"/>
      <c r="L888" s="255"/>
      <c r="M888" s="256"/>
      <c r="N888" s="257"/>
      <c r="O888" s="257"/>
      <c r="P888" s="257"/>
      <c r="Q888" s="257"/>
      <c r="R888" s="257"/>
      <c r="S888" s="257"/>
      <c r="T888" s="258"/>
      <c r="AT888" s="259" t="s">
        <v>177</v>
      </c>
      <c r="AU888" s="259" t="s">
        <v>79</v>
      </c>
      <c r="AV888" s="12" t="s">
        <v>79</v>
      </c>
      <c r="AW888" s="12" t="s">
        <v>35</v>
      </c>
      <c r="AX888" s="12" t="s">
        <v>71</v>
      </c>
      <c r="AY888" s="259" t="s">
        <v>169</v>
      </c>
    </row>
    <row r="889" s="13" customFormat="1">
      <c r="B889" s="260"/>
      <c r="C889" s="261"/>
      <c r="D889" s="250" t="s">
        <v>177</v>
      </c>
      <c r="E889" s="262" t="s">
        <v>21</v>
      </c>
      <c r="F889" s="263" t="s">
        <v>2345</v>
      </c>
      <c r="G889" s="261"/>
      <c r="H889" s="262" t="s">
        <v>21</v>
      </c>
      <c r="I889" s="264"/>
      <c r="J889" s="261"/>
      <c r="K889" s="261"/>
      <c r="L889" s="265"/>
      <c r="M889" s="266"/>
      <c r="N889" s="267"/>
      <c r="O889" s="267"/>
      <c r="P889" s="267"/>
      <c r="Q889" s="267"/>
      <c r="R889" s="267"/>
      <c r="S889" s="267"/>
      <c r="T889" s="268"/>
      <c r="AT889" s="269" t="s">
        <v>177</v>
      </c>
      <c r="AU889" s="269" t="s">
        <v>79</v>
      </c>
      <c r="AV889" s="13" t="s">
        <v>75</v>
      </c>
      <c r="AW889" s="13" t="s">
        <v>35</v>
      </c>
      <c r="AX889" s="13" t="s">
        <v>71</v>
      </c>
      <c r="AY889" s="269" t="s">
        <v>169</v>
      </c>
    </row>
    <row r="890" s="12" customFormat="1">
      <c r="B890" s="248"/>
      <c r="C890" s="249"/>
      <c r="D890" s="250" t="s">
        <v>177</v>
      </c>
      <c r="E890" s="251" t="s">
        <v>21</v>
      </c>
      <c r="F890" s="252" t="s">
        <v>2629</v>
      </c>
      <c r="G890" s="249"/>
      <c r="H890" s="253">
        <v>1.3999999999999999</v>
      </c>
      <c r="I890" s="254"/>
      <c r="J890" s="249"/>
      <c r="K890" s="249"/>
      <c r="L890" s="255"/>
      <c r="M890" s="256"/>
      <c r="N890" s="257"/>
      <c r="O890" s="257"/>
      <c r="P890" s="257"/>
      <c r="Q890" s="257"/>
      <c r="R890" s="257"/>
      <c r="S890" s="257"/>
      <c r="T890" s="258"/>
      <c r="AT890" s="259" t="s">
        <v>177</v>
      </c>
      <c r="AU890" s="259" t="s">
        <v>79</v>
      </c>
      <c r="AV890" s="12" t="s">
        <v>79</v>
      </c>
      <c r="AW890" s="12" t="s">
        <v>35</v>
      </c>
      <c r="AX890" s="12" t="s">
        <v>71</v>
      </c>
      <c r="AY890" s="259" t="s">
        <v>169</v>
      </c>
    </row>
    <row r="891" s="13" customFormat="1">
      <c r="B891" s="260"/>
      <c r="C891" s="261"/>
      <c r="D891" s="250" t="s">
        <v>177</v>
      </c>
      <c r="E891" s="262" t="s">
        <v>21</v>
      </c>
      <c r="F891" s="263" t="s">
        <v>2630</v>
      </c>
      <c r="G891" s="261"/>
      <c r="H891" s="262" t="s">
        <v>21</v>
      </c>
      <c r="I891" s="264"/>
      <c r="J891" s="261"/>
      <c r="K891" s="261"/>
      <c r="L891" s="265"/>
      <c r="M891" s="266"/>
      <c r="N891" s="267"/>
      <c r="O891" s="267"/>
      <c r="P891" s="267"/>
      <c r="Q891" s="267"/>
      <c r="R891" s="267"/>
      <c r="S891" s="267"/>
      <c r="T891" s="268"/>
      <c r="AT891" s="269" t="s">
        <v>177</v>
      </c>
      <c r="AU891" s="269" t="s">
        <v>79</v>
      </c>
      <c r="AV891" s="13" t="s">
        <v>75</v>
      </c>
      <c r="AW891" s="13" t="s">
        <v>35</v>
      </c>
      <c r="AX891" s="13" t="s">
        <v>71</v>
      </c>
      <c r="AY891" s="269" t="s">
        <v>169</v>
      </c>
    </row>
    <row r="892" s="14" customFormat="1">
      <c r="B892" s="270"/>
      <c r="C892" s="271"/>
      <c r="D892" s="250" t="s">
        <v>177</v>
      </c>
      <c r="E892" s="272" t="s">
        <v>21</v>
      </c>
      <c r="F892" s="273" t="s">
        <v>182</v>
      </c>
      <c r="G892" s="271"/>
      <c r="H892" s="274">
        <v>12.539999999999999</v>
      </c>
      <c r="I892" s="275"/>
      <c r="J892" s="271"/>
      <c r="K892" s="271"/>
      <c r="L892" s="276"/>
      <c r="M892" s="277"/>
      <c r="N892" s="278"/>
      <c r="O892" s="278"/>
      <c r="P892" s="278"/>
      <c r="Q892" s="278"/>
      <c r="R892" s="278"/>
      <c r="S892" s="278"/>
      <c r="T892" s="279"/>
      <c r="AT892" s="280" t="s">
        <v>177</v>
      </c>
      <c r="AU892" s="280" t="s">
        <v>79</v>
      </c>
      <c r="AV892" s="14" t="s">
        <v>89</v>
      </c>
      <c r="AW892" s="14" t="s">
        <v>35</v>
      </c>
      <c r="AX892" s="14" t="s">
        <v>75</v>
      </c>
      <c r="AY892" s="280" t="s">
        <v>169</v>
      </c>
    </row>
    <row r="893" s="1" customFormat="1" ht="25.5" customHeight="1">
      <c r="B893" s="47"/>
      <c r="C893" s="236" t="s">
        <v>684</v>
      </c>
      <c r="D893" s="236" t="s">
        <v>172</v>
      </c>
      <c r="E893" s="237" t="s">
        <v>2631</v>
      </c>
      <c r="F893" s="238" t="s">
        <v>2632</v>
      </c>
      <c r="G893" s="239" t="s">
        <v>289</v>
      </c>
      <c r="H893" s="240">
        <v>1</v>
      </c>
      <c r="I893" s="241"/>
      <c r="J893" s="242">
        <f>ROUND(I893*H893,2)</f>
        <v>0</v>
      </c>
      <c r="K893" s="238" t="s">
        <v>21</v>
      </c>
      <c r="L893" s="73"/>
      <c r="M893" s="243" t="s">
        <v>21</v>
      </c>
      <c r="N893" s="244" t="s">
        <v>42</v>
      </c>
      <c r="O893" s="48"/>
      <c r="P893" s="245">
        <f>O893*H893</f>
        <v>0</v>
      </c>
      <c r="Q893" s="245">
        <v>0</v>
      </c>
      <c r="R893" s="245">
        <f>Q893*H893</f>
        <v>0</v>
      </c>
      <c r="S893" s="245">
        <v>0</v>
      </c>
      <c r="T893" s="246">
        <f>S893*H893</f>
        <v>0</v>
      </c>
      <c r="AR893" s="25" t="s">
        <v>89</v>
      </c>
      <c r="AT893" s="25" t="s">
        <v>172</v>
      </c>
      <c r="AU893" s="25" t="s">
        <v>79</v>
      </c>
      <c r="AY893" s="25" t="s">
        <v>169</v>
      </c>
      <c r="BE893" s="247">
        <f>IF(N893="základní",J893,0)</f>
        <v>0</v>
      </c>
      <c r="BF893" s="247">
        <f>IF(N893="snížená",J893,0)</f>
        <v>0</v>
      </c>
      <c r="BG893" s="247">
        <f>IF(N893="zákl. přenesená",J893,0)</f>
        <v>0</v>
      </c>
      <c r="BH893" s="247">
        <f>IF(N893="sníž. přenesená",J893,0)</f>
        <v>0</v>
      </c>
      <c r="BI893" s="247">
        <f>IF(N893="nulová",J893,0)</f>
        <v>0</v>
      </c>
      <c r="BJ893" s="25" t="s">
        <v>75</v>
      </c>
      <c r="BK893" s="247">
        <f>ROUND(I893*H893,2)</f>
        <v>0</v>
      </c>
      <c r="BL893" s="25" t="s">
        <v>89</v>
      </c>
      <c r="BM893" s="25" t="s">
        <v>2633</v>
      </c>
    </row>
    <row r="894" s="13" customFormat="1">
      <c r="B894" s="260"/>
      <c r="C894" s="261"/>
      <c r="D894" s="250" t="s">
        <v>177</v>
      </c>
      <c r="E894" s="262" t="s">
        <v>21</v>
      </c>
      <c r="F894" s="263" t="s">
        <v>2634</v>
      </c>
      <c r="G894" s="261"/>
      <c r="H894" s="262" t="s">
        <v>21</v>
      </c>
      <c r="I894" s="264"/>
      <c r="J894" s="261"/>
      <c r="K894" s="261"/>
      <c r="L894" s="265"/>
      <c r="M894" s="266"/>
      <c r="N894" s="267"/>
      <c r="O894" s="267"/>
      <c r="P894" s="267"/>
      <c r="Q894" s="267"/>
      <c r="R894" s="267"/>
      <c r="S894" s="267"/>
      <c r="T894" s="268"/>
      <c r="AT894" s="269" t="s">
        <v>177</v>
      </c>
      <c r="AU894" s="269" t="s">
        <v>79</v>
      </c>
      <c r="AV894" s="13" t="s">
        <v>75</v>
      </c>
      <c r="AW894" s="13" t="s">
        <v>35</v>
      </c>
      <c r="AX894" s="13" t="s">
        <v>71</v>
      </c>
      <c r="AY894" s="269" t="s">
        <v>169</v>
      </c>
    </row>
    <row r="895" s="12" customFormat="1">
      <c r="B895" s="248"/>
      <c r="C895" s="249"/>
      <c r="D895" s="250" t="s">
        <v>177</v>
      </c>
      <c r="E895" s="251" t="s">
        <v>21</v>
      </c>
      <c r="F895" s="252" t="s">
        <v>75</v>
      </c>
      <c r="G895" s="249"/>
      <c r="H895" s="253">
        <v>1</v>
      </c>
      <c r="I895" s="254"/>
      <c r="J895" s="249"/>
      <c r="K895" s="249"/>
      <c r="L895" s="255"/>
      <c r="M895" s="256"/>
      <c r="N895" s="257"/>
      <c r="O895" s="257"/>
      <c r="P895" s="257"/>
      <c r="Q895" s="257"/>
      <c r="R895" s="257"/>
      <c r="S895" s="257"/>
      <c r="T895" s="258"/>
      <c r="AT895" s="259" t="s">
        <v>177</v>
      </c>
      <c r="AU895" s="259" t="s">
        <v>79</v>
      </c>
      <c r="AV895" s="12" t="s">
        <v>79</v>
      </c>
      <c r="AW895" s="12" t="s">
        <v>35</v>
      </c>
      <c r="AX895" s="12" t="s">
        <v>71</v>
      </c>
      <c r="AY895" s="259" t="s">
        <v>169</v>
      </c>
    </row>
    <row r="896" s="14" customFormat="1">
      <c r="B896" s="270"/>
      <c r="C896" s="271"/>
      <c r="D896" s="250" t="s">
        <v>177</v>
      </c>
      <c r="E896" s="272" t="s">
        <v>21</v>
      </c>
      <c r="F896" s="273" t="s">
        <v>182</v>
      </c>
      <c r="G896" s="271"/>
      <c r="H896" s="274">
        <v>1</v>
      </c>
      <c r="I896" s="275"/>
      <c r="J896" s="271"/>
      <c r="K896" s="271"/>
      <c r="L896" s="276"/>
      <c r="M896" s="277"/>
      <c r="N896" s="278"/>
      <c r="O896" s="278"/>
      <c r="P896" s="278"/>
      <c r="Q896" s="278"/>
      <c r="R896" s="278"/>
      <c r="S896" s="278"/>
      <c r="T896" s="279"/>
      <c r="AT896" s="280" t="s">
        <v>177</v>
      </c>
      <c r="AU896" s="280" t="s">
        <v>79</v>
      </c>
      <c r="AV896" s="14" t="s">
        <v>89</v>
      </c>
      <c r="AW896" s="14" t="s">
        <v>35</v>
      </c>
      <c r="AX896" s="14" t="s">
        <v>75</v>
      </c>
      <c r="AY896" s="280" t="s">
        <v>169</v>
      </c>
    </row>
    <row r="897" s="1" customFormat="1" ht="25.5" customHeight="1">
      <c r="B897" s="47"/>
      <c r="C897" s="236" t="s">
        <v>689</v>
      </c>
      <c r="D897" s="236" t="s">
        <v>172</v>
      </c>
      <c r="E897" s="237" t="s">
        <v>1730</v>
      </c>
      <c r="F897" s="238" t="s">
        <v>1731</v>
      </c>
      <c r="G897" s="239" t="s">
        <v>1474</v>
      </c>
      <c r="H897" s="293"/>
      <c r="I897" s="241"/>
      <c r="J897" s="242">
        <f>ROUND(I897*H897,2)</f>
        <v>0</v>
      </c>
      <c r="K897" s="238" t="s">
        <v>21</v>
      </c>
      <c r="L897" s="73"/>
      <c r="M897" s="243" t="s">
        <v>21</v>
      </c>
      <c r="N897" s="244" t="s">
        <v>42</v>
      </c>
      <c r="O897" s="48"/>
      <c r="P897" s="245">
        <f>O897*H897</f>
        <v>0</v>
      </c>
      <c r="Q897" s="245">
        <v>0</v>
      </c>
      <c r="R897" s="245">
        <f>Q897*H897</f>
        <v>0</v>
      </c>
      <c r="S897" s="245">
        <v>0</v>
      </c>
      <c r="T897" s="246">
        <f>S897*H897</f>
        <v>0</v>
      </c>
      <c r="AR897" s="25" t="s">
        <v>89</v>
      </c>
      <c r="AT897" s="25" t="s">
        <v>172</v>
      </c>
      <c r="AU897" s="25" t="s">
        <v>79</v>
      </c>
      <c r="AY897" s="25" t="s">
        <v>169</v>
      </c>
      <c r="BE897" s="247">
        <f>IF(N897="základní",J897,0)</f>
        <v>0</v>
      </c>
      <c r="BF897" s="247">
        <f>IF(N897="snížená",J897,0)</f>
        <v>0</v>
      </c>
      <c r="BG897" s="247">
        <f>IF(N897="zákl. přenesená",J897,0)</f>
        <v>0</v>
      </c>
      <c r="BH897" s="247">
        <f>IF(N897="sníž. přenesená",J897,0)</f>
        <v>0</v>
      </c>
      <c r="BI897" s="247">
        <f>IF(N897="nulová",J897,0)</f>
        <v>0</v>
      </c>
      <c r="BJ897" s="25" t="s">
        <v>75</v>
      </c>
      <c r="BK897" s="247">
        <f>ROUND(I897*H897,2)</f>
        <v>0</v>
      </c>
      <c r="BL897" s="25" t="s">
        <v>89</v>
      </c>
      <c r="BM897" s="25" t="s">
        <v>2635</v>
      </c>
    </row>
    <row r="898" s="11" customFormat="1" ht="29.88" customHeight="1">
      <c r="B898" s="220"/>
      <c r="C898" s="221"/>
      <c r="D898" s="222" t="s">
        <v>70</v>
      </c>
      <c r="E898" s="234" t="s">
        <v>1766</v>
      </c>
      <c r="F898" s="234" t="s">
        <v>1767</v>
      </c>
      <c r="G898" s="221"/>
      <c r="H898" s="221"/>
      <c r="I898" s="224"/>
      <c r="J898" s="235">
        <f>BK898</f>
        <v>0</v>
      </c>
      <c r="K898" s="221"/>
      <c r="L898" s="226"/>
      <c r="M898" s="227"/>
      <c r="N898" s="228"/>
      <c r="O898" s="228"/>
      <c r="P898" s="229">
        <f>SUM(P899:P970)</f>
        <v>0</v>
      </c>
      <c r="Q898" s="228"/>
      <c r="R898" s="229">
        <f>SUM(R899:R970)</f>
        <v>0</v>
      </c>
      <c r="S898" s="228"/>
      <c r="T898" s="230">
        <f>SUM(T899:T970)</f>
        <v>0.55200000000000005</v>
      </c>
      <c r="AR898" s="231" t="s">
        <v>75</v>
      </c>
      <c r="AT898" s="232" t="s">
        <v>70</v>
      </c>
      <c r="AU898" s="232" t="s">
        <v>75</v>
      </c>
      <c r="AY898" s="231" t="s">
        <v>169</v>
      </c>
      <c r="BK898" s="233">
        <f>SUM(BK899:BK970)</f>
        <v>0</v>
      </c>
    </row>
    <row r="899" s="1" customFormat="1" ht="51" customHeight="1">
      <c r="B899" s="47"/>
      <c r="C899" s="236" t="s">
        <v>694</v>
      </c>
      <c r="D899" s="236" t="s">
        <v>172</v>
      </c>
      <c r="E899" s="237" t="s">
        <v>1784</v>
      </c>
      <c r="F899" s="238" t="s">
        <v>2636</v>
      </c>
      <c r="G899" s="239" t="s">
        <v>175</v>
      </c>
      <c r="H899" s="240">
        <v>23.902999999999999</v>
      </c>
      <c r="I899" s="241"/>
      <c r="J899" s="242">
        <f>ROUND(I899*H899,2)</f>
        <v>0</v>
      </c>
      <c r="K899" s="238" t="s">
        <v>21</v>
      </c>
      <c r="L899" s="73"/>
      <c r="M899" s="243" t="s">
        <v>21</v>
      </c>
      <c r="N899" s="244" t="s">
        <v>42</v>
      </c>
      <c r="O899" s="48"/>
      <c r="P899" s="245">
        <f>O899*H899</f>
        <v>0</v>
      </c>
      <c r="Q899" s="245">
        <v>0</v>
      </c>
      <c r="R899" s="245">
        <f>Q899*H899</f>
        <v>0</v>
      </c>
      <c r="S899" s="245">
        <v>0</v>
      </c>
      <c r="T899" s="246">
        <f>S899*H899</f>
        <v>0</v>
      </c>
      <c r="AR899" s="25" t="s">
        <v>89</v>
      </c>
      <c r="AT899" s="25" t="s">
        <v>172</v>
      </c>
      <c r="AU899" s="25" t="s">
        <v>79</v>
      </c>
      <c r="AY899" s="25" t="s">
        <v>169</v>
      </c>
      <c r="BE899" s="247">
        <f>IF(N899="základní",J899,0)</f>
        <v>0</v>
      </c>
      <c r="BF899" s="247">
        <f>IF(N899="snížená",J899,0)</f>
        <v>0</v>
      </c>
      <c r="BG899" s="247">
        <f>IF(N899="zákl. přenesená",J899,0)</f>
        <v>0</v>
      </c>
      <c r="BH899" s="247">
        <f>IF(N899="sníž. přenesená",J899,0)</f>
        <v>0</v>
      </c>
      <c r="BI899" s="247">
        <f>IF(N899="nulová",J899,0)</f>
        <v>0</v>
      </c>
      <c r="BJ899" s="25" t="s">
        <v>75</v>
      </c>
      <c r="BK899" s="247">
        <f>ROUND(I899*H899,2)</f>
        <v>0</v>
      </c>
      <c r="BL899" s="25" t="s">
        <v>89</v>
      </c>
      <c r="BM899" s="25" t="s">
        <v>2637</v>
      </c>
    </row>
    <row r="900" s="12" customFormat="1">
      <c r="B900" s="248"/>
      <c r="C900" s="249"/>
      <c r="D900" s="250" t="s">
        <v>177</v>
      </c>
      <c r="E900" s="251" t="s">
        <v>21</v>
      </c>
      <c r="F900" s="252" t="s">
        <v>2638</v>
      </c>
      <c r="G900" s="249"/>
      <c r="H900" s="253">
        <v>23.902999999999999</v>
      </c>
      <c r="I900" s="254"/>
      <c r="J900" s="249"/>
      <c r="K900" s="249"/>
      <c r="L900" s="255"/>
      <c r="M900" s="256"/>
      <c r="N900" s="257"/>
      <c r="O900" s="257"/>
      <c r="P900" s="257"/>
      <c r="Q900" s="257"/>
      <c r="R900" s="257"/>
      <c r="S900" s="257"/>
      <c r="T900" s="258"/>
      <c r="AT900" s="259" t="s">
        <v>177</v>
      </c>
      <c r="AU900" s="259" t="s">
        <v>79</v>
      </c>
      <c r="AV900" s="12" t="s">
        <v>79</v>
      </c>
      <c r="AW900" s="12" t="s">
        <v>35</v>
      </c>
      <c r="AX900" s="12" t="s">
        <v>71</v>
      </c>
      <c r="AY900" s="259" t="s">
        <v>169</v>
      </c>
    </row>
    <row r="901" s="14" customFormat="1">
      <c r="B901" s="270"/>
      <c r="C901" s="271"/>
      <c r="D901" s="250" t="s">
        <v>177</v>
      </c>
      <c r="E901" s="272" t="s">
        <v>21</v>
      </c>
      <c r="F901" s="273" t="s">
        <v>182</v>
      </c>
      <c r="G901" s="271"/>
      <c r="H901" s="274">
        <v>23.902999999999999</v>
      </c>
      <c r="I901" s="275"/>
      <c r="J901" s="271"/>
      <c r="K901" s="271"/>
      <c r="L901" s="276"/>
      <c r="M901" s="277"/>
      <c r="N901" s="278"/>
      <c r="O901" s="278"/>
      <c r="P901" s="278"/>
      <c r="Q901" s="278"/>
      <c r="R901" s="278"/>
      <c r="S901" s="278"/>
      <c r="T901" s="279"/>
      <c r="AT901" s="280" t="s">
        <v>177</v>
      </c>
      <c r="AU901" s="280" t="s">
        <v>79</v>
      </c>
      <c r="AV901" s="14" t="s">
        <v>89</v>
      </c>
      <c r="AW901" s="14" t="s">
        <v>35</v>
      </c>
      <c r="AX901" s="14" t="s">
        <v>75</v>
      </c>
      <c r="AY901" s="280" t="s">
        <v>169</v>
      </c>
    </row>
    <row r="902" s="1" customFormat="1" ht="25.5" customHeight="1">
      <c r="B902" s="47"/>
      <c r="C902" s="236" t="s">
        <v>699</v>
      </c>
      <c r="D902" s="236" t="s">
        <v>172</v>
      </c>
      <c r="E902" s="237" t="s">
        <v>1878</v>
      </c>
      <c r="F902" s="238" t="s">
        <v>1879</v>
      </c>
      <c r="G902" s="239" t="s">
        <v>354</v>
      </c>
      <c r="H902" s="240">
        <v>10</v>
      </c>
      <c r="I902" s="241"/>
      <c r="J902" s="242">
        <f>ROUND(I902*H902,2)</f>
        <v>0</v>
      </c>
      <c r="K902" s="238" t="s">
        <v>21</v>
      </c>
      <c r="L902" s="73"/>
      <c r="M902" s="243" t="s">
        <v>21</v>
      </c>
      <c r="N902" s="244" t="s">
        <v>42</v>
      </c>
      <c r="O902" s="48"/>
      <c r="P902" s="245">
        <f>O902*H902</f>
        <v>0</v>
      </c>
      <c r="Q902" s="245">
        <v>0</v>
      </c>
      <c r="R902" s="245">
        <f>Q902*H902</f>
        <v>0</v>
      </c>
      <c r="S902" s="245">
        <v>0</v>
      </c>
      <c r="T902" s="246">
        <f>S902*H902</f>
        <v>0</v>
      </c>
      <c r="AR902" s="25" t="s">
        <v>89</v>
      </c>
      <c r="AT902" s="25" t="s">
        <v>172</v>
      </c>
      <c r="AU902" s="25" t="s">
        <v>79</v>
      </c>
      <c r="AY902" s="25" t="s">
        <v>169</v>
      </c>
      <c r="BE902" s="247">
        <f>IF(N902="základní",J902,0)</f>
        <v>0</v>
      </c>
      <c r="BF902" s="247">
        <f>IF(N902="snížená",J902,0)</f>
        <v>0</v>
      </c>
      <c r="BG902" s="247">
        <f>IF(N902="zákl. přenesená",J902,0)</f>
        <v>0</v>
      </c>
      <c r="BH902" s="247">
        <f>IF(N902="sníž. přenesená",J902,0)</f>
        <v>0</v>
      </c>
      <c r="BI902" s="247">
        <f>IF(N902="nulová",J902,0)</f>
        <v>0</v>
      </c>
      <c r="BJ902" s="25" t="s">
        <v>75</v>
      </c>
      <c r="BK902" s="247">
        <f>ROUND(I902*H902,2)</f>
        <v>0</v>
      </c>
      <c r="BL902" s="25" t="s">
        <v>89</v>
      </c>
      <c r="BM902" s="25" t="s">
        <v>2639</v>
      </c>
    </row>
    <row r="903" s="12" customFormat="1">
      <c r="B903" s="248"/>
      <c r="C903" s="249"/>
      <c r="D903" s="250" t="s">
        <v>177</v>
      </c>
      <c r="E903" s="251" t="s">
        <v>21</v>
      </c>
      <c r="F903" s="252" t="s">
        <v>220</v>
      </c>
      <c r="G903" s="249"/>
      <c r="H903" s="253">
        <v>10</v>
      </c>
      <c r="I903" s="254"/>
      <c r="J903" s="249"/>
      <c r="K903" s="249"/>
      <c r="L903" s="255"/>
      <c r="M903" s="256"/>
      <c r="N903" s="257"/>
      <c r="O903" s="257"/>
      <c r="P903" s="257"/>
      <c r="Q903" s="257"/>
      <c r="R903" s="257"/>
      <c r="S903" s="257"/>
      <c r="T903" s="258"/>
      <c r="AT903" s="259" t="s">
        <v>177</v>
      </c>
      <c r="AU903" s="259" t="s">
        <v>79</v>
      </c>
      <c r="AV903" s="12" t="s">
        <v>79</v>
      </c>
      <c r="AW903" s="12" t="s">
        <v>35</v>
      </c>
      <c r="AX903" s="12" t="s">
        <v>71</v>
      </c>
      <c r="AY903" s="259" t="s">
        <v>169</v>
      </c>
    </row>
    <row r="904" s="14" customFormat="1">
      <c r="B904" s="270"/>
      <c r="C904" s="271"/>
      <c r="D904" s="250" t="s">
        <v>177</v>
      </c>
      <c r="E904" s="272" t="s">
        <v>21</v>
      </c>
      <c r="F904" s="273" t="s">
        <v>182</v>
      </c>
      <c r="G904" s="271"/>
      <c r="H904" s="274">
        <v>10</v>
      </c>
      <c r="I904" s="275"/>
      <c r="J904" s="271"/>
      <c r="K904" s="271"/>
      <c r="L904" s="276"/>
      <c r="M904" s="277"/>
      <c r="N904" s="278"/>
      <c r="O904" s="278"/>
      <c r="P904" s="278"/>
      <c r="Q904" s="278"/>
      <c r="R904" s="278"/>
      <c r="S904" s="278"/>
      <c r="T904" s="279"/>
      <c r="AT904" s="280" t="s">
        <v>177</v>
      </c>
      <c r="AU904" s="280" t="s">
        <v>79</v>
      </c>
      <c r="AV904" s="14" t="s">
        <v>89</v>
      </c>
      <c r="AW904" s="14" t="s">
        <v>35</v>
      </c>
      <c r="AX904" s="14" t="s">
        <v>75</v>
      </c>
      <c r="AY904" s="280" t="s">
        <v>169</v>
      </c>
    </row>
    <row r="905" s="1" customFormat="1" ht="25.5" customHeight="1">
      <c r="B905" s="47"/>
      <c r="C905" s="236" t="s">
        <v>704</v>
      </c>
      <c r="D905" s="236" t="s">
        <v>172</v>
      </c>
      <c r="E905" s="237" t="s">
        <v>1883</v>
      </c>
      <c r="F905" s="238" t="s">
        <v>1884</v>
      </c>
      <c r="G905" s="239" t="s">
        <v>354</v>
      </c>
      <c r="H905" s="240">
        <v>2</v>
      </c>
      <c r="I905" s="241"/>
      <c r="J905" s="242">
        <f>ROUND(I905*H905,2)</f>
        <v>0</v>
      </c>
      <c r="K905" s="238" t="s">
        <v>21</v>
      </c>
      <c r="L905" s="73"/>
      <c r="M905" s="243" t="s">
        <v>21</v>
      </c>
      <c r="N905" s="244" t="s">
        <v>42</v>
      </c>
      <c r="O905" s="48"/>
      <c r="P905" s="245">
        <f>O905*H905</f>
        <v>0</v>
      </c>
      <c r="Q905" s="245">
        <v>0</v>
      </c>
      <c r="R905" s="245">
        <f>Q905*H905</f>
        <v>0</v>
      </c>
      <c r="S905" s="245">
        <v>0</v>
      </c>
      <c r="T905" s="246">
        <f>S905*H905</f>
        <v>0</v>
      </c>
      <c r="AR905" s="25" t="s">
        <v>89</v>
      </c>
      <c r="AT905" s="25" t="s">
        <v>172</v>
      </c>
      <c r="AU905" s="25" t="s">
        <v>79</v>
      </c>
      <c r="AY905" s="25" t="s">
        <v>169</v>
      </c>
      <c r="BE905" s="247">
        <f>IF(N905="základní",J905,0)</f>
        <v>0</v>
      </c>
      <c r="BF905" s="247">
        <f>IF(N905="snížená",J905,0)</f>
        <v>0</v>
      </c>
      <c r="BG905" s="247">
        <f>IF(N905="zákl. přenesená",J905,0)</f>
        <v>0</v>
      </c>
      <c r="BH905" s="247">
        <f>IF(N905="sníž. přenesená",J905,0)</f>
        <v>0</v>
      </c>
      <c r="BI905" s="247">
        <f>IF(N905="nulová",J905,0)</f>
        <v>0</v>
      </c>
      <c r="BJ905" s="25" t="s">
        <v>75</v>
      </c>
      <c r="BK905" s="247">
        <f>ROUND(I905*H905,2)</f>
        <v>0</v>
      </c>
      <c r="BL905" s="25" t="s">
        <v>89</v>
      </c>
      <c r="BM905" s="25" t="s">
        <v>2640</v>
      </c>
    </row>
    <row r="906" s="12" customFormat="1">
      <c r="B906" s="248"/>
      <c r="C906" s="249"/>
      <c r="D906" s="250" t="s">
        <v>177</v>
      </c>
      <c r="E906" s="251" t="s">
        <v>21</v>
      </c>
      <c r="F906" s="252" t="s">
        <v>79</v>
      </c>
      <c r="G906" s="249"/>
      <c r="H906" s="253">
        <v>2</v>
      </c>
      <c r="I906" s="254"/>
      <c r="J906" s="249"/>
      <c r="K906" s="249"/>
      <c r="L906" s="255"/>
      <c r="M906" s="256"/>
      <c r="N906" s="257"/>
      <c r="O906" s="257"/>
      <c r="P906" s="257"/>
      <c r="Q906" s="257"/>
      <c r="R906" s="257"/>
      <c r="S906" s="257"/>
      <c r="T906" s="258"/>
      <c r="AT906" s="259" t="s">
        <v>177</v>
      </c>
      <c r="AU906" s="259" t="s">
        <v>79</v>
      </c>
      <c r="AV906" s="12" t="s">
        <v>79</v>
      </c>
      <c r="AW906" s="12" t="s">
        <v>35</v>
      </c>
      <c r="AX906" s="12" t="s">
        <v>71</v>
      </c>
      <c r="AY906" s="259" t="s">
        <v>169</v>
      </c>
    </row>
    <row r="907" s="13" customFormat="1">
      <c r="B907" s="260"/>
      <c r="C907" s="261"/>
      <c r="D907" s="250" t="s">
        <v>177</v>
      </c>
      <c r="E907" s="262" t="s">
        <v>21</v>
      </c>
      <c r="F907" s="263" t="s">
        <v>1109</v>
      </c>
      <c r="G907" s="261"/>
      <c r="H907" s="262" t="s">
        <v>21</v>
      </c>
      <c r="I907" s="264"/>
      <c r="J907" s="261"/>
      <c r="K907" s="261"/>
      <c r="L907" s="265"/>
      <c r="M907" s="266"/>
      <c r="N907" s="267"/>
      <c r="O907" s="267"/>
      <c r="P907" s="267"/>
      <c r="Q907" s="267"/>
      <c r="R907" s="267"/>
      <c r="S907" s="267"/>
      <c r="T907" s="268"/>
      <c r="AT907" s="269" t="s">
        <v>177</v>
      </c>
      <c r="AU907" s="269" t="s">
        <v>79</v>
      </c>
      <c r="AV907" s="13" t="s">
        <v>75</v>
      </c>
      <c r="AW907" s="13" t="s">
        <v>35</v>
      </c>
      <c r="AX907" s="13" t="s">
        <v>71</v>
      </c>
      <c r="AY907" s="269" t="s">
        <v>169</v>
      </c>
    </row>
    <row r="908" s="14" customFormat="1">
      <c r="B908" s="270"/>
      <c r="C908" s="271"/>
      <c r="D908" s="250" t="s">
        <v>177</v>
      </c>
      <c r="E908" s="272" t="s">
        <v>21</v>
      </c>
      <c r="F908" s="273" t="s">
        <v>182</v>
      </c>
      <c r="G908" s="271"/>
      <c r="H908" s="274">
        <v>2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AT908" s="280" t="s">
        <v>177</v>
      </c>
      <c r="AU908" s="280" t="s">
        <v>79</v>
      </c>
      <c r="AV908" s="14" t="s">
        <v>89</v>
      </c>
      <c r="AW908" s="14" t="s">
        <v>35</v>
      </c>
      <c r="AX908" s="14" t="s">
        <v>75</v>
      </c>
      <c r="AY908" s="280" t="s">
        <v>169</v>
      </c>
    </row>
    <row r="909" s="1" customFormat="1" ht="25.5" customHeight="1">
      <c r="B909" s="47"/>
      <c r="C909" s="236" t="s">
        <v>709</v>
      </c>
      <c r="D909" s="236" t="s">
        <v>172</v>
      </c>
      <c r="E909" s="237" t="s">
        <v>1887</v>
      </c>
      <c r="F909" s="238" t="s">
        <v>1888</v>
      </c>
      <c r="G909" s="239" t="s">
        <v>354</v>
      </c>
      <c r="H909" s="240">
        <v>1</v>
      </c>
      <c r="I909" s="241"/>
      <c r="J909" s="242">
        <f>ROUND(I909*H909,2)</f>
        <v>0</v>
      </c>
      <c r="K909" s="238" t="s">
        <v>21</v>
      </c>
      <c r="L909" s="73"/>
      <c r="M909" s="243" t="s">
        <v>21</v>
      </c>
      <c r="N909" s="244" t="s">
        <v>42</v>
      </c>
      <c r="O909" s="48"/>
      <c r="P909" s="245">
        <f>O909*H909</f>
        <v>0</v>
      </c>
      <c r="Q909" s="245">
        <v>0</v>
      </c>
      <c r="R909" s="245">
        <f>Q909*H909</f>
        <v>0</v>
      </c>
      <c r="S909" s="245">
        <v>0</v>
      </c>
      <c r="T909" s="246">
        <f>S909*H909</f>
        <v>0</v>
      </c>
      <c r="AR909" s="25" t="s">
        <v>89</v>
      </c>
      <c r="AT909" s="25" t="s">
        <v>172</v>
      </c>
      <c r="AU909" s="25" t="s">
        <v>79</v>
      </c>
      <c r="AY909" s="25" t="s">
        <v>169</v>
      </c>
      <c r="BE909" s="247">
        <f>IF(N909="základní",J909,0)</f>
        <v>0</v>
      </c>
      <c r="BF909" s="247">
        <f>IF(N909="snížená",J909,0)</f>
        <v>0</v>
      </c>
      <c r="BG909" s="247">
        <f>IF(N909="zákl. přenesená",J909,0)</f>
        <v>0</v>
      </c>
      <c r="BH909" s="247">
        <f>IF(N909="sníž. přenesená",J909,0)</f>
        <v>0</v>
      </c>
      <c r="BI909" s="247">
        <f>IF(N909="nulová",J909,0)</f>
        <v>0</v>
      </c>
      <c r="BJ909" s="25" t="s">
        <v>75</v>
      </c>
      <c r="BK909" s="247">
        <f>ROUND(I909*H909,2)</f>
        <v>0</v>
      </c>
      <c r="BL909" s="25" t="s">
        <v>89</v>
      </c>
      <c r="BM909" s="25" t="s">
        <v>2641</v>
      </c>
    </row>
    <row r="910" s="12" customFormat="1">
      <c r="B910" s="248"/>
      <c r="C910" s="249"/>
      <c r="D910" s="250" t="s">
        <v>177</v>
      </c>
      <c r="E910" s="251" t="s">
        <v>21</v>
      </c>
      <c r="F910" s="252" t="s">
        <v>75</v>
      </c>
      <c r="G910" s="249"/>
      <c r="H910" s="253">
        <v>1</v>
      </c>
      <c r="I910" s="254"/>
      <c r="J910" s="249"/>
      <c r="K910" s="249"/>
      <c r="L910" s="255"/>
      <c r="M910" s="256"/>
      <c r="N910" s="257"/>
      <c r="O910" s="257"/>
      <c r="P910" s="257"/>
      <c r="Q910" s="257"/>
      <c r="R910" s="257"/>
      <c r="S910" s="257"/>
      <c r="T910" s="258"/>
      <c r="AT910" s="259" t="s">
        <v>177</v>
      </c>
      <c r="AU910" s="259" t="s">
        <v>79</v>
      </c>
      <c r="AV910" s="12" t="s">
        <v>79</v>
      </c>
      <c r="AW910" s="12" t="s">
        <v>35</v>
      </c>
      <c r="AX910" s="12" t="s">
        <v>71</v>
      </c>
      <c r="AY910" s="259" t="s">
        <v>169</v>
      </c>
    </row>
    <row r="911" s="13" customFormat="1">
      <c r="B911" s="260"/>
      <c r="C911" s="261"/>
      <c r="D911" s="250" t="s">
        <v>177</v>
      </c>
      <c r="E911" s="262" t="s">
        <v>21</v>
      </c>
      <c r="F911" s="263" t="s">
        <v>2378</v>
      </c>
      <c r="G911" s="261"/>
      <c r="H911" s="262" t="s">
        <v>21</v>
      </c>
      <c r="I911" s="264"/>
      <c r="J911" s="261"/>
      <c r="K911" s="261"/>
      <c r="L911" s="265"/>
      <c r="M911" s="266"/>
      <c r="N911" s="267"/>
      <c r="O911" s="267"/>
      <c r="P911" s="267"/>
      <c r="Q911" s="267"/>
      <c r="R911" s="267"/>
      <c r="S911" s="267"/>
      <c r="T911" s="268"/>
      <c r="AT911" s="269" t="s">
        <v>177</v>
      </c>
      <c r="AU911" s="269" t="s">
        <v>79</v>
      </c>
      <c r="AV911" s="13" t="s">
        <v>75</v>
      </c>
      <c r="AW911" s="13" t="s">
        <v>35</v>
      </c>
      <c r="AX911" s="13" t="s">
        <v>71</v>
      </c>
      <c r="AY911" s="269" t="s">
        <v>169</v>
      </c>
    </row>
    <row r="912" s="14" customFormat="1">
      <c r="B912" s="270"/>
      <c r="C912" s="271"/>
      <c r="D912" s="250" t="s">
        <v>177</v>
      </c>
      <c r="E912" s="272" t="s">
        <v>21</v>
      </c>
      <c r="F912" s="273" t="s">
        <v>182</v>
      </c>
      <c r="G912" s="271"/>
      <c r="H912" s="274">
        <v>1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AT912" s="280" t="s">
        <v>177</v>
      </c>
      <c r="AU912" s="280" t="s">
        <v>79</v>
      </c>
      <c r="AV912" s="14" t="s">
        <v>89</v>
      </c>
      <c r="AW912" s="14" t="s">
        <v>35</v>
      </c>
      <c r="AX912" s="14" t="s">
        <v>75</v>
      </c>
      <c r="AY912" s="280" t="s">
        <v>169</v>
      </c>
    </row>
    <row r="913" s="1" customFormat="1" ht="25.5" customHeight="1">
      <c r="B913" s="47"/>
      <c r="C913" s="236" t="s">
        <v>714</v>
      </c>
      <c r="D913" s="236" t="s">
        <v>172</v>
      </c>
      <c r="E913" s="237" t="s">
        <v>1891</v>
      </c>
      <c r="F913" s="238" t="s">
        <v>1892</v>
      </c>
      <c r="G913" s="239" t="s">
        <v>354</v>
      </c>
      <c r="H913" s="240">
        <v>1</v>
      </c>
      <c r="I913" s="241"/>
      <c r="J913" s="242">
        <f>ROUND(I913*H913,2)</f>
        <v>0</v>
      </c>
      <c r="K913" s="238" t="s">
        <v>21</v>
      </c>
      <c r="L913" s="73"/>
      <c r="M913" s="243" t="s">
        <v>21</v>
      </c>
      <c r="N913" s="244" t="s">
        <v>42</v>
      </c>
      <c r="O913" s="48"/>
      <c r="P913" s="245">
        <f>O913*H913</f>
        <v>0</v>
      </c>
      <c r="Q913" s="245">
        <v>0</v>
      </c>
      <c r="R913" s="245">
        <f>Q913*H913</f>
        <v>0</v>
      </c>
      <c r="S913" s="245">
        <v>0</v>
      </c>
      <c r="T913" s="246">
        <f>S913*H913</f>
        <v>0</v>
      </c>
      <c r="AR913" s="25" t="s">
        <v>89</v>
      </c>
      <c r="AT913" s="25" t="s">
        <v>172</v>
      </c>
      <c r="AU913" s="25" t="s">
        <v>79</v>
      </c>
      <c r="AY913" s="25" t="s">
        <v>169</v>
      </c>
      <c r="BE913" s="247">
        <f>IF(N913="základní",J913,0)</f>
        <v>0</v>
      </c>
      <c r="BF913" s="247">
        <f>IF(N913="snížená",J913,0)</f>
        <v>0</v>
      </c>
      <c r="BG913" s="247">
        <f>IF(N913="zákl. přenesená",J913,0)</f>
        <v>0</v>
      </c>
      <c r="BH913" s="247">
        <f>IF(N913="sníž. přenesená",J913,0)</f>
        <v>0</v>
      </c>
      <c r="BI913" s="247">
        <f>IF(N913="nulová",J913,0)</f>
        <v>0</v>
      </c>
      <c r="BJ913" s="25" t="s">
        <v>75</v>
      </c>
      <c r="BK913" s="247">
        <f>ROUND(I913*H913,2)</f>
        <v>0</v>
      </c>
      <c r="BL913" s="25" t="s">
        <v>89</v>
      </c>
      <c r="BM913" s="25" t="s">
        <v>2642</v>
      </c>
    </row>
    <row r="914" s="12" customFormat="1">
      <c r="B914" s="248"/>
      <c r="C914" s="249"/>
      <c r="D914" s="250" t="s">
        <v>177</v>
      </c>
      <c r="E914" s="251" t="s">
        <v>21</v>
      </c>
      <c r="F914" s="252" t="s">
        <v>75</v>
      </c>
      <c r="G914" s="249"/>
      <c r="H914" s="253">
        <v>1</v>
      </c>
      <c r="I914" s="254"/>
      <c r="J914" s="249"/>
      <c r="K914" s="249"/>
      <c r="L914" s="255"/>
      <c r="M914" s="256"/>
      <c r="N914" s="257"/>
      <c r="O914" s="257"/>
      <c r="P914" s="257"/>
      <c r="Q914" s="257"/>
      <c r="R914" s="257"/>
      <c r="S914" s="257"/>
      <c r="T914" s="258"/>
      <c r="AT914" s="259" t="s">
        <v>177</v>
      </c>
      <c r="AU914" s="259" t="s">
        <v>79</v>
      </c>
      <c r="AV914" s="12" t="s">
        <v>79</v>
      </c>
      <c r="AW914" s="12" t="s">
        <v>35</v>
      </c>
      <c r="AX914" s="12" t="s">
        <v>71</v>
      </c>
      <c r="AY914" s="259" t="s">
        <v>169</v>
      </c>
    </row>
    <row r="915" s="13" customFormat="1">
      <c r="B915" s="260"/>
      <c r="C915" s="261"/>
      <c r="D915" s="250" t="s">
        <v>177</v>
      </c>
      <c r="E915" s="262" t="s">
        <v>21</v>
      </c>
      <c r="F915" s="263" t="s">
        <v>1142</v>
      </c>
      <c r="G915" s="261"/>
      <c r="H915" s="262" t="s">
        <v>21</v>
      </c>
      <c r="I915" s="264"/>
      <c r="J915" s="261"/>
      <c r="K915" s="261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177</v>
      </c>
      <c r="AU915" s="269" t="s">
        <v>79</v>
      </c>
      <c r="AV915" s="13" t="s">
        <v>75</v>
      </c>
      <c r="AW915" s="13" t="s">
        <v>35</v>
      </c>
      <c r="AX915" s="13" t="s">
        <v>71</v>
      </c>
      <c r="AY915" s="269" t="s">
        <v>169</v>
      </c>
    </row>
    <row r="916" s="14" customFormat="1">
      <c r="B916" s="270"/>
      <c r="C916" s="271"/>
      <c r="D916" s="250" t="s">
        <v>177</v>
      </c>
      <c r="E916" s="272" t="s">
        <v>21</v>
      </c>
      <c r="F916" s="273" t="s">
        <v>182</v>
      </c>
      <c r="G916" s="271"/>
      <c r="H916" s="274">
        <v>1</v>
      </c>
      <c r="I916" s="275"/>
      <c r="J916" s="271"/>
      <c r="K916" s="271"/>
      <c r="L916" s="276"/>
      <c r="M916" s="277"/>
      <c r="N916" s="278"/>
      <c r="O916" s="278"/>
      <c r="P916" s="278"/>
      <c r="Q916" s="278"/>
      <c r="R916" s="278"/>
      <c r="S916" s="278"/>
      <c r="T916" s="279"/>
      <c r="AT916" s="280" t="s">
        <v>177</v>
      </c>
      <c r="AU916" s="280" t="s">
        <v>79</v>
      </c>
      <c r="AV916" s="14" t="s">
        <v>89</v>
      </c>
      <c r="AW916" s="14" t="s">
        <v>35</v>
      </c>
      <c r="AX916" s="14" t="s">
        <v>75</v>
      </c>
      <c r="AY916" s="280" t="s">
        <v>169</v>
      </c>
    </row>
    <row r="917" s="1" customFormat="1" ht="25.5" customHeight="1">
      <c r="B917" s="47"/>
      <c r="C917" s="281" t="s">
        <v>721</v>
      </c>
      <c r="D917" s="281" t="s">
        <v>232</v>
      </c>
      <c r="E917" s="282" t="s">
        <v>2643</v>
      </c>
      <c r="F917" s="283" t="s">
        <v>2644</v>
      </c>
      <c r="G917" s="284" t="s">
        <v>1003</v>
      </c>
      <c r="H917" s="285">
        <v>2</v>
      </c>
      <c r="I917" s="286"/>
      <c r="J917" s="287">
        <f>ROUND(I917*H917,2)</f>
        <v>0</v>
      </c>
      <c r="K917" s="283" t="s">
        <v>21</v>
      </c>
      <c r="L917" s="288"/>
      <c r="M917" s="289" t="s">
        <v>21</v>
      </c>
      <c r="N917" s="290" t="s">
        <v>42</v>
      </c>
      <c r="O917" s="48"/>
      <c r="P917" s="245">
        <f>O917*H917</f>
        <v>0</v>
      </c>
      <c r="Q917" s="245">
        <v>0</v>
      </c>
      <c r="R917" s="245">
        <f>Q917*H917</f>
        <v>0</v>
      </c>
      <c r="S917" s="245">
        <v>0</v>
      </c>
      <c r="T917" s="246">
        <f>S917*H917</f>
        <v>0</v>
      </c>
      <c r="AR917" s="25" t="s">
        <v>101</v>
      </c>
      <c r="AT917" s="25" t="s">
        <v>232</v>
      </c>
      <c r="AU917" s="25" t="s">
        <v>79</v>
      </c>
      <c r="AY917" s="25" t="s">
        <v>169</v>
      </c>
      <c r="BE917" s="247">
        <f>IF(N917="základní",J917,0)</f>
        <v>0</v>
      </c>
      <c r="BF917" s="247">
        <f>IF(N917="snížená",J917,0)</f>
        <v>0</v>
      </c>
      <c r="BG917" s="247">
        <f>IF(N917="zákl. přenesená",J917,0)</f>
        <v>0</v>
      </c>
      <c r="BH917" s="247">
        <f>IF(N917="sníž. přenesená",J917,0)</f>
        <v>0</v>
      </c>
      <c r="BI917" s="247">
        <f>IF(N917="nulová",J917,0)</f>
        <v>0</v>
      </c>
      <c r="BJ917" s="25" t="s">
        <v>75</v>
      </c>
      <c r="BK917" s="247">
        <f>ROUND(I917*H917,2)</f>
        <v>0</v>
      </c>
      <c r="BL917" s="25" t="s">
        <v>89</v>
      </c>
      <c r="BM917" s="25" t="s">
        <v>2645</v>
      </c>
    </row>
    <row r="918" s="12" customFormat="1">
      <c r="B918" s="248"/>
      <c r="C918" s="249"/>
      <c r="D918" s="250" t="s">
        <v>177</v>
      </c>
      <c r="E918" s="251" t="s">
        <v>21</v>
      </c>
      <c r="F918" s="252" t="s">
        <v>79</v>
      </c>
      <c r="G918" s="249"/>
      <c r="H918" s="253">
        <v>2</v>
      </c>
      <c r="I918" s="254"/>
      <c r="J918" s="249"/>
      <c r="K918" s="249"/>
      <c r="L918" s="255"/>
      <c r="M918" s="256"/>
      <c r="N918" s="257"/>
      <c r="O918" s="257"/>
      <c r="P918" s="257"/>
      <c r="Q918" s="257"/>
      <c r="R918" s="257"/>
      <c r="S918" s="257"/>
      <c r="T918" s="258"/>
      <c r="AT918" s="259" t="s">
        <v>177</v>
      </c>
      <c r="AU918" s="259" t="s">
        <v>79</v>
      </c>
      <c r="AV918" s="12" t="s">
        <v>79</v>
      </c>
      <c r="AW918" s="12" t="s">
        <v>35</v>
      </c>
      <c r="AX918" s="12" t="s">
        <v>71</v>
      </c>
      <c r="AY918" s="259" t="s">
        <v>169</v>
      </c>
    </row>
    <row r="919" s="13" customFormat="1">
      <c r="B919" s="260"/>
      <c r="C919" s="261"/>
      <c r="D919" s="250" t="s">
        <v>177</v>
      </c>
      <c r="E919" s="262" t="s">
        <v>21</v>
      </c>
      <c r="F919" s="263" t="s">
        <v>2544</v>
      </c>
      <c r="G919" s="261"/>
      <c r="H919" s="262" t="s">
        <v>21</v>
      </c>
      <c r="I919" s="264"/>
      <c r="J919" s="261"/>
      <c r="K919" s="261"/>
      <c r="L919" s="265"/>
      <c r="M919" s="266"/>
      <c r="N919" s="267"/>
      <c r="O919" s="267"/>
      <c r="P919" s="267"/>
      <c r="Q919" s="267"/>
      <c r="R919" s="267"/>
      <c r="S919" s="267"/>
      <c r="T919" s="268"/>
      <c r="AT919" s="269" t="s">
        <v>177</v>
      </c>
      <c r="AU919" s="269" t="s">
        <v>79</v>
      </c>
      <c r="AV919" s="13" t="s">
        <v>75</v>
      </c>
      <c r="AW919" s="13" t="s">
        <v>35</v>
      </c>
      <c r="AX919" s="13" t="s">
        <v>71</v>
      </c>
      <c r="AY919" s="269" t="s">
        <v>169</v>
      </c>
    </row>
    <row r="920" s="14" customFormat="1">
      <c r="B920" s="270"/>
      <c r="C920" s="271"/>
      <c r="D920" s="250" t="s">
        <v>177</v>
      </c>
      <c r="E920" s="272" t="s">
        <v>21</v>
      </c>
      <c r="F920" s="273" t="s">
        <v>182</v>
      </c>
      <c r="G920" s="271"/>
      <c r="H920" s="274">
        <v>2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AT920" s="280" t="s">
        <v>177</v>
      </c>
      <c r="AU920" s="280" t="s">
        <v>79</v>
      </c>
      <c r="AV920" s="14" t="s">
        <v>89</v>
      </c>
      <c r="AW920" s="14" t="s">
        <v>35</v>
      </c>
      <c r="AX920" s="14" t="s">
        <v>75</v>
      </c>
      <c r="AY920" s="280" t="s">
        <v>169</v>
      </c>
    </row>
    <row r="921" s="1" customFormat="1" ht="25.5" customHeight="1">
      <c r="B921" s="47"/>
      <c r="C921" s="281" t="s">
        <v>745</v>
      </c>
      <c r="D921" s="281" t="s">
        <v>232</v>
      </c>
      <c r="E921" s="282" t="s">
        <v>1909</v>
      </c>
      <c r="F921" s="283" t="s">
        <v>1910</v>
      </c>
      <c r="G921" s="284" t="s">
        <v>1003</v>
      </c>
      <c r="H921" s="285">
        <v>1</v>
      </c>
      <c r="I921" s="286"/>
      <c r="J921" s="287">
        <f>ROUND(I921*H921,2)</f>
        <v>0</v>
      </c>
      <c r="K921" s="283" t="s">
        <v>21</v>
      </c>
      <c r="L921" s="288"/>
      <c r="M921" s="289" t="s">
        <v>21</v>
      </c>
      <c r="N921" s="290" t="s">
        <v>42</v>
      </c>
      <c r="O921" s="48"/>
      <c r="P921" s="245">
        <f>O921*H921</f>
        <v>0</v>
      </c>
      <c r="Q921" s="245">
        <v>0</v>
      </c>
      <c r="R921" s="245">
        <f>Q921*H921</f>
        <v>0</v>
      </c>
      <c r="S921" s="245">
        <v>0</v>
      </c>
      <c r="T921" s="246">
        <f>S921*H921</f>
        <v>0</v>
      </c>
      <c r="AR921" s="25" t="s">
        <v>101</v>
      </c>
      <c r="AT921" s="25" t="s">
        <v>232</v>
      </c>
      <c r="AU921" s="25" t="s">
        <v>79</v>
      </c>
      <c r="AY921" s="25" t="s">
        <v>169</v>
      </c>
      <c r="BE921" s="247">
        <f>IF(N921="základní",J921,0)</f>
        <v>0</v>
      </c>
      <c r="BF921" s="247">
        <f>IF(N921="snížená",J921,0)</f>
        <v>0</v>
      </c>
      <c r="BG921" s="247">
        <f>IF(N921="zákl. přenesená",J921,0)</f>
        <v>0</v>
      </c>
      <c r="BH921" s="247">
        <f>IF(N921="sníž. přenesená",J921,0)</f>
        <v>0</v>
      </c>
      <c r="BI921" s="247">
        <f>IF(N921="nulová",J921,0)</f>
        <v>0</v>
      </c>
      <c r="BJ921" s="25" t="s">
        <v>75</v>
      </c>
      <c r="BK921" s="247">
        <f>ROUND(I921*H921,2)</f>
        <v>0</v>
      </c>
      <c r="BL921" s="25" t="s">
        <v>89</v>
      </c>
      <c r="BM921" s="25" t="s">
        <v>2646</v>
      </c>
    </row>
    <row r="922" s="12" customFormat="1">
      <c r="B922" s="248"/>
      <c r="C922" s="249"/>
      <c r="D922" s="250" t="s">
        <v>177</v>
      </c>
      <c r="E922" s="251" t="s">
        <v>21</v>
      </c>
      <c r="F922" s="252" t="s">
        <v>75</v>
      </c>
      <c r="G922" s="249"/>
      <c r="H922" s="253">
        <v>1</v>
      </c>
      <c r="I922" s="254"/>
      <c r="J922" s="249"/>
      <c r="K922" s="249"/>
      <c r="L922" s="255"/>
      <c r="M922" s="256"/>
      <c r="N922" s="257"/>
      <c r="O922" s="257"/>
      <c r="P922" s="257"/>
      <c r="Q922" s="257"/>
      <c r="R922" s="257"/>
      <c r="S922" s="257"/>
      <c r="T922" s="258"/>
      <c r="AT922" s="259" t="s">
        <v>177</v>
      </c>
      <c r="AU922" s="259" t="s">
        <v>79</v>
      </c>
      <c r="AV922" s="12" t="s">
        <v>79</v>
      </c>
      <c r="AW922" s="12" t="s">
        <v>35</v>
      </c>
      <c r="AX922" s="12" t="s">
        <v>71</v>
      </c>
      <c r="AY922" s="259" t="s">
        <v>169</v>
      </c>
    </row>
    <row r="923" s="13" customFormat="1">
      <c r="B923" s="260"/>
      <c r="C923" s="261"/>
      <c r="D923" s="250" t="s">
        <v>177</v>
      </c>
      <c r="E923" s="262" t="s">
        <v>21</v>
      </c>
      <c r="F923" s="263" t="s">
        <v>2343</v>
      </c>
      <c r="G923" s="261"/>
      <c r="H923" s="262" t="s">
        <v>21</v>
      </c>
      <c r="I923" s="264"/>
      <c r="J923" s="261"/>
      <c r="K923" s="261"/>
      <c r="L923" s="265"/>
      <c r="M923" s="266"/>
      <c r="N923" s="267"/>
      <c r="O923" s="267"/>
      <c r="P923" s="267"/>
      <c r="Q923" s="267"/>
      <c r="R923" s="267"/>
      <c r="S923" s="267"/>
      <c r="T923" s="268"/>
      <c r="AT923" s="269" t="s">
        <v>177</v>
      </c>
      <c r="AU923" s="269" t="s">
        <v>79</v>
      </c>
      <c r="AV923" s="13" t="s">
        <v>75</v>
      </c>
      <c r="AW923" s="13" t="s">
        <v>35</v>
      </c>
      <c r="AX923" s="13" t="s">
        <v>71</v>
      </c>
      <c r="AY923" s="269" t="s">
        <v>169</v>
      </c>
    </row>
    <row r="924" s="14" customFormat="1">
      <c r="B924" s="270"/>
      <c r="C924" s="271"/>
      <c r="D924" s="250" t="s">
        <v>177</v>
      </c>
      <c r="E924" s="272" t="s">
        <v>21</v>
      </c>
      <c r="F924" s="273" t="s">
        <v>182</v>
      </c>
      <c r="G924" s="271"/>
      <c r="H924" s="274">
        <v>1</v>
      </c>
      <c r="I924" s="275"/>
      <c r="J924" s="271"/>
      <c r="K924" s="271"/>
      <c r="L924" s="276"/>
      <c r="M924" s="277"/>
      <c r="N924" s="278"/>
      <c r="O924" s="278"/>
      <c r="P924" s="278"/>
      <c r="Q924" s="278"/>
      <c r="R924" s="278"/>
      <c r="S924" s="278"/>
      <c r="T924" s="279"/>
      <c r="AT924" s="280" t="s">
        <v>177</v>
      </c>
      <c r="AU924" s="280" t="s">
        <v>79</v>
      </c>
      <c r="AV924" s="14" t="s">
        <v>89</v>
      </c>
      <c r="AW924" s="14" t="s">
        <v>35</v>
      </c>
      <c r="AX924" s="14" t="s">
        <v>75</v>
      </c>
      <c r="AY924" s="280" t="s">
        <v>169</v>
      </c>
    </row>
    <row r="925" s="1" customFormat="1" ht="25.5" customHeight="1">
      <c r="B925" s="47"/>
      <c r="C925" s="281" t="s">
        <v>749</v>
      </c>
      <c r="D925" s="281" t="s">
        <v>232</v>
      </c>
      <c r="E925" s="282" t="s">
        <v>2647</v>
      </c>
      <c r="F925" s="283" t="s">
        <v>2648</v>
      </c>
      <c r="G925" s="284" t="s">
        <v>1003</v>
      </c>
      <c r="H925" s="285">
        <v>1</v>
      </c>
      <c r="I925" s="286"/>
      <c r="J925" s="287">
        <f>ROUND(I925*H925,2)</f>
        <v>0</v>
      </c>
      <c r="K925" s="283" t="s">
        <v>21</v>
      </c>
      <c r="L925" s="288"/>
      <c r="M925" s="289" t="s">
        <v>21</v>
      </c>
      <c r="N925" s="290" t="s">
        <v>42</v>
      </c>
      <c r="O925" s="48"/>
      <c r="P925" s="245">
        <f>O925*H925</f>
        <v>0</v>
      </c>
      <c r="Q925" s="245">
        <v>0</v>
      </c>
      <c r="R925" s="245">
        <f>Q925*H925</f>
        <v>0</v>
      </c>
      <c r="S925" s="245">
        <v>0</v>
      </c>
      <c r="T925" s="246">
        <f>S925*H925</f>
        <v>0</v>
      </c>
      <c r="AR925" s="25" t="s">
        <v>101</v>
      </c>
      <c r="AT925" s="25" t="s">
        <v>232</v>
      </c>
      <c r="AU925" s="25" t="s">
        <v>79</v>
      </c>
      <c r="AY925" s="25" t="s">
        <v>169</v>
      </c>
      <c r="BE925" s="247">
        <f>IF(N925="základní",J925,0)</f>
        <v>0</v>
      </c>
      <c r="BF925" s="247">
        <f>IF(N925="snížená",J925,0)</f>
        <v>0</v>
      </c>
      <c r="BG925" s="247">
        <f>IF(N925="zákl. přenesená",J925,0)</f>
        <v>0</v>
      </c>
      <c r="BH925" s="247">
        <f>IF(N925="sníž. přenesená",J925,0)</f>
        <v>0</v>
      </c>
      <c r="BI925" s="247">
        <f>IF(N925="nulová",J925,0)</f>
        <v>0</v>
      </c>
      <c r="BJ925" s="25" t="s">
        <v>75</v>
      </c>
      <c r="BK925" s="247">
        <f>ROUND(I925*H925,2)</f>
        <v>0</v>
      </c>
      <c r="BL925" s="25" t="s">
        <v>89</v>
      </c>
      <c r="BM925" s="25" t="s">
        <v>2649</v>
      </c>
    </row>
    <row r="926" s="12" customFormat="1">
      <c r="B926" s="248"/>
      <c r="C926" s="249"/>
      <c r="D926" s="250" t="s">
        <v>177</v>
      </c>
      <c r="E926" s="251" t="s">
        <v>21</v>
      </c>
      <c r="F926" s="252" t="s">
        <v>75</v>
      </c>
      <c r="G926" s="249"/>
      <c r="H926" s="253">
        <v>1</v>
      </c>
      <c r="I926" s="254"/>
      <c r="J926" s="249"/>
      <c r="K926" s="249"/>
      <c r="L926" s="255"/>
      <c r="M926" s="256"/>
      <c r="N926" s="257"/>
      <c r="O926" s="257"/>
      <c r="P926" s="257"/>
      <c r="Q926" s="257"/>
      <c r="R926" s="257"/>
      <c r="S926" s="257"/>
      <c r="T926" s="258"/>
      <c r="AT926" s="259" t="s">
        <v>177</v>
      </c>
      <c r="AU926" s="259" t="s">
        <v>79</v>
      </c>
      <c r="AV926" s="12" t="s">
        <v>79</v>
      </c>
      <c r="AW926" s="12" t="s">
        <v>35</v>
      </c>
      <c r="AX926" s="12" t="s">
        <v>71</v>
      </c>
      <c r="AY926" s="259" t="s">
        <v>169</v>
      </c>
    </row>
    <row r="927" s="13" customFormat="1">
      <c r="B927" s="260"/>
      <c r="C927" s="261"/>
      <c r="D927" s="250" t="s">
        <v>177</v>
      </c>
      <c r="E927" s="262" t="s">
        <v>21</v>
      </c>
      <c r="F927" s="263" t="s">
        <v>2157</v>
      </c>
      <c r="G927" s="261"/>
      <c r="H927" s="262" t="s">
        <v>21</v>
      </c>
      <c r="I927" s="264"/>
      <c r="J927" s="261"/>
      <c r="K927" s="261"/>
      <c r="L927" s="265"/>
      <c r="M927" s="266"/>
      <c r="N927" s="267"/>
      <c r="O927" s="267"/>
      <c r="P927" s="267"/>
      <c r="Q927" s="267"/>
      <c r="R927" s="267"/>
      <c r="S927" s="267"/>
      <c r="T927" s="268"/>
      <c r="AT927" s="269" t="s">
        <v>177</v>
      </c>
      <c r="AU927" s="269" t="s">
        <v>79</v>
      </c>
      <c r="AV927" s="13" t="s">
        <v>75</v>
      </c>
      <c r="AW927" s="13" t="s">
        <v>35</v>
      </c>
      <c r="AX927" s="13" t="s">
        <v>71</v>
      </c>
      <c r="AY927" s="269" t="s">
        <v>169</v>
      </c>
    </row>
    <row r="928" s="14" customFormat="1">
      <c r="B928" s="270"/>
      <c r="C928" s="271"/>
      <c r="D928" s="250" t="s">
        <v>177</v>
      </c>
      <c r="E928" s="272" t="s">
        <v>21</v>
      </c>
      <c r="F928" s="273" t="s">
        <v>182</v>
      </c>
      <c r="G928" s="271"/>
      <c r="H928" s="274">
        <v>1</v>
      </c>
      <c r="I928" s="275"/>
      <c r="J928" s="271"/>
      <c r="K928" s="271"/>
      <c r="L928" s="276"/>
      <c r="M928" s="277"/>
      <c r="N928" s="278"/>
      <c r="O928" s="278"/>
      <c r="P928" s="278"/>
      <c r="Q928" s="278"/>
      <c r="R928" s="278"/>
      <c r="S928" s="278"/>
      <c r="T928" s="279"/>
      <c r="AT928" s="280" t="s">
        <v>177</v>
      </c>
      <c r="AU928" s="280" t="s">
        <v>79</v>
      </c>
      <c r="AV928" s="14" t="s">
        <v>89</v>
      </c>
      <c r="AW928" s="14" t="s">
        <v>35</v>
      </c>
      <c r="AX928" s="14" t="s">
        <v>75</v>
      </c>
      <c r="AY928" s="280" t="s">
        <v>169</v>
      </c>
    </row>
    <row r="929" s="1" customFormat="1" ht="25.5" customHeight="1">
      <c r="B929" s="47"/>
      <c r="C929" s="281" t="s">
        <v>753</v>
      </c>
      <c r="D929" s="281" t="s">
        <v>232</v>
      </c>
      <c r="E929" s="282" t="s">
        <v>2650</v>
      </c>
      <c r="F929" s="283" t="s">
        <v>2651</v>
      </c>
      <c r="G929" s="284" t="s">
        <v>1003</v>
      </c>
      <c r="H929" s="285">
        <v>2</v>
      </c>
      <c r="I929" s="286"/>
      <c r="J929" s="287">
        <f>ROUND(I929*H929,2)</f>
        <v>0</v>
      </c>
      <c r="K929" s="283" t="s">
        <v>21</v>
      </c>
      <c r="L929" s="288"/>
      <c r="M929" s="289" t="s">
        <v>21</v>
      </c>
      <c r="N929" s="290" t="s">
        <v>42</v>
      </c>
      <c r="O929" s="48"/>
      <c r="P929" s="245">
        <f>O929*H929</f>
        <v>0</v>
      </c>
      <c r="Q929" s="245">
        <v>0</v>
      </c>
      <c r="R929" s="245">
        <f>Q929*H929</f>
        <v>0</v>
      </c>
      <c r="S929" s="245">
        <v>0</v>
      </c>
      <c r="T929" s="246">
        <f>S929*H929</f>
        <v>0</v>
      </c>
      <c r="AR929" s="25" t="s">
        <v>101</v>
      </c>
      <c r="AT929" s="25" t="s">
        <v>232</v>
      </c>
      <c r="AU929" s="25" t="s">
        <v>79</v>
      </c>
      <c r="AY929" s="25" t="s">
        <v>169</v>
      </c>
      <c r="BE929" s="247">
        <f>IF(N929="základní",J929,0)</f>
        <v>0</v>
      </c>
      <c r="BF929" s="247">
        <f>IF(N929="snížená",J929,0)</f>
        <v>0</v>
      </c>
      <c r="BG929" s="247">
        <f>IF(N929="zákl. přenesená",J929,0)</f>
        <v>0</v>
      </c>
      <c r="BH929" s="247">
        <f>IF(N929="sníž. přenesená",J929,0)</f>
        <v>0</v>
      </c>
      <c r="BI929" s="247">
        <f>IF(N929="nulová",J929,0)</f>
        <v>0</v>
      </c>
      <c r="BJ929" s="25" t="s">
        <v>75</v>
      </c>
      <c r="BK929" s="247">
        <f>ROUND(I929*H929,2)</f>
        <v>0</v>
      </c>
      <c r="BL929" s="25" t="s">
        <v>89</v>
      </c>
      <c r="BM929" s="25" t="s">
        <v>2652</v>
      </c>
    </row>
    <row r="930" s="12" customFormat="1">
      <c r="B930" s="248"/>
      <c r="C930" s="249"/>
      <c r="D930" s="250" t="s">
        <v>177</v>
      </c>
      <c r="E930" s="251" t="s">
        <v>21</v>
      </c>
      <c r="F930" s="252" t="s">
        <v>79</v>
      </c>
      <c r="G930" s="249"/>
      <c r="H930" s="253">
        <v>2</v>
      </c>
      <c r="I930" s="254"/>
      <c r="J930" s="249"/>
      <c r="K930" s="249"/>
      <c r="L930" s="255"/>
      <c r="M930" s="256"/>
      <c r="N930" s="257"/>
      <c r="O930" s="257"/>
      <c r="P930" s="257"/>
      <c r="Q930" s="257"/>
      <c r="R930" s="257"/>
      <c r="S930" s="257"/>
      <c r="T930" s="258"/>
      <c r="AT930" s="259" t="s">
        <v>177</v>
      </c>
      <c r="AU930" s="259" t="s">
        <v>79</v>
      </c>
      <c r="AV930" s="12" t="s">
        <v>79</v>
      </c>
      <c r="AW930" s="12" t="s">
        <v>35</v>
      </c>
      <c r="AX930" s="12" t="s">
        <v>71</v>
      </c>
      <c r="AY930" s="259" t="s">
        <v>169</v>
      </c>
    </row>
    <row r="931" s="13" customFormat="1">
      <c r="B931" s="260"/>
      <c r="C931" s="261"/>
      <c r="D931" s="250" t="s">
        <v>177</v>
      </c>
      <c r="E931" s="262" t="s">
        <v>21</v>
      </c>
      <c r="F931" s="263" t="s">
        <v>2370</v>
      </c>
      <c r="G931" s="261"/>
      <c r="H931" s="262" t="s">
        <v>21</v>
      </c>
      <c r="I931" s="264"/>
      <c r="J931" s="261"/>
      <c r="K931" s="261"/>
      <c r="L931" s="265"/>
      <c r="M931" s="266"/>
      <c r="N931" s="267"/>
      <c r="O931" s="267"/>
      <c r="P931" s="267"/>
      <c r="Q931" s="267"/>
      <c r="R931" s="267"/>
      <c r="S931" s="267"/>
      <c r="T931" s="268"/>
      <c r="AT931" s="269" t="s">
        <v>177</v>
      </c>
      <c r="AU931" s="269" t="s">
        <v>79</v>
      </c>
      <c r="AV931" s="13" t="s">
        <v>75</v>
      </c>
      <c r="AW931" s="13" t="s">
        <v>35</v>
      </c>
      <c r="AX931" s="13" t="s">
        <v>71</v>
      </c>
      <c r="AY931" s="269" t="s">
        <v>169</v>
      </c>
    </row>
    <row r="932" s="14" customFormat="1">
      <c r="B932" s="270"/>
      <c r="C932" s="271"/>
      <c r="D932" s="250" t="s">
        <v>177</v>
      </c>
      <c r="E932" s="272" t="s">
        <v>21</v>
      </c>
      <c r="F932" s="273" t="s">
        <v>182</v>
      </c>
      <c r="G932" s="271"/>
      <c r="H932" s="274">
        <v>2</v>
      </c>
      <c r="I932" s="275"/>
      <c r="J932" s="271"/>
      <c r="K932" s="271"/>
      <c r="L932" s="276"/>
      <c r="M932" s="277"/>
      <c r="N932" s="278"/>
      <c r="O932" s="278"/>
      <c r="P932" s="278"/>
      <c r="Q932" s="278"/>
      <c r="R932" s="278"/>
      <c r="S932" s="278"/>
      <c r="T932" s="279"/>
      <c r="AT932" s="280" t="s">
        <v>177</v>
      </c>
      <c r="AU932" s="280" t="s">
        <v>79</v>
      </c>
      <c r="AV932" s="14" t="s">
        <v>89</v>
      </c>
      <c r="AW932" s="14" t="s">
        <v>35</v>
      </c>
      <c r="AX932" s="14" t="s">
        <v>75</v>
      </c>
      <c r="AY932" s="280" t="s">
        <v>169</v>
      </c>
    </row>
    <row r="933" s="1" customFormat="1" ht="25.5" customHeight="1">
      <c r="B933" s="47"/>
      <c r="C933" s="281" t="s">
        <v>759</v>
      </c>
      <c r="D933" s="281" t="s">
        <v>232</v>
      </c>
      <c r="E933" s="282" t="s">
        <v>2653</v>
      </c>
      <c r="F933" s="283" t="s">
        <v>2654</v>
      </c>
      <c r="G933" s="284" t="s">
        <v>1003</v>
      </c>
      <c r="H933" s="285">
        <v>2</v>
      </c>
      <c r="I933" s="286"/>
      <c r="J933" s="287">
        <f>ROUND(I933*H933,2)</f>
        <v>0</v>
      </c>
      <c r="K933" s="283" t="s">
        <v>21</v>
      </c>
      <c r="L933" s="288"/>
      <c r="M933" s="289" t="s">
        <v>21</v>
      </c>
      <c r="N933" s="290" t="s">
        <v>42</v>
      </c>
      <c r="O933" s="48"/>
      <c r="P933" s="245">
        <f>O933*H933</f>
        <v>0</v>
      </c>
      <c r="Q933" s="245">
        <v>0</v>
      </c>
      <c r="R933" s="245">
        <f>Q933*H933</f>
        <v>0</v>
      </c>
      <c r="S933" s="245">
        <v>0</v>
      </c>
      <c r="T933" s="246">
        <f>S933*H933</f>
        <v>0</v>
      </c>
      <c r="AR933" s="25" t="s">
        <v>101</v>
      </c>
      <c r="AT933" s="25" t="s">
        <v>232</v>
      </c>
      <c r="AU933" s="25" t="s">
        <v>79</v>
      </c>
      <c r="AY933" s="25" t="s">
        <v>169</v>
      </c>
      <c r="BE933" s="247">
        <f>IF(N933="základní",J933,0)</f>
        <v>0</v>
      </c>
      <c r="BF933" s="247">
        <f>IF(N933="snížená",J933,0)</f>
        <v>0</v>
      </c>
      <c r="BG933" s="247">
        <f>IF(N933="zákl. přenesená",J933,0)</f>
        <v>0</v>
      </c>
      <c r="BH933" s="247">
        <f>IF(N933="sníž. přenesená",J933,0)</f>
        <v>0</v>
      </c>
      <c r="BI933" s="247">
        <f>IF(N933="nulová",J933,0)</f>
        <v>0</v>
      </c>
      <c r="BJ933" s="25" t="s">
        <v>75</v>
      </c>
      <c r="BK933" s="247">
        <f>ROUND(I933*H933,2)</f>
        <v>0</v>
      </c>
      <c r="BL933" s="25" t="s">
        <v>89</v>
      </c>
      <c r="BM933" s="25" t="s">
        <v>2655</v>
      </c>
    </row>
    <row r="934" s="12" customFormat="1">
      <c r="B934" s="248"/>
      <c r="C934" s="249"/>
      <c r="D934" s="250" t="s">
        <v>177</v>
      </c>
      <c r="E934" s="251" t="s">
        <v>21</v>
      </c>
      <c r="F934" s="252" t="s">
        <v>79</v>
      </c>
      <c r="G934" s="249"/>
      <c r="H934" s="253">
        <v>2</v>
      </c>
      <c r="I934" s="254"/>
      <c r="J934" s="249"/>
      <c r="K934" s="249"/>
      <c r="L934" s="255"/>
      <c r="M934" s="256"/>
      <c r="N934" s="257"/>
      <c r="O934" s="257"/>
      <c r="P934" s="257"/>
      <c r="Q934" s="257"/>
      <c r="R934" s="257"/>
      <c r="S934" s="257"/>
      <c r="T934" s="258"/>
      <c r="AT934" s="259" t="s">
        <v>177</v>
      </c>
      <c r="AU934" s="259" t="s">
        <v>79</v>
      </c>
      <c r="AV934" s="12" t="s">
        <v>79</v>
      </c>
      <c r="AW934" s="12" t="s">
        <v>35</v>
      </c>
      <c r="AX934" s="12" t="s">
        <v>71</v>
      </c>
      <c r="AY934" s="259" t="s">
        <v>169</v>
      </c>
    </row>
    <row r="935" s="13" customFormat="1">
      <c r="B935" s="260"/>
      <c r="C935" s="261"/>
      <c r="D935" s="250" t="s">
        <v>177</v>
      </c>
      <c r="E935" s="262" t="s">
        <v>21</v>
      </c>
      <c r="F935" s="263" t="s">
        <v>1109</v>
      </c>
      <c r="G935" s="261"/>
      <c r="H935" s="262" t="s">
        <v>21</v>
      </c>
      <c r="I935" s="264"/>
      <c r="J935" s="261"/>
      <c r="K935" s="261"/>
      <c r="L935" s="265"/>
      <c r="M935" s="266"/>
      <c r="N935" s="267"/>
      <c r="O935" s="267"/>
      <c r="P935" s="267"/>
      <c r="Q935" s="267"/>
      <c r="R935" s="267"/>
      <c r="S935" s="267"/>
      <c r="T935" s="268"/>
      <c r="AT935" s="269" t="s">
        <v>177</v>
      </c>
      <c r="AU935" s="269" t="s">
        <v>79</v>
      </c>
      <c r="AV935" s="13" t="s">
        <v>75</v>
      </c>
      <c r="AW935" s="13" t="s">
        <v>35</v>
      </c>
      <c r="AX935" s="13" t="s">
        <v>71</v>
      </c>
      <c r="AY935" s="269" t="s">
        <v>169</v>
      </c>
    </row>
    <row r="936" s="14" customFormat="1">
      <c r="B936" s="270"/>
      <c r="C936" s="271"/>
      <c r="D936" s="250" t="s">
        <v>177</v>
      </c>
      <c r="E936" s="272" t="s">
        <v>21</v>
      </c>
      <c r="F936" s="273" t="s">
        <v>182</v>
      </c>
      <c r="G936" s="271"/>
      <c r="H936" s="274">
        <v>2</v>
      </c>
      <c r="I936" s="275"/>
      <c r="J936" s="271"/>
      <c r="K936" s="271"/>
      <c r="L936" s="276"/>
      <c r="M936" s="277"/>
      <c r="N936" s="278"/>
      <c r="O936" s="278"/>
      <c r="P936" s="278"/>
      <c r="Q936" s="278"/>
      <c r="R936" s="278"/>
      <c r="S936" s="278"/>
      <c r="T936" s="279"/>
      <c r="AT936" s="280" t="s">
        <v>177</v>
      </c>
      <c r="AU936" s="280" t="s">
        <v>79</v>
      </c>
      <c r="AV936" s="14" t="s">
        <v>89</v>
      </c>
      <c r="AW936" s="14" t="s">
        <v>35</v>
      </c>
      <c r="AX936" s="14" t="s">
        <v>75</v>
      </c>
      <c r="AY936" s="280" t="s">
        <v>169</v>
      </c>
    </row>
    <row r="937" s="1" customFormat="1" ht="25.5" customHeight="1">
      <c r="B937" s="47"/>
      <c r="C937" s="281" t="s">
        <v>763</v>
      </c>
      <c r="D937" s="281" t="s">
        <v>232</v>
      </c>
      <c r="E937" s="282" t="s">
        <v>2656</v>
      </c>
      <c r="F937" s="283" t="s">
        <v>2657</v>
      </c>
      <c r="G937" s="284" t="s">
        <v>1003</v>
      </c>
      <c r="H937" s="285">
        <v>1</v>
      </c>
      <c r="I937" s="286"/>
      <c r="J937" s="287">
        <f>ROUND(I937*H937,2)</f>
        <v>0</v>
      </c>
      <c r="K937" s="283" t="s">
        <v>21</v>
      </c>
      <c r="L937" s="288"/>
      <c r="M937" s="289" t="s">
        <v>21</v>
      </c>
      <c r="N937" s="290" t="s">
        <v>42</v>
      </c>
      <c r="O937" s="48"/>
      <c r="P937" s="245">
        <f>O937*H937</f>
        <v>0</v>
      </c>
      <c r="Q937" s="245">
        <v>0</v>
      </c>
      <c r="R937" s="245">
        <f>Q937*H937</f>
        <v>0</v>
      </c>
      <c r="S937" s="245">
        <v>0</v>
      </c>
      <c r="T937" s="246">
        <f>S937*H937</f>
        <v>0</v>
      </c>
      <c r="AR937" s="25" t="s">
        <v>101</v>
      </c>
      <c r="AT937" s="25" t="s">
        <v>232</v>
      </c>
      <c r="AU937" s="25" t="s">
        <v>79</v>
      </c>
      <c r="AY937" s="25" t="s">
        <v>169</v>
      </c>
      <c r="BE937" s="247">
        <f>IF(N937="základní",J937,0)</f>
        <v>0</v>
      </c>
      <c r="BF937" s="247">
        <f>IF(N937="snížená",J937,0)</f>
        <v>0</v>
      </c>
      <c r="BG937" s="247">
        <f>IF(N937="zákl. přenesená",J937,0)</f>
        <v>0</v>
      </c>
      <c r="BH937" s="247">
        <f>IF(N937="sníž. přenesená",J937,0)</f>
        <v>0</v>
      </c>
      <c r="BI937" s="247">
        <f>IF(N937="nulová",J937,0)</f>
        <v>0</v>
      </c>
      <c r="BJ937" s="25" t="s">
        <v>75</v>
      </c>
      <c r="BK937" s="247">
        <f>ROUND(I937*H937,2)</f>
        <v>0</v>
      </c>
      <c r="BL937" s="25" t="s">
        <v>89</v>
      </c>
      <c r="BM937" s="25" t="s">
        <v>2658</v>
      </c>
    </row>
    <row r="938" s="12" customFormat="1">
      <c r="B938" s="248"/>
      <c r="C938" s="249"/>
      <c r="D938" s="250" t="s">
        <v>177</v>
      </c>
      <c r="E938" s="251" t="s">
        <v>21</v>
      </c>
      <c r="F938" s="252" t="s">
        <v>75</v>
      </c>
      <c r="G938" s="249"/>
      <c r="H938" s="253">
        <v>1</v>
      </c>
      <c r="I938" s="254"/>
      <c r="J938" s="249"/>
      <c r="K938" s="249"/>
      <c r="L938" s="255"/>
      <c r="M938" s="256"/>
      <c r="N938" s="257"/>
      <c r="O938" s="257"/>
      <c r="P938" s="257"/>
      <c r="Q938" s="257"/>
      <c r="R938" s="257"/>
      <c r="S938" s="257"/>
      <c r="T938" s="258"/>
      <c r="AT938" s="259" t="s">
        <v>177</v>
      </c>
      <c r="AU938" s="259" t="s">
        <v>79</v>
      </c>
      <c r="AV938" s="12" t="s">
        <v>79</v>
      </c>
      <c r="AW938" s="12" t="s">
        <v>35</v>
      </c>
      <c r="AX938" s="12" t="s">
        <v>71</v>
      </c>
      <c r="AY938" s="259" t="s">
        <v>169</v>
      </c>
    </row>
    <row r="939" s="13" customFormat="1">
      <c r="B939" s="260"/>
      <c r="C939" s="261"/>
      <c r="D939" s="250" t="s">
        <v>177</v>
      </c>
      <c r="E939" s="262" t="s">
        <v>21</v>
      </c>
      <c r="F939" s="263" t="s">
        <v>2345</v>
      </c>
      <c r="G939" s="261"/>
      <c r="H939" s="262" t="s">
        <v>21</v>
      </c>
      <c r="I939" s="264"/>
      <c r="J939" s="261"/>
      <c r="K939" s="261"/>
      <c r="L939" s="265"/>
      <c r="M939" s="266"/>
      <c r="N939" s="267"/>
      <c r="O939" s="267"/>
      <c r="P939" s="267"/>
      <c r="Q939" s="267"/>
      <c r="R939" s="267"/>
      <c r="S939" s="267"/>
      <c r="T939" s="268"/>
      <c r="AT939" s="269" t="s">
        <v>177</v>
      </c>
      <c r="AU939" s="269" t="s">
        <v>79</v>
      </c>
      <c r="AV939" s="13" t="s">
        <v>75</v>
      </c>
      <c r="AW939" s="13" t="s">
        <v>35</v>
      </c>
      <c r="AX939" s="13" t="s">
        <v>71</v>
      </c>
      <c r="AY939" s="269" t="s">
        <v>169</v>
      </c>
    </row>
    <row r="940" s="14" customFormat="1">
      <c r="B940" s="270"/>
      <c r="C940" s="271"/>
      <c r="D940" s="250" t="s">
        <v>177</v>
      </c>
      <c r="E940" s="272" t="s">
        <v>21</v>
      </c>
      <c r="F940" s="273" t="s">
        <v>182</v>
      </c>
      <c r="G940" s="271"/>
      <c r="H940" s="274">
        <v>1</v>
      </c>
      <c r="I940" s="275"/>
      <c r="J940" s="271"/>
      <c r="K940" s="271"/>
      <c r="L940" s="276"/>
      <c r="M940" s="277"/>
      <c r="N940" s="278"/>
      <c r="O940" s="278"/>
      <c r="P940" s="278"/>
      <c r="Q940" s="278"/>
      <c r="R940" s="278"/>
      <c r="S940" s="278"/>
      <c r="T940" s="279"/>
      <c r="AT940" s="280" t="s">
        <v>177</v>
      </c>
      <c r="AU940" s="280" t="s">
        <v>79</v>
      </c>
      <c r="AV940" s="14" t="s">
        <v>89</v>
      </c>
      <c r="AW940" s="14" t="s">
        <v>35</v>
      </c>
      <c r="AX940" s="14" t="s">
        <v>75</v>
      </c>
      <c r="AY940" s="280" t="s">
        <v>169</v>
      </c>
    </row>
    <row r="941" s="1" customFormat="1" ht="25.5" customHeight="1">
      <c r="B941" s="47"/>
      <c r="C941" s="281" t="s">
        <v>768</v>
      </c>
      <c r="D941" s="281" t="s">
        <v>232</v>
      </c>
      <c r="E941" s="282" t="s">
        <v>2659</v>
      </c>
      <c r="F941" s="283" t="s">
        <v>2660</v>
      </c>
      <c r="G941" s="284" t="s">
        <v>1003</v>
      </c>
      <c r="H941" s="285">
        <v>1</v>
      </c>
      <c r="I941" s="286"/>
      <c r="J941" s="287">
        <f>ROUND(I941*H941,2)</f>
        <v>0</v>
      </c>
      <c r="K941" s="283" t="s">
        <v>21</v>
      </c>
      <c r="L941" s="288"/>
      <c r="M941" s="289" t="s">
        <v>21</v>
      </c>
      <c r="N941" s="290" t="s">
        <v>42</v>
      </c>
      <c r="O941" s="48"/>
      <c r="P941" s="245">
        <f>O941*H941</f>
        <v>0</v>
      </c>
      <c r="Q941" s="245">
        <v>0</v>
      </c>
      <c r="R941" s="245">
        <f>Q941*H941</f>
        <v>0</v>
      </c>
      <c r="S941" s="245">
        <v>0</v>
      </c>
      <c r="T941" s="246">
        <f>S941*H941</f>
        <v>0</v>
      </c>
      <c r="AR941" s="25" t="s">
        <v>101</v>
      </c>
      <c r="AT941" s="25" t="s">
        <v>232</v>
      </c>
      <c r="AU941" s="25" t="s">
        <v>79</v>
      </c>
      <c r="AY941" s="25" t="s">
        <v>169</v>
      </c>
      <c r="BE941" s="247">
        <f>IF(N941="základní",J941,0)</f>
        <v>0</v>
      </c>
      <c r="BF941" s="247">
        <f>IF(N941="snížená",J941,0)</f>
        <v>0</v>
      </c>
      <c r="BG941" s="247">
        <f>IF(N941="zákl. přenesená",J941,0)</f>
        <v>0</v>
      </c>
      <c r="BH941" s="247">
        <f>IF(N941="sníž. přenesená",J941,0)</f>
        <v>0</v>
      </c>
      <c r="BI941" s="247">
        <f>IF(N941="nulová",J941,0)</f>
        <v>0</v>
      </c>
      <c r="BJ941" s="25" t="s">
        <v>75</v>
      </c>
      <c r="BK941" s="247">
        <f>ROUND(I941*H941,2)</f>
        <v>0</v>
      </c>
      <c r="BL941" s="25" t="s">
        <v>89</v>
      </c>
      <c r="BM941" s="25" t="s">
        <v>2661</v>
      </c>
    </row>
    <row r="942" s="12" customFormat="1">
      <c r="B942" s="248"/>
      <c r="C942" s="249"/>
      <c r="D942" s="250" t="s">
        <v>177</v>
      </c>
      <c r="E942" s="251" t="s">
        <v>21</v>
      </c>
      <c r="F942" s="252" t="s">
        <v>75</v>
      </c>
      <c r="G942" s="249"/>
      <c r="H942" s="253">
        <v>1</v>
      </c>
      <c r="I942" s="254"/>
      <c r="J942" s="249"/>
      <c r="K942" s="249"/>
      <c r="L942" s="255"/>
      <c r="M942" s="256"/>
      <c r="N942" s="257"/>
      <c r="O942" s="257"/>
      <c r="P942" s="257"/>
      <c r="Q942" s="257"/>
      <c r="R942" s="257"/>
      <c r="S942" s="257"/>
      <c r="T942" s="258"/>
      <c r="AT942" s="259" t="s">
        <v>177</v>
      </c>
      <c r="AU942" s="259" t="s">
        <v>79</v>
      </c>
      <c r="AV942" s="12" t="s">
        <v>79</v>
      </c>
      <c r="AW942" s="12" t="s">
        <v>35</v>
      </c>
      <c r="AX942" s="12" t="s">
        <v>71</v>
      </c>
      <c r="AY942" s="259" t="s">
        <v>169</v>
      </c>
    </row>
    <row r="943" s="13" customFormat="1">
      <c r="B943" s="260"/>
      <c r="C943" s="261"/>
      <c r="D943" s="250" t="s">
        <v>177</v>
      </c>
      <c r="E943" s="262" t="s">
        <v>21</v>
      </c>
      <c r="F943" s="263" t="s">
        <v>488</v>
      </c>
      <c r="G943" s="261"/>
      <c r="H943" s="262" t="s">
        <v>21</v>
      </c>
      <c r="I943" s="264"/>
      <c r="J943" s="261"/>
      <c r="K943" s="261"/>
      <c r="L943" s="265"/>
      <c r="M943" s="266"/>
      <c r="N943" s="267"/>
      <c r="O943" s="267"/>
      <c r="P943" s="267"/>
      <c r="Q943" s="267"/>
      <c r="R943" s="267"/>
      <c r="S943" s="267"/>
      <c r="T943" s="268"/>
      <c r="AT943" s="269" t="s">
        <v>177</v>
      </c>
      <c r="AU943" s="269" t="s">
        <v>79</v>
      </c>
      <c r="AV943" s="13" t="s">
        <v>75</v>
      </c>
      <c r="AW943" s="13" t="s">
        <v>35</v>
      </c>
      <c r="AX943" s="13" t="s">
        <v>71</v>
      </c>
      <c r="AY943" s="269" t="s">
        <v>169</v>
      </c>
    </row>
    <row r="944" s="14" customFormat="1">
      <c r="B944" s="270"/>
      <c r="C944" s="271"/>
      <c r="D944" s="250" t="s">
        <v>177</v>
      </c>
      <c r="E944" s="272" t="s">
        <v>21</v>
      </c>
      <c r="F944" s="273" t="s">
        <v>182</v>
      </c>
      <c r="G944" s="271"/>
      <c r="H944" s="274">
        <v>1</v>
      </c>
      <c r="I944" s="275"/>
      <c r="J944" s="271"/>
      <c r="K944" s="271"/>
      <c r="L944" s="276"/>
      <c r="M944" s="277"/>
      <c r="N944" s="278"/>
      <c r="O944" s="278"/>
      <c r="P944" s="278"/>
      <c r="Q944" s="278"/>
      <c r="R944" s="278"/>
      <c r="S944" s="278"/>
      <c r="T944" s="279"/>
      <c r="AT944" s="280" t="s">
        <v>177</v>
      </c>
      <c r="AU944" s="280" t="s">
        <v>79</v>
      </c>
      <c r="AV944" s="14" t="s">
        <v>89</v>
      </c>
      <c r="AW944" s="14" t="s">
        <v>35</v>
      </c>
      <c r="AX944" s="14" t="s">
        <v>75</v>
      </c>
      <c r="AY944" s="280" t="s">
        <v>169</v>
      </c>
    </row>
    <row r="945" s="1" customFormat="1" ht="25.5" customHeight="1">
      <c r="B945" s="47"/>
      <c r="C945" s="281" t="s">
        <v>774</v>
      </c>
      <c r="D945" s="281" t="s">
        <v>232</v>
      </c>
      <c r="E945" s="282" t="s">
        <v>1933</v>
      </c>
      <c r="F945" s="283" t="s">
        <v>1934</v>
      </c>
      <c r="G945" s="284" t="s">
        <v>1003</v>
      </c>
      <c r="H945" s="285">
        <v>1</v>
      </c>
      <c r="I945" s="286"/>
      <c r="J945" s="287">
        <f>ROUND(I945*H945,2)</f>
        <v>0</v>
      </c>
      <c r="K945" s="283" t="s">
        <v>21</v>
      </c>
      <c r="L945" s="288"/>
      <c r="M945" s="289" t="s">
        <v>21</v>
      </c>
      <c r="N945" s="290" t="s">
        <v>42</v>
      </c>
      <c r="O945" s="48"/>
      <c r="P945" s="245">
        <f>O945*H945</f>
        <v>0</v>
      </c>
      <c r="Q945" s="245">
        <v>0</v>
      </c>
      <c r="R945" s="245">
        <f>Q945*H945</f>
        <v>0</v>
      </c>
      <c r="S945" s="245">
        <v>0</v>
      </c>
      <c r="T945" s="246">
        <f>S945*H945</f>
        <v>0</v>
      </c>
      <c r="AR945" s="25" t="s">
        <v>101</v>
      </c>
      <c r="AT945" s="25" t="s">
        <v>232</v>
      </c>
      <c r="AU945" s="25" t="s">
        <v>79</v>
      </c>
      <c r="AY945" s="25" t="s">
        <v>169</v>
      </c>
      <c r="BE945" s="247">
        <f>IF(N945="základní",J945,0)</f>
        <v>0</v>
      </c>
      <c r="BF945" s="247">
        <f>IF(N945="snížená",J945,0)</f>
        <v>0</v>
      </c>
      <c r="BG945" s="247">
        <f>IF(N945="zákl. přenesená",J945,0)</f>
        <v>0</v>
      </c>
      <c r="BH945" s="247">
        <f>IF(N945="sníž. přenesená",J945,0)</f>
        <v>0</v>
      </c>
      <c r="BI945" s="247">
        <f>IF(N945="nulová",J945,0)</f>
        <v>0</v>
      </c>
      <c r="BJ945" s="25" t="s">
        <v>75</v>
      </c>
      <c r="BK945" s="247">
        <f>ROUND(I945*H945,2)</f>
        <v>0</v>
      </c>
      <c r="BL945" s="25" t="s">
        <v>89</v>
      </c>
      <c r="BM945" s="25" t="s">
        <v>2662</v>
      </c>
    </row>
    <row r="946" s="12" customFormat="1">
      <c r="B946" s="248"/>
      <c r="C946" s="249"/>
      <c r="D946" s="250" t="s">
        <v>177</v>
      </c>
      <c r="E946" s="251" t="s">
        <v>21</v>
      </c>
      <c r="F946" s="252" t="s">
        <v>75</v>
      </c>
      <c r="G946" s="249"/>
      <c r="H946" s="253">
        <v>1</v>
      </c>
      <c r="I946" s="254"/>
      <c r="J946" s="249"/>
      <c r="K946" s="249"/>
      <c r="L946" s="255"/>
      <c r="M946" s="256"/>
      <c r="N946" s="257"/>
      <c r="O946" s="257"/>
      <c r="P946" s="257"/>
      <c r="Q946" s="257"/>
      <c r="R946" s="257"/>
      <c r="S946" s="257"/>
      <c r="T946" s="258"/>
      <c r="AT946" s="259" t="s">
        <v>177</v>
      </c>
      <c r="AU946" s="259" t="s">
        <v>79</v>
      </c>
      <c r="AV946" s="12" t="s">
        <v>79</v>
      </c>
      <c r="AW946" s="12" t="s">
        <v>35</v>
      </c>
      <c r="AX946" s="12" t="s">
        <v>71</v>
      </c>
      <c r="AY946" s="259" t="s">
        <v>169</v>
      </c>
    </row>
    <row r="947" s="13" customFormat="1">
      <c r="B947" s="260"/>
      <c r="C947" s="261"/>
      <c r="D947" s="250" t="s">
        <v>177</v>
      </c>
      <c r="E947" s="262" t="s">
        <v>21</v>
      </c>
      <c r="F947" s="263" t="s">
        <v>2378</v>
      </c>
      <c r="G947" s="261"/>
      <c r="H947" s="262" t="s">
        <v>21</v>
      </c>
      <c r="I947" s="264"/>
      <c r="J947" s="261"/>
      <c r="K947" s="261"/>
      <c r="L947" s="265"/>
      <c r="M947" s="266"/>
      <c r="N947" s="267"/>
      <c r="O947" s="267"/>
      <c r="P947" s="267"/>
      <c r="Q947" s="267"/>
      <c r="R947" s="267"/>
      <c r="S947" s="267"/>
      <c r="T947" s="268"/>
      <c r="AT947" s="269" t="s">
        <v>177</v>
      </c>
      <c r="AU947" s="269" t="s">
        <v>79</v>
      </c>
      <c r="AV947" s="13" t="s">
        <v>75</v>
      </c>
      <c r="AW947" s="13" t="s">
        <v>35</v>
      </c>
      <c r="AX947" s="13" t="s">
        <v>71</v>
      </c>
      <c r="AY947" s="269" t="s">
        <v>169</v>
      </c>
    </row>
    <row r="948" s="14" customFormat="1">
      <c r="B948" s="270"/>
      <c r="C948" s="271"/>
      <c r="D948" s="250" t="s">
        <v>177</v>
      </c>
      <c r="E948" s="272" t="s">
        <v>21</v>
      </c>
      <c r="F948" s="273" t="s">
        <v>182</v>
      </c>
      <c r="G948" s="271"/>
      <c r="H948" s="274">
        <v>1</v>
      </c>
      <c r="I948" s="275"/>
      <c r="J948" s="271"/>
      <c r="K948" s="271"/>
      <c r="L948" s="276"/>
      <c r="M948" s="277"/>
      <c r="N948" s="278"/>
      <c r="O948" s="278"/>
      <c r="P948" s="278"/>
      <c r="Q948" s="278"/>
      <c r="R948" s="278"/>
      <c r="S948" s="278"/>
      <c r="T948" s="279"/>
      <c r="AT948" s="280" t="s">
        <v>177</v>
      </c>
      <c r="AU948" s="280" t="s">
        <v>79</v>
      </c>
      <c r="AV948" s="14" t="s">
        <v>89</v>
      </c>
      <c r="AW948" s="14" t="s">
        <v>35</v>
      </c>
      <c r="AX948" s="14" t="s">
        <v>75</v>
      </c>
      <c r="AY948" s="280" t="s">
        <v>169</v>
      </c>
    </row>
    <row r="949" s="1" customFormat="1" ht="25.5" customHeight="1">
      <c r="B949" s="47"/>
      <c r="C949" s="281" t="s">
        <v>778</v>
      </c>
      <c r="D949" s="281" t="s">
        <v>232</v>
      </c>
      <c r="E949" s="282" t="s">
        <v>2663</v>
      </c>
      <c r="F949" s="283" t="s">
        <v>2664</v>
      </c>
      <c r="G949" s="284" t="s">
        <v>1003</v>
      </c>
      <c r="H949" s="285">
        <v>1</v>
      </c>
      <c r="I949" s="286"/>
      <c r="J949" s="287">
        <f>ROUND(I949*H949,2)</f>
        <v>0</v>
      </c>
      <c r="K949" s="283" t="s">
        <v>21</v>
      </c>
      <c r="L949" s="288"/>
      <c r="M949" s="289" t="s">
        <v>21</v>
      </c>
      <c r="N949" s="290" t="s">
        <v>42</v>
      </c>
      <c r="O949" s="48"/>
      <c r="P949" s="245">
        <f>O949*H949</f>
        <v>0</v>
      </c>
      <c r="Q949" s="245">
        <v>0</v>
      </c>
      <c r="R949" s="245">
        <f>Q949*H949</f>
        <v>0</v>
      </c>
      <c r="S949" s="245">
        <v>0</v>
      </c>
      <c r="T949" s="246">
        <f>S949*H949</f>
        <v>0</v>
      </c>
      <c r="AR949" s="25" t="s">
        <v>101</v>
      </c>
      <c r="AT949" s="25" t="s">
        <v>232</v>
      </c>
      <c r="AU949" s="25" t="s">
        <v>79</v>
      </c>
      <c r="AY949" s="25" t="s">
        <v>169</v>
      </c>
      <c r="BE949" s="247">
        <f>IF(N949="základní",J949,0)</f>
        <v>0</v>
      </c>
      <c r="BF949" s="247">
        <f>IF(N949="snížená",J949,0)</f>
        <v>0</v>
      </c>
      <c r="BG949" s="247">
        <f>IF(N949="zákl. přenesená",J949,0)</f>
        <v>0</v>
      </c>
      <c r="BH949" s="247">
        <f>IF(N949="sníž. přenesená",J949,0)</f>
        <v>0</v>
      </c>
      <c r="BI949" s="247">
        <f>IF(N949="nulová",J949,0)</f>
        <v>0</v>
      </c>
      <c r="BJ949" s="25" t="s">
        <v>75</v>
      </c>
      <c r="BK949" s="247">
        <f>ROUND(I949*H949,2)</f>
        <v>0</v>
      </c>
      <c r="BL949" s="25" t="s">
        <v>89</v>
      </c>
      <c r="BM949" s="25" t="s">
        <v>2665</v>
      </c>
    </row>
    <row r="950" s="12" customFormat="1">
      <c r="B950" s="248"/>
      <c r="C950" s="249"/>
      <c r="D950" s="250" t="s">
        <v>177</v>
      </c>
      <c r="E950" s="251" t="s">
        <v>21</v>
      </c>
      <c r="F950" s="252" t="s">
        <v>75</v>
      </c>
      <c r="G950" s="249"/>
      <c r="H950" s="253">
        <v>1</v>
      </c>
      <c r="I950" s="254"/>
      <c r="J950" s="249"/>
      <c r="K950" s="249"/>
      <c r="L950" s="255"/>
      <c r="M950" s="256"/>
      <c r="N950" s="257"/>
      <c r="O950" s="257"/>
      <c r="P950" s="257"/>
      <c r="Q950" s="257"/>
      <c r="R950" s="257"/>
      <c r="S950" s="257"/>
      <c r="T950" s="258"/>
      <c r="AT950" s="259" t="s">
        <v>177</v>
      </c>
      <c r="AU950" s="259" t="s">
        <v>79</v>
      </c>
      <c r="AV950" s="12" t="s">
        <v>79</v>
      </c>
      <c r="AW950" s="12" t="s">
        <v>35</v>
      </c>
      <c r="AX950" s="12" t="s">
        <v>71</v>
      </c>
      <c r="AY950" s="259" t="s">
        <v>169</v>
      </c>
    </row>
    <row r="951" s="13" customFormat="1">
      <c r="B951" s="260"/>
      <c r="C951" s="261"/>
      <c r="D951" s="250" t="s">
        <v>177</v>
      </c>
      <c r="E951" s="262" t="s">
        <v>21</v>
      </c>
      <c r="F951" s="263" t="s">
        <v>1142</v>
      </c>
      <c r="G951" s="261"/>
      <c r="H951" s="262" t="s">
        <v>21</v>
      </c>
      <c r="I951" s="264"/>
      <c r="J951" s="261"/>
      <c r="K951" s="261"/>
      <c r="L951" s="265"/>
      <c r="M951" s="266"/>
      <c r="N951" s="267"/>
      <c r="O951" s="267"/>
      <c r="P951" s="267"/>
      <c r="Q951" s="267"/>
      <c r="R951" s="267"/>
      <c r="S951" s="267"/>
      <c r="T951" s="268"/>
      <c r="AT951" s="269" t="s">
        <v>177</v>
      </c>
      <c r="AU951" s="269" t="s">
        <v>79</v>
      </c>
      <c r="AV951" s="13" t="s">
        <v>75</v>
      </c>
      <c r="AW951" s="13" t="s">
        <v>35</v>
      </c>
      <c r="AX951" s="13" t="s">
        <v>71</v>
      </c>
      <c r="AY951" s="269" t="s">
        <v>169</v>
      </c>
    </row>
    <row r="952" s="14" customFormat="1">
      <c r="B952" s="270"/>
      <c r="C952" s="271"/>
      <c r="D952" s="250" t="s">
        <v>177</v>
      </c>
      <c r="E952" s="272" t="s">
        <v>21</v>
      </c>
      <c r="F952" s="273" t="s">
        <v>182</v>
      </c>
      <c r="G952" s="271"/>
      <c r="H952" s="274">
        <v>1</v>
      </c>
      <c r="I952" s="275"/>
      <c r="J952" s="271"/>
      <c r="K952" s="271"/>
      <c r="L952" s="276"/>
      <c r="M952" s="277"/>
      <c r="N952" s="278"/>
      <c r="O952" s="278"/>
      <c r="P952" s="278"/>
      <c r="Q952" s="278"/>
      <c r="R952" s="278"/>
      <c r="S952" s="278"/>
      <c r="T952" s="279"/>
      <c r="AT952" s="280" t="s">
        <v>177</v>
      </c>
      <c r="AU952" s="280" t="s">
        <v>79</v>
      </c>
      <c r="AV952" s="14" t="s">
        <v>89</v>
      </c>
      <c r="AW952" s="14" t="s">
        <v>35</v>
      </c>
      <c r="AX952" s="14" t="s">
        <v>75</v>
      </c>
      <c r="AY952" s="280" t="s">
        <v>169</v>
      </c>
    </row>
    <row r="953" s="1" customFormat="1" ht="25.5" customHeight="1">
      <c r="B953" s="47"/>
      <c r="C953" s="281" t="s">
        <v>782</v>
      </c>
      <c r="D953" s="281" t="s">
        <v>232</v>
      </c>
      <c r="E953" s="282" t="s">
        <v>2666</v>
      </c>
      <c r="F953" s="283" t="s">
        <v>2667</v>
      </c>
      <c r="G953" s="284" t="s">
        <v>1003</v>
      </c>
      <c r="H953" s="285">
        <v>1</v>
      </c>
      <c r="I953" s="286"/>
      <c r="J953" s="287">
        <f>ROUND(I953*H953,2)</f>
        <v>0</v>
      </c>
      <c r="K953" s="283" t="s">
        <v>21</v>
      </c>
      <c r="L953" s="288"/>
      <c r="M953" s="289" t="s">
        <v>21</v>
      </c>
      <c r="N953" s="290" t="s">
        <v>42</v>
      </c>
      <c r="O953" s="48"/>
      <c r="P953" s="245">
        <f>O953*H953</f>
        <v>0</v>
      </c>
      <c r="Q953" s="245">
        <v>0</v>
      </c>
      <c r="R953" s="245">
        <f>Q953*H953</f>
        <v>0</v>
      </c>
      <c r="S953" s="245">
        <v>0</v>
      </c>
      <c r="T953" s="246">
        <f>S953*H953</f>
        <v>0</v>
      </c>
      <c r="AR953" s="25" t="s">
        <v>101</v>
      </c>
      <c r="AT953" s="25" t="s">
        <v>232</v>
      </c>
      <c r="AU953" s="25" t="s">
        <v>79</v>
      </c>
      <c r="AY953" s="25" t="s">
        <v>169</v>
      </c>
      <c r="BE953" s="247">
        <f>IF(N953="základní",J953,0)</f>
        <v>0</v>
      </c>
      <c r="BF953" s="247">
        <f>IF(N953="snížená",J953,0)</f>
        <v>0</v>
      </c>
      <c r="BG953" s="247">
        <f>IF(N953="zákl. přenesená",J953,0)</f>
        <v>0</v>
      </c>
      <c r="BH953" s="247">
        <f>IF(N953="sníž. přenesená",J953,0)</f>
        <v>0</v>
      </c>
      <c r="BI953" s="247">
        <f>IF(N953="nulová",J953,0)</f>
        <v>0</v>
      </c>
      <c r="BJ953" s="25" t="s">
        <v>75</v>
      </c>
      <c r="BK953" s="247">
        <f>ROUND(I953*H953,2)</f>
        <v>0</v>
      </c>
      <c r="BL953" s="25" t="s">
        <v>89</v>
      </c>
      <c r="BM953" s="25" t="s">
        <v>2668</v>
      </c>
    </row>
    <row r="954" s="12" customFormat="1">
      <c r="B954" s="248"/>
      <c r="C954" s="249"/>
      <c r="D954" s="250" t="s">
        <v>177</v>
      </c>
      <c r="E954" s="251" t="s">
        <v>21</v>
      </c>
      <c r="F954" s="252" t="s">
        <v>75</v>
      </c>
      <c r="G954" s="249"/>
      <c r="H954" s="253">
        <v>1</v>
      </c>
      <c r="I954" s="254"/>
      <c r="J954" s="249"/>
      <c r="K954" s="249"/>
      <c r="L954" s="255"/>
      <c r="M954" s="256"/>
      <c r="N954" s="257"/>
      <c r="O954" s="257"/>
      <c r="P954" s="257"/>
      <c r="Q954" s="257"/>
      <c r="R954" s="257"/>
      <c r="S954" s="257"/>
      <c r="T954" s="258"/>
      <c r="AT954" s="259" t="s">
        <v>177</v>
      </c>
      <c r="AU954" s="259" t="s">
        <v>79</v>
      </c>
      <c r="AV954" s="12" t="s">
        <v>79</v>
      </c>
      <c r="AW954" s="12" t="s">
        <v>35</v>
      </c>
      <c r="AX954" s="12" t="s">
        <v>71</v>
      </c>
      <c r="AY954" s="259" t="s">
        <v>169</v>
      </c>
    </row>
    <row r="955" s="13" customFormat="1">
      <c r="B955" s="260"/>
      <c r="C955" s="261"/>
      <c r="D955" s="250" t="s">
        <v>177</v>
      </c>
      <c r="E955" s="262" t="s">
        <v>21</v>
      </c>
      <c r="F955" s="263" t="s">
        <v>2630</v>
      </c>
      <c r="G955" s="261"/>
      <c r="H955" s="262" t="s">
        <v>21</v>
      </c>
      <c r="I955" s="264"/>
      <c r="J955" s="261"/>
      <c r="K955" s="261"/>
      <c r="L955" s="265"/>
      <c r="M955" s="266"/>
      <c r="N955" s="267"/>
      <c r="O955" s="267"/>
      <c r="P955" s="267"/>
      <c r="Q955" s="267"/>
      <c r="R955" s="267"/>
      <c r="S955" s="267"/>
      <c r="T955" s="268"/>
      <c r="AT955" s="269" t="s">
        <v>177</v>
      </c>
      <c r="AU955" s="269" t="s">
        <v>79</v>
      </c>
      <c r="AV955" s="13" t="s">
        <v>75</v>
      </c>
      <c r="AW955" s="13" t="s">
        <v>35</v>
      </c>
      <c r="AX955" s="13" t="s">
        <v>71</v>
      </c>
      <c r="AY955" s="269" t="s">
        <v>169</v>
      </c>
    </row>
    <row r="956" s="14" customFormat="1">
      <c r="B956" s="270"/>
      <c r="C956" s="271"/>
      <c r="D956" s="250" t="s">
        <v>177</v>
      </c>
      <c r="E956" s="272" t="s">
        <v>21</v>
      </c>
      <c r="F956" s="273" t="s">
        <v>182</v>
      </c>
      <c r="G956" s="271"/>
      <c r="H956" s="274">
        <v>1</v>
      </c>
      <c r="I956" s="275"/>
      <c r="J956" s="271"/>
      <c r="K956" s="271"/>
      <c r="L956" s="276"/>
      <c r="M956" s="277"/>
      <c r="N956" s="278"/>
      <c r="O956" s="278"/>
      <c r="P956" s="278"/>
      <c r="Q956" s="278"/>
      <c r="R956" s="278"/>
      <c r="S956" s="278"/>
      <c r="T956" s="279"/>
      <c r="AT956" s="280" t="s">
        <v>177</v>
      </c>
      <c r="AU956" s="280" t="s">
        <v>79</v>
      </c>
      <c r="AV956" s="14" t="s">
        <v>89</v>
      </c>
      <c r="AW956" s="14" t="s">
        <v>35</v>
      </c>
      <c r="AX956" s="14" t="s">
        <v>75</v>
      </c>
      <c r="AY956" s="280" t="s">
        <v>169</v>
      </c>
    </row>
    <row r="957" s="1" customFormat="1" ht="25.5" customHeight="1">
      <c r="B957" s="47"/>
      <c r="C957" s="281" t="s">
        <v>788</v>
      </c>
      <c r="D957" s="281" t="s">
        <v>232</v>
      </c>
      <c r="E957" s="282" t="s">
        <v>2669</v>
      </c>
      <c r="F957" s="283" t="s">
        <v>2670</v>
      </c>
      <c r="G957" s="284" t="s">
        <v>1003</v>
      </c>
      <c r="H957" s="285">
        <v>2</v>
      </c>
      <c r="I957" s="286"/>
      <c r="J957" s="287">
        <f>ROUND(I957*H957,2)</f>
        <v>0</v>
      </c>
      <c r="K957" s="283" t="s">
        <v>21</v>
      </c>
      <c r="L957" s="288"/>
      <c r="M957" s="289" t="s">
        <v>21</v>
      </c>
      <c r="N957" s="290" t="s">
        <v>42</v>
      </c>
      <c r="O957" s="48"/>
      <c r="P957" s="245">
        <f>O957*H957</f>
        <v>0</v>
      </c>
      <c r="Q957" s="245">
        <v>0</v>
      </c>
      <c r="R957" s="245">
        <f>Q957*H957</f>
        <v>0</v>
      </c>
      <c r="S957" s="245">
        <v>0</v>
      </c>
      <c r="T957" s="246">
        <f>S957*H957</f>
        <v>0</v>
      </c>
      <c r="AR957" s="25" t="s">
        <v>101</v>
      </c>
      <c r="AT957" s="25" t="s">
        <v>232</v>
      </c>
      <c r="AU957" s="25" t="s">
        <v>79</v>
      </c>
      <c r="AY957" s="25" t="s">
        <v>169</v>
      </c>
      <c r="BE957" s="247">
        <f>IF(N957="základní",J957,0)</f>
        <v>0</v>
      </c>
      <c r="BF957" s="247">
        <f>IF(N957="snížená",J957,0)</f>
        <v>0</v>
      </c>
      <c r="BG957" s="247">
        <f>IF(N957="zákl. přenesená",J957,0)</f>
        <v>0</v>
      </c>
      <c r="BH957" s="247">
        <f>IF(N957="sníž. přenesená",J957,0)</f>
        <v>0</v>
      </c>
      <c r="BI957" s="247">
        <f>IF(N957="nulová",J957,0)</f>
        <v>0</v>
      </c>
      <c r="BJ957" s="25" t="s">
        <v>75</v>
      </c>
      <c r="BK957" s="247">
        <f>ROUND(I957*H957,2)</f>
        <v>0</v>
      </c>
      <c r="BL957" s="25" t="s">
        <v>89</v>
      </c>
      <c r="BM957" s="25" t="s">
        <v>2671</v>
      </c>
    </row>
    <row r="958" s="12" customFormat="1">
      <c r="B958" s="248"/>
      <c r="C958" s="249"/>
      <c r="D958" s="250" t="s">
        <v>177</v>
      </c>
      <c r="E958" s="251" t="s">
        <v>21</v>
      </c>
      <c r="F958" s="252" t="s">
        <v>79</v>
      </c>
      <c r="G958" s="249"/>
      <c r="H958" s="253">
        <v>2</v>
      </c>
      <c r="I958" s="254"/>
      <c r="J958" s="249"/>
      <c r="K958" s="249"/>
      <c r="L958" s="255"/>
      <c r="M958" s="256"/>
      <c r="N958" s="257"/>
      <c r="O958" s="257"/>
      <c r="P958" s="257"/>
      <c r="Q958" s="257"/>
      <c r="R958" s="257"/>
      <c r="S958" s="257"/>
      <c r="T958" s="258"/>
      <c r="AT958" s="259" t="s">
        <v>177</v>
      </c>
      <c r="AU958" s="259" t="s">
        <v>79</v>
      </c>
      <c r="AV958" s="12" t="s">
        <v>79</v>
      </c>
      <c r="AW958" s="12" t="s">
        <v>35</v>
      </c>
      <c r="AX958" s="12" t="s">
        <v>71</v>
      </c>
      <c r="AY958" s="259" t="s">
        <v>169</v>
      </c>
    </row>
    <row r="959" s="14" customFormat="1">
      <c r="B959" s="270"/>
      <c r="C959" s="271"/>
      <c r="D959" s="250" t="s">
        <v>177</v>
      </c>
      <c r="E959" s="272" t="s">
        <v>21</v>
      </c>
      <c r="F959" s="273" t="s">
        <v>182</v>
      </c>
      <c r="G959" s="271"/>
      <c r="H959" s="274">
        <v>2</v>
      </c>
      <c r="I959" s="275"/>
      <c r="J959" s="271"/>
      <c r="K959" s="271"/>
      <c r="L959" s="276"/>
      <c r="M959" s="277"/>
      <c r="N959" s="278"/>
      <c r="O959" s="278"/>
      <c r="P959" s="278"/>
      <c r="Q959" s="278"/>
      <c r="R959" s="278"/>
      <c r="S959" s="278"/>
      <c r="T959" s="279"/>
      <c r="AT959" s="280" t="s">
        <v>177</v>
      </c>
      <c r="AU959" s="280" t="s">
        <v>79</v>
      </c>
      <c r="AV959" s="14" t="s">
        <v>89</v>
      </c>
      <c r="AW959" s="14" t="s">
        <v>35</v>
      </c>
      <c r="AX959" s="14" t="s">
        <v>75</v>
      </c>
      <c r="AY959" s="280" t="s">
        <v>169</v>
      </c>
    </row>
    <row r="960" s="1" customFormat="1" ht="25.5" customHeight="1">
      <c r="B960" s="47"/>
      <c r="C960" s="236" t="s">
        <v>794</v>
      </c>
      <c r="D960" s="236" t="s">
        <v>172</v>
      </c>
      <c r="E960" s="237" t="s">
        <v>2672</v>
      </c>
      <c r="F960" s="238" t="s">
        <v>2673</v>
      </c>
      <c r="G960" s="239" t="s">
        <v>354</v>
      </c>
      <c r="H960" s="240">
        <v>2</v>
      </c>
      <c r="I960" s="241"/>
      <c r="J960" s="242">
        <f>ROUND(I960*H960,2)</f>
        <v>0</v>
      </c>
      <c r="K960" s="238" t="s">
        <v>21</v>
      </c>
      <c r="L960" s="73"/>
      <c r="M960" s="243" t="s">
        <v>21</v>
      </c>
      <c r="N960" s="244" t="s">
        <v>42</v>
      </c>
      <c r="O960" s="48"/>
      <c r="P960" s="245">
        <f>O960*H960</f>
        <v>0</v>
      </c>
      <c r="Q960" s="245">
        <v>0</v>
      </c>
      <c r="R960" s="245">
        <f>Q960*H960</f>
        <v>0</v>
      </c>
      <c r="S960" s="245">
        <v>0</v>
      </c>
      <c r="T960" s="246">
        <f>S960*H960</f>
        <v>0</v>
      </c>
      <c r="AR960" s="25" t="s">
        <v>89</v>
      </c>
      <c r="AT960" s="25" t="s">
        <v>172</v>
      </c>
      <c r="AU960" s="25" t="s">
        <v>79</v>
      </c>
      <c r="AY960" s="25" t="s">
        <v>169</v>
      </c>
      <c r="BE960" s="247">
        <f>IF(N960="základní",J960,0)</f>
        <v>0</v>
      </c>
      <c r="BF960" s="247">
        <f>IF(N960="snížená",J960,0)</f>
        <v>0</v>
      </c>
      <c r="BG960" s="247">
        <f>IF(N960="zákl. přenesená",J960,0)</f>
        <v>0</v>
      </c>
      <c r="BH960" s="247">
        <f>IF(N960="sníž. přenesená",J960,0)</f>
        <v>0</v>
      </c>
      <c r="BI960" s="247">
        <f>IF(N960="nulová",J960,0)</f>
        <v>0</v>
      </c>
      <c r="BJ960" s="25" t="s">
        <v>75</v>
      </c>
      <c r="BK960" s="247">
        <f>ROUND(I960*H960,2)</f>
        <v>0</v>
      </c>
      <c r="BL960" s="25" t="s">
        <v>89</v>
      </c>
      <c r="BM960" s="25" t="s">
        <v>2674</v>
      </c>
    </row>
    <row r="961" s="12" customFormat="1">
      <c r="B961" s="248"/>
      <c r="C961" s="249"/>
      <c r="D961" s="250" t="s">
        <v>177</v>
      </c>
      <c r="E961" s="251" t="s">
        <v>21</v>
      </c>
      <c r="F961" s="252" t="s">
        <v>79</v>
      </c>
      <c r="G961" s="249"/>
      <c r="H961" s="253">
        <v>2</v>
      </c>
      <c r="I961" s="254"/>
      <c r="J961" s="249"/>
      <c r="K961" s="249"/>
      <c r="L961" s="255"/>
      <c r="M961" s="256"/>
      <c r="N961" s="257"/>
      <c r="O961" s="257"/>
      <c r="P961" s="257"/>
      <c r="Q961" s="257"/>
      <c r="R961" s="257"/>
      <c r="S961" s="257"/>
      <c r="T961" s="258"/>
      <c r="AT961" s="259" t="s">
        <v>177</v>
      </c>
      <c r="AU961" s="259" t="s">
        <v>79</v>
      </c>
      <c r="AV961" s="12" t="s">
        <v>79</v>
      </c>
      <c r="AW961" s="12" t="s">
        <v>35</v>
      </c>
      <c r="AX961" s="12" t="s">
        <v>71</v>
      </c>
      <c r="AY961" s="259" t="s">
        <v>169</v>
      </c>
    </row>
    <row r="962" s="13" customFormat="1">
      <c r="B962" s="260"/>
      <c r="C962" s="261"/>
      <c r="D962" s="250" t="s">
        <v>177</v>
      </c>
      <c r="E962" s="262" t="s">
        <v>21</v>
      </c>
      <c r="F962" s="263" t="s">
        <v>2370</v>
      </c>
      <c r="G962" s="261"/>
      <c r="H962" s="262" t="s">
        <v>21</v>
      </c>
      <c r="I962" s="264"/>
      <c r="J962" s="261"/>
      <c r="K962" s="261"/>
      <c r="L962" s="265"/>
      <c r="M962" s="266"/>
      <c r="N962" s="267"/>
      <c r="O962" s="267"/>
      <c r="P962" s="267"/>
      <c r="Q962" s="267"/>
      <c r="R962" s="267"/>
      <c r="S962" s="267"/>
      <c r="T962" s="268"/>
      <c r="AT962" s="269" t="s">
        <v>177</v>
      </c>
      <c r="AU962" s="269" t="s">
        <v>79</v>
      </c>
      <c r="AV962" s="13" t="s">
        <v>75</v>
      </c>
      <c r="AW962" s="13" t="s">
        <v>35</v>
      </c>
      <c r="AX962" s="13" t="s">
        <v>71</v>
      </c>
      <c r="AY962" s="269" t="s">
        <v>169</v>
      </c>
    </row>
    <row r="963" s="14" customFormat="1">
      <c r="B963" s="270"/>
      <c r="C963" s="271"/>
      <c r="D963" s="250" t="s">
        <v>177</v>
      </c>
      <c r="E963" s="272" t="s">
        <v>21</v>
      </c>
      <c r="F963" s="273" t="s">
        <v>182</v>
      </c>
      <c r="G963" s="271"/>
      <c r="H963" s="274">
        <v>2</v>
      </c>
      <c r="I963" s="275"/>
      <c r="J963" s="271"/>
      <c r="K963" s="271"/>
      <c r="L963" s="276"/>
      <c r="M963" s="277"/>
      <c r="N963" s="278"/>
      <c r="O963" s="278"/>
      <c r="P963" s="278"/>
      <c r="Q963" s="278"/>
      <c r="R963" s="278"/>
      <c r="S963" s="278"/>
      <c r="T963" s="279"/>
      <c r="AT963" s="280" t="s">
        <v>177</v>
      </c>
      <c r="AU963" s="280" t="s">
        <v>79</v>
      </c>
      <c r="AV963" s="14" t="s">
        <v>89</v>
      </c>
      <c r="AW963" s="14" t="s">
        <v>35</v>
      </c>
      <c r="AX963" s="14" t="s">
        <v>75</v>
      </c>
      <c r="AY963" s="280" t="s">
        <v>169</v>
      </c>
    </row>
    <row r="964" s="1" customFormat="1" ht="16.5" customHeight="1">
      <c r="B964" s="47"/>
      <c r="C964" s="236" t="s">
        <v>802</v>
      </c>
      <c r="D964" s="236" t="s">
        <v>172</v>
      </c>
      <c r="E964" s="237" t="s">
        <v>1953</v>
      </c>
      <c r="F964" s="238" t="s">
        <v>1954</v>
      </c>
      <c r="G964" s="239" t="s">
        <v>354</v>
      </c>
      <c r="H964" s="240">
        <v>23</v>
      </c>
      <c r="I964" s="241"/>
      <c r="J964" s="242">
        <f>ROUND(I964*H964,2)</f>
        <v>0</v>
      </c>
      <c r="K964" s="238" t="s">
        <v>21</v>
      </c>
      <c r="L964" s="73"/>
      <c r="M964" s="243" t="s">
        <v>21</v>
      </c>
      <c r="N964" s="244" t="s">
        <v>42</v>
      </c>
      <c r="O964" s="48"/>
      <c r="P964" s="245">
        <f>O964*H964</f>
        <v>0</v>
      </c>
      <c r="Q964" s="245">
        <v>0</v>
      </c>
      <c r="R964" s="245">
        <f>Q964*H964</f>
        <v>0</v>
      </c>
      <c r="S964" s="245">
        <v>0.024</v>
      </c>
      <c r="T964" s="246">
        <f>S964*H964</f>
        <v>0.55200000000000005</v>
      </c>
      <c r="AR964" s="25" t="s">
        <v>89</v>
      </c>
      <c r="AT964" s="25" t="s">
        <v>172</v>
      </c>
      <c r="AU964" s="25" t="s">
        <v>79</v>
      </c>
      <c r="AY964" s="25" t="s">
        <v>169</v>
      </c>
      <c r="BE964" s="247">
        <f>IF(N964="základní",J964,0)</f>
        <v>0</v>
      </c>
      <c r="BF964" s="247">
        <f>IF(N964="snížená",J964,0)</f>
        <v>0</v>
      </c>
      <c r="BG964" s="247">
        <f>IF(N964="zákl. přenesená",J964,0)</f>
        <v>0</v>
      </c>
      <c r="BH964" s="247">
        <f>IF(N964="sníž. přenesená",J964,0)</f>
        <v>0</v>
      </c>
      <c r="BI964" s="247">
        <f>IF(N964="nulová",J964,0)</f>
        <v>0</v>
      </c>
      <c r="BJ964" s="25" t="s">
        <v>75</v>
      </c>
      <c r="BK964" s="247">
        <f>ROUND(I964*H964,2)</f>
        <v>0</v>
      </c>
      <c r="BL964" s="25" t="s">
        <v>89</v>
      </c>
      <c r="BM964" s="25" t="s">
        <v>2675</v>
      </c>
    </row>
    <row r="965" s="12" customFormat="1">
      <c r="B965" s="248"/>
      <c r="C965" s="249"/>
      <c r="D965" s="250" t="s">
        <v>177</v>
      </c>
      <c r="E965" s="251" t="s">
        <v>21</v>
      </c>
      <c r="F965" s="252" t="s">
        <v>79</v>
      </c>
      <c r="G965" s="249"/>
      <c r="H965" s="253">
        <v>2</v>
      </c>
      <c r="I965" s="254"/>
      <c r="J965" s="249"/>
      <c r="K965" s="249"/>
      <c r="L965" s="255"/>
      <c r="M965" s="256"/>
      <c r="N965" s="257"/>
      <c r="O965" s="257"/>
      <c r="P965" s="257"/>
      <c r="Q965" s="257"/>
      <c r="R965" s="257"/>
      <c r="S965" s="257"/>
      <c r="T965" s="258"/>
      <c r="AT965" s="259" t="s">
        <v>177</v>
      </c>
      <c r="AU965" s="259" t="s">
        <v>79</v>
      </c>
      <c r="AV965" s="12" t="s">
        <v>79</v>
      </c>
      <c r="AW965" s="12" t="s">
        <v>35</v>
      </c>
      <c r="AX965" s="12" t="s">
        <v>71</v>
      </c>
      <c r="AY965" s="259" t="s">
        <v>169</v>
      </c>
    </row>
    <row r="966" s="13" customFormat="1">
      <c r="B966" s="260"/>
      <c r="C966" s="261"/>
      <c r="D966" s="250" t="s">
        <v>177</v>
      </c>
      <c r="E966" s="262" t="s">
        <v>21</v>
      </c>
      <c r="F966" s="263" t="s">
        <v>837</v>
      </c>
      <c r="G966" s="261"/>
      <c r="H966" s="262" t="s">
        <v>21</v>
      </c>
      <c r="I966" s="264"/>
      <c r="J966" s="261"/>
      <c r="K966" s="261"/>
      <c r="L966" s="265"/>
      <c r="M966" s="266"/>
      <c r="N966" s="267"/>
      <c r="O966" s="267"/>
      <c r="P966" s="267"/>
      <c r="Q966" s="267"/>
      <c r="R966" s="267"/>
      <c r="S966" s="267"/>
      <c r="T966" s="268"/>
      <c r="AT966" s="269" t="s">
        <v>177</v>
      </c>
      <c r="AU966" s="269" t="s">
        <v>79</v>
      </c>
      <c r="AV966" s="13" t="s">
        <v>75</v>
      </c>
      <c r="AW966" s="13" t="s">
        <v>35</v>
      </c>
      <c r="AX966" s="13" t="s">
        <v>71</v>
      </c>
      <c r="AY966" s="269" t="s">
        <v>169</v>
      </c>
    </row>
    <row r="967" s="12" customFormat="1">
      <c r="B967" s="248"/>
      <c r="C967" s="249"/>
      <c r="D967" s="250" t="s">
        <v>177</v>
      </c>
      <c r="E967" s="251" t="s">
        <v>21</v>
      </c>
      <c r="F967" s="252" t="s">
        <v>9</v>
      </c>
      <c r="G967" s="249"/>
      <c r="H967" s="253">
        <v>21</v>
      </c>
      <c r="I967" s="254"/>
      <c r="J967" s="249"/>
      <c r="K967" s="249"/>
      <c r="L967" s="255"/>
      <c r="M967" s="256"/>
      <c r="N967" s="257"/>
      <c r="O967" s="257"/>
      <c r="P967" s="257"/>
      <c r="Q967" s="257"/>
      <c r="R967" s="257"/>
      <c r="S967" s="257"/>
      <c r="T967" s="258"/>
      <c r="AT967" s="259" t="s">
        <v>177</v>
      </c>
      <c r="AU967" s="259" t="s">
        <v>79</v>
      </c>
      <c r="AV967" s="12" t="s">
        <v>79</v>
      </c>
      <c r="AW967" s="12" t="s">
        <v>35</v>
      </c>
      <c r="AX967" s="12" t="s">
        <v>71</v>
      </c>
      <c r="AY967" s="259" t="s">
        <v>169</v>
      </c>
    </row>
    <row r="968" s="13" customFormat="1">
      <c r="B968" s="260"/>
      <c r="C968" s="261"/>
      <c r="D968" s="250" t="s">
        <v>177</v>
      </c>
      <c r="E968" s="262" t="s">
        <v>21</v>
      </c>
      <c r="F968" s="263" t="s">
        <v>602</v>
      </c>
      <c r="G968" s="261"/>
      <c r="H968" s="262" t="s">
        <v>21</v>
      </c>
      <c r="I968" s="264"/>
      <c r="J968" s="261"/>
      <c r="K968" s="261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177</v>
      </c>
      <c r="AU968" s="269" t="s">
        <v>79</v>
      </c>
      <c r="AV968" s="13" t="s">
        <v>75</v>
      </c>
      <c r="AW968" s="13" t="s">
        <v>35</v>
      </c>
      <c r="AX968" s="13" t="s">
        <v>71</v>
      </c>
      <c r="AY968" s="269" t="s">
        <v>169</v>
      </c>
    </row>
    <row r="969" s="14" customFormat="1">
      <c r="B969" s="270"/>
      <c r="C969" s="271"/>
      <c r="D969" s="250" t="s">
        <v>177</v>
      </c>
      <c r="E969" s="272" t="s">
        <v>21</v>
      </c>
      <c r="F969" s="273" t="s">
        <v>182</v>
      </c>
      <c r="G969" s="271"/>
      <c r="H969" s="274">
        <v>23</v>
      </c>
      <c r="I969" s="275"/>
      <c r="J969" s="271"/>
      <c r="K969" s="271"/>
      <c r="L969" s="276"/>
      <c r="M969" s="277"/>
      <c r="N969" s="278"/>
      <c r="O969" s="278"/>
      <c r="P969" s="278"/>
      <c r="Q969" s="278"/>
      <c r="R969" s="278"/>
      <c r="S969" s="278"/>
      <c r="T969" s="279"/>
      <c r="AT969" s="280" t="s">
        <v>177</v>
      </c>
      <c r="AU969" s="280" t="s">
        <v>79</v>
      </c>
      <c r="AV969" s="14" t="s">
        <v>89</v>
      </c>
      <c r="AW969" s="14" t="s">
        <v>35</v>
      </c>
      <c r="AX969" s="14" t="s">
        <v>75</v>
      </c>
      <c r="AY969" s="280" t="s">
        <v>169</v>
      </c>
    </row>
    <row r="970" s="1" customFormat="1" ht="16.5" customHeight="1">
      <c r="B970" s="47"/>
      <c r="C970" s="236" t="s">
        <v>807</v>
      </c>
      <c r="D970" s="236" t="s">
        <v>172</v>
      </c>
      <c r="E970" s="237" t="s">
        <v>1957</v>
      </c>
      <c r="F970" s="238" t="s">
        <v>1958</v>
      </c>
      <c r="G970" s="239" t="s">
        <v>1474</v>
      </c>
      <c r="H970" s="293"/>
      <c r="I970" s="241"/>
      <c r="J970" s="242">
        <f>ROUND(I970*H970,2)</f>
        <v>0</v>
      </c>
      <c r="K970" s="238" t="s">
        <v>21</v>
      </c>
      <c r="L970" s="73"/>
      <c r="M970" s="243" t="s">
        <v>21</v>
      </c>
      <c r="N970" s="244" t="s">
        <v>42</v>
      </c>
      <c r="O970" s="48"/>
      <c r="P970" s="245">
        <f>O970*H970</f>
        <v>0</v>
      </c>
      <c r="Q970" s="245">
        <v>0</v>
      </c>
      <c r="R970" s="245">
        <f>Q970*H970</f>
        <v>0</v>
      </c>
      <c r="S970" s="245">
        <v>0</v>
      </c>
      <c r="T970" s="246">
        <f>S970*H970</f>
        <v>0</v>
      </c>
      <c r="AR970" s="25" t="s">
        <v>89</v>
      </c>
      <c r="AT970" s="25" t="s">
        <v>172</v>
      </c>
      <c r="AU970" s="25" t="s">
        <v>79</v>
      </c>
      <c r="AY970" s="25" t="s">
        <v>169</v>
      </c>
      <c r="BE970" s="247">
        <f>IF(N970="základní",J970,0)</f>
        <v>0</v>
      </c>
      <c r="BF970" s="247">
        <f>IF(N970="snížená",J970,0)</f>
        <v>0</v>
      </c>
      <c r="BG970" s="247">
        <f>IF(N970="zákl. přenesená",J970,0)</f>
        <v>0</v>
      </c>
      <c r="BH970" s="247">
        <f>IF(N970="sníž. přenesená",J970,0)</f>
        <v>0</v>
      </c>
      <c r="BI970" s="247">
        <f>IF(N970="nulová",J970,0)</f>
        <v>0</v>
      </c>
      <c r="BJ970" s="25" t="s">
        <v>75</v>
      </c>
      <c r="BK970" s="247">
        <f>ROUND(I970*H970,2)</f>
        <v>0</v>
      </c>
      <c r="BL970" s="25" t="s">
        <v>89</v>
      </c>
      <c r="BM970" s="25" t="s">
        <v>2676</v>
      </c>
    </row>
    <row r="971" s="11" customFormat="1" ht="29.88" customHeight="1">
      <c r="B971" s="220"/>
      <c r="C971" s="221"/>
      <c r="D971" s="222" t="s">
        <v>70</v>
      </c>
      <c r="E971" s="234" t="s">
        <v>1960</v>
      </c>
      <c r="F971" s="234" t="s">
        <v>1961</v>
      </c>
      <c r="G971" s="221"/>
      <c r="H971" s="221"/>
      <c r="I971" s="224"/>
      <c r="J971" s="235">
        <f>BK971</f>
        <v>0</v>
      </c>
      <c r="K971" s="221"/>
      <c r="L971" s="226"/>
      <c r="M971" s="227"/>
      <c r="N971" s="228"/>
      <c r="O971" s="228"/>
      <c r="P971" s="229">
        <f>SUM(P972:P975)</f>
        <v>0</v>
      </c>
      <c r="Q971" s="228"/>
      <c r="R971" s="229">
        <f>SUM(R972:R975)</f>
        <v>0</v>
      </c>
      <c r="S971" s="228"/>
      <c r="T971" s="230">
        <f>SUM(T972:T975)</f>
        <v>0</v>
      </c>
      <c r="AR971" s="231" t="s">
        <v>75</v>
      </c>
      <c r="AT971" s="232" t="s">
        <v>70</v>
      </c>
      <c r="AU971" s="232" t="s">
        <v>75</v>
      </c>
      <c r="AY971" s="231" t="s">
        <v>169</v>
      </c>
      <c r="BK971" s="233">
        <f>SUM(BK972:BK975)</f>
        <v>0</v>
      </c>
    </row>
    <row r="972" s="1" customFormat="1" ht="25.5" customHeight="1">
      <c r="B972" s="47"/>
      <c r="C972" s="236" t="s">
        <v>812</v>
      </c>
      <c r="D972" s="236" t="s">
        <v>172</v>
      </c>
      <c r="E972" s="237" t="s">
        <v>1983</v>
      </c>
      <c r="F972" s="238" t="s">
        <v>1984</v>
      </c>
      <c r="G972" s="239" t="s">
        <v>354</v>
      </c>
      <c r="H972" s="240">
        <v>1</v>
      </c>
      <c r="I972" s="241"/>
      <c r="J972" s="242">
        <f>ROUND(I972*H972,2)</f>
        <v>0</v>
      </c>
      <c r="K972" s="238" t="s">
        <v>21</v>
      </c>
      <c r="L972" s="73"/>
      <c r="M972" s="243" t="s">
        <v>21</v>
      </c>
      <c r="N972" s="244" t="s">
        <v>42</v>
      </c>
      <c r="O972" s="48"/>
      <c r="P972" s="245">
        <f>O972*H972</f>
        <v>0</v>
      </c>
      <c r="Q972" s="245">
        <v>0</v>
      </c>
      <c r="R972" s="245">
        <f>Q972*H972</f>
        <v>0</v>
      </c>
      <c r="S972" s="245">
        <v>0</v>
      </c>
      <c r="T972" s="246">
        <f>S972*H972</f>
        <v>0</v>
      </c>
      <c r="AR972" s="25" t="s">
        <v>89</v>
      </c>
      <c r="AT972" s="25" t="s">
        <v>172</v>
      </c>
      <c r="AU972" s="25" t="s">
        <v>79</v>
      </c>
      <c r="AY972" s="25" t="s">
        <v>169</v>
      </c>
      <c r="BE972" s="247">
        <f>IF(N972="základní",J972,0)</f>
        <v>0</v>
      </c>
      <c r="BF972" s="247">
        <f>IF(N972="snížená",J972,0)</f>
        <v>0</v>
      </c>
      <c r="BG972" s="247">
        <f>IF(N972="zákl. přenesená",J972,0)</f>
        <v>0</v>
      </c>
      <c r="BH972" s="247">
        <f>IF(N972="sníž. přenesená",J972,0)</f>
        <v>0</v>
      </c>
      <c r="BI972" s="247">
        <f>IF(N972="nulová",J972,0)</f>
        <v>0</v>
      </c>
      <c r="BJ972" s="25" t="s">
        <v>75</v>
      </c>
      <c r="BK972" s="247">
        <f>ROUND(I972*H972,2)</f>
        <v>0</v>
      </c>
      <c r="BL972" s="25" t="s">
        <v>89</v>
      </c>
      <c r="BM972" s="25" t="s">
        <v>2677</v>
      </c>
    </row>
    <row r="973" s="12" customFormat="1">
      <c r="B973" s="248"/>
      <c r="C973" s="249"/>
      <c r="D973" s="250" t="s">
        <v>177</v>
      </c>
      <c r="E973" s="251" t="s">
        <v>21</v>
      </c>
      <c r="F973" s="252" t="s">
        <v>75</v>
      </c>
      <c r="G973" s="249"/>
      <c r="H973" s="253">
        <v>1</v>
      </c>
      <c r="I973" s="254"/>
      <c r="J973" s="249"/>
      <c r="K973" s="249"/>
      <c r="L973" s="255"/>
      <c r="M973" s="256"/>
      <c r="N973" s="257"/>
      <c r="O973" s="257"/>
      <c r="P973" s="257"/>
      <c r="Q973" s="257"/>
      <c r="R973" s="257"/>
      <c r="S973" s="257"/>
      <c r="T973" s="258"/>
      <c r="AT973" s="259" t="s">
        <v>177</v>
      </c>
      <c r="AU973" s="259" t="s">
        <v>79</v>
      </c>
      <c r="AV973" s="12" t="s">
        <v>79</v>
      </c>
      <c r="AW973" s="12" t="s">
        <v>35</v>
      </c>
      <c r="AX973" s="12" t="s">
        <v>71</v>
      </c>
      <c r="AY973" s="259" t="s">
        <v>169</v>
      </c>
    </row>
    <row r="974" s="14" customFormat="1">
      <c r="B974" s="270"/>
      <c r="C974" s="271"/>
      <c r="D974" s="250" t="s">
        <v>177</v>
      </c>
      <c r="E974" s="272" t="s">
        <v>21</v>
      </c>
      <c r="F974" s="273" t="s">
        <v>182</v>
      </c>
      <c r="G974" s="271"/>
      <c r="H974" s="274">
        <v>1</v>
      </c>
      <c r="I974" s="275"/>
      <c r="J974" s="271"/>
      <c r="K974" s="271"/>
      <c r="L974" s="276"/>
      <c r="M974" s="277"/>
      <c r="N974" s="278"/>
      <c r="O974" s="278"/>
      <c r="P974" s="278"/>
      <c r="Q974" s="278"/>
      <c r="R974" s="278"/>
      <c r="S974" s="278"/>
      <c r="T974" s="279"/>
      <c r="AT974" s="280" t="s">
        <v>177</v>
      </c>
      <c r="AU974" s="280" t="s">
        <v>79</v>
      </c>
      <c r="AV974" s="14" t="s">
        <v>89</v>
      </c>
      <c r="AW974" s="14" t="s">
        <v>35</v>
      </c>
      <c r="AX974" s="14" t="s">
        <v>75</v>
      </c>
      <c r="AY974" s="280" t="s">
        <v>169</v>
      </c>
    </row>
    <row r="975" s="1" customFormat="1" ht="16.5" customHeight="1">
      <c r="B975" s="47"/>
      <c r="C975" s="236" t="s">
        <v>817</v>
      </c>
      <c r="D975" s="236" t="s">
        <v>172</v>
      </c>
      <c r="E975" s="237" t="s">
        <v>2141</v>
      </c>
      <c r="F975" s="238" t="s">
        <v>2142</v>
      </c>
      <c r="G975" s="239" t="s">
        <v>1474</v>
      </c>
      <c r="H975" s="293"/>
      <c r="I975" s="241"/>
      <c r="J975" s="242">
        <f>ROUND(I975*H975,2)</f>
        <v>0</v>
      </c>
      <c r="K975" s="238" t="s">
        <v>185</v>
      </c>
      <c r="L975" s="73"/>
      <c r="M975" s="243" t="s">
        <v>21</v>
      </c>
      <c r="N975" s="244" t="s">
        <v>42</v>
      </c>
      <c r="O975" s="48"/>
      <c r="P975" s="245">
        <f>O975*H975</f>
        <v>0</v>
      </c>
      <c r="Q975" s="245">
        <v>0</v>
      </c>
      <c r="R975" s="245">
        <f>Q975*H975</f>
        <v>0</v>
      </c>
      <c r="S975" s="245">
        <v>0</v>
      </c>
      <c r="T975" s="246">
        <f>S975*H975</f>
        <v>0</v>
      </c>
      <c r="AR975" s="25" t="s">
        <v>267</v>
      </c>
      <c r="AT975" s="25" t="s">
        <v>172</v>
      </c>
      <c r="AU975" s="25" t="s">
        <v>79</v>
      </c>
      <c r="AY975" s="25" t="s">
        <v>169</v>
      </c>
      <c r="BE975" s="247">
        <f>IF(N975="základní",J975,0)</f>
        <v>0</v>
      </c>
      <c r="BF975" s="247">
        <f>IF(N975="snížená",J975,0)</f>
        <v>0</v>
      </c>
      <c r="BG975" s="247">
        <f>IF(N975="zákl. přenesená",J975,0)</f>
        <v>0</v>
      </c>
      <c r="BH975" s="247">
        <f>IF(N975="sníž. přenesená",J975,0)</f>
        <v>0</v>
      </c>
      <c r="BI975" s="247">
        <f>IF(N975="nulová",J975,0)</f>
        <v>0</v>
      </c>
      <c r="BJ975" s="25" t="s">
        <v>75</v>
      </c>
      <c r="BK975" s="247">
        <f>ROUND(I975*H975,2)</f>
        <v>0</v>
      </c>
      <c r="BL975" s="25" t="s">
        <v>267</v>
      </c>
      <c r="BM975" s="25" t="s">
        <v>2678</v>
      </c>
    </row>
    <row r="976" s="11" customFormat="1" ht="29.88" customHeight="1">
      <c r="B976" s="220"/>
      <c r="C976" s="221"/>
      <c r="D976" s="222" t="s">
        <v>70</v>
      </c>
      <c r="E976" s="234" t="s">
        <v>2144</v>
      </c>
      <c r="F976" s="234" t="s">
        <v>2145</v>
      </c>
      <c r="G976" s="221"/>
      <c r="H976" s="221"/>
      <c r="I976" s="224"/>
      <c r="J976" s="235">
        <f>BK976</f>
        <v>0</v>
      </c>
      <c r="K976" s="221"/>
      <c r="L976" s="226"/>
      <c r="M976" s="227"/>
      <c r="N976" s="228"/>
      <c r="O976" s="228"/>
      <c r="P976" s="229">
        <f>SUM(P977:P991)</f>
        <v>0</v>
      </c>
      <c r="Q976" s="228"/>
      <c r="R976" s="229">
        <f>SUM(R977:R991)</f>
        <v>0</v>
      </c>
      <c r="S976" s="228"/>
      <c r="T976" s="230">
        <f>SUM(T977:T991)</f>
        <v>0.38261900000000004</v>
      </c>
      <c r="AR976" s="231" t="s">
        <v>75</v>
      </c>
      <c r="AT976" s="232" t="s">
        <v>70</v>
      </c>
      <c r="AU976" s="232" t="s">
        <v>75</v>
      </c>
      <c r="AY976" s="231" t="s">
        <v>169</v>
      </c>
      <c r="BK976" s="233">
        <f>SUM(BK977:BK991)</f>
        <v>0</v>
      </c>
    </row>
    <row r="977" s="1" customFormat="1" ht="16.5" customHeight="1">
      <c r="B977" s="47"/>
      <c r="C977" s="236" t="s">
        <v>821</v>
      </c>
      <c r="D977" s="236" t="s">
        <v>172</v>
      </c>
      <c r="E977" s="237" t="s">
        <v>2147</v>
      </c>
      <c r="F977" s="238" t="s">
        <v>2148</v>
      </c>
      <c r="G977" s="239" t="s">
        <v>175</v>
      </c>
      <c r="H977" s="240">
        <v>53.890000000000001</v>
      </c>
      <c r="I977" s="241"/>
      <c r="J977" s="242">
        <f>ROUND(I977*H977,2)</f>
        <v>0</v>
      </c>
      <c r="K977" s="238" t="s">
        <v>21</v>
      </c>
      <c r="L977" s="73"/>
      <c r="M977" s="243" t="s">
        <v>21</v>
      </c>
      <c r="N977" s="244" t="s">
        <v>42</v>
      </c>
      <c r="O977" s="48"/>
      <c r="P977" s="245">
        <f>O977*H977</f>
        <v>0</v>
      </c>
      <c r="Q977" s="245">
        <v>0</v>
      </c>
      <c r="R977" s="245">
        <f>Q977*H977</f>
        <v>0</v>
      </c>
      <c r="S977" s="245">
        <v>0.0071000000000000004</v>
      </c>
      <c r="T977" s="246">
        <f>S977*H977</f>
        <v>0.38261900000000004</v>
      </c>
      <c r="AR977" s="25" t="s">
        <v>89</v>
      </c>
      <c r="AT977" s="25" t="s">
        <v>172</v>
      </c>
      <c r="AU977" s="25" t="s">
        <v>79</v>
      </c>
      <c r="AY977" s="25" t="s">
        <v>169</v>
      </c>
      <c r="BE977" s="247">
        <f>IF(N977="základní",J977,0)</f>
        <v>0</v>
      </c>
      <c r="BF977" s="247">
        <f>IF(N977="snížená",J977,0)</f>
        <v>0</v>
      </c>
      <c r="BG977" s="247">
        <f>IF(N977="zákl. přenesená",J977,0)</f>
        <v>0</v>
      </c>
      <c r="BH977" s="247">
        <f>IF(N977="sníž. přenesená",J977,0)</f>
        <v>0</v>
      </c>
      <c r="BI977" s="247">
        <f>IF(N977="nulová",J977,0)</f>
        <v>0</v>
      </c>
      <c r="BJ977" s="25" t="s">
        <v>75</v>
      </c>
      <c r="BK977" s="247">
        <f>ROUND(I977*H977,2)</f>
        <v>0</v>
      </c>
      <c r="BL977" s="25" t="s">
        <v>89</v>
      </c>
      <c r="BM977" s="25" t="s">
        <v>2679</v>
      </c>
    </row>
    <row r="978" s="12" customFormat="1">
      <c r="B978" s="248"/>
      <c r="C978" s="249"/>
      <c r="D978" s="250" t="s">
        <v>177</v>
      </c>
      <c r="E978" s="251" t="s">
        <v>21</v>
      </c>
      <c r="F978" s="252" t="s">
        <v>2680</v>
      </c>
      <c r="G978" s="249"/>
      <c r="H978" s="253">
        <v>10.17</v>
      </c>
      <c r="I978" s="254"/>
      <c r="J978" s="249"/>
      <c r="K978" s="249"/>
      <c r="L978" s="255"/>
      <c r="M978" s="256"/>
      <c r="N978" s="257"/>
      <c r="O978" s="257"/>
      <c r="P978" s="257"/>
      <c r="Q978" s="257"/>
      <c r="R978" s="257"/>
      <c r="S978" s="257"/>
      <c r="T978" s="258"/>
      <c r="AT978" s="259" t="s">
        <v>177</v>
      </c>
      <c r="AU978" s="259" t="s">
        <v>79</v>
      </c>
      <c r="AV978" s="12" t="s">
        <v>79</v>
      </c>
      <c r="AW978" s="12" t="s">
        <v>35</v>
      </c>
      <c r="AX978" s="12" t="s">
        <v>71</v>
      </c>
      <c r="AY978" s="259" t="s">
        <v>169</v>
      </c>
    </row>
    <row r="979" s="13" customFormat="1">
      <c r="B979" s="260"/>
      <c r="C979" s="261"/>
      <c r="D979" s="250" t="s">
        <v>177</v>
      </c>
      <c r="E979" s="262" t="s">
        <v>21</v>
      </c>
      <c r="F979" s="263" t="s">
        <v>2417</v>
      </c>
      <c r="G979" s="261"/>
      <c r="H979" s="262" t="s">
        <v>21</v>
      </c>
      <c r="I979" s="264"/>
      <c r="J979" s="261"/>
      <c r="K979" s="261"/>
      <c r="L979" s="265"/>
      <c r="M979" s="266"/>
      <c r="N979" s="267"/>
      <c r="O979" s="267"/>
      <c r="P979" s="267"/>
      <c r="Q979" s="267"/>
      <c r="R979" s="267"/>
      <c r="S979" s="267"/>
      <c r="T979" s="268"/>
      <c r="AT979" s="269" t="s">
        <v>177</v>
      </c>
      <c r="AU979" s="269" t="s">
        <v>79</v>
      </c>
      <c r="AV979" s="13" t="s">
        <v>75</v>
      </c>
      <c r="AW979" s="13" t="s">
        <v>35</v>
      </c>
      <c r="AX979" s="13" t="s">
        <v>71</v>
      </c>
      <c r="AY979" s="269" t="s">
        <v>169</v>
      </c>
    </row>
    <row r="980" s="12" customFormat="1">
      <c r="B980" s="248"/>
      <c r="C980" s="249"/>
      <c r="D980" s="250" t="s">
        <v>177</v>
      </c>
      <c r="E980" s="251" t="s">
        <v>21</v>
      </c>
      <c r="F980" s="252" t="s">
        <v>2681</v>
      </c>
      <c r="G980" s="249"/>
      <c r="H980" s="253">
        <v>1.3700000000000001</v>
      </c>
      <c r="I980" s="254"/>
      <c r="J980" s="249"/>
      <c r="K980" s="249"/>
      <c r="L980" s="255"/>
      <c r="M980" s="256"/>
      <c r="N980" s="257"/>
      <c r="O980" s="257"/>
      <c r="P980" s="257"/>
      <c r="Q980" s="257"/>
      <c r="R980" s="257"/>
      <c r="S980" s="257"/>
      <c r="T980" s="258"/>
      <c r="AT980" s="259" t="s">
        <v>177</v>
      </c>
      <c r="AU980" s="259" t="s">
        <v>79</v>
      </c>
      <c r="AV980" s="12" t="s">
        <v>79</v>
      </c>
      <c r="AW980" s="12" t="s">
        <v>35</v>
      </c>
      <c r="AX980" s="12" t="s">
        <v>71</v>
      </c>
      <c r="AY980" s="259" t="s">
        <v>169</v>
      </c>
    </row>
    <row r="981" s="13" customFormat="1">
      <c r="B981" s="260"/>
      <c r="C981" s="261"/>
      <c r="D981" s="250" t="s">
        <v>177</v>
      </c>
      <c r="E981" s="262" t="s">
        <v>21</v>
      </c>
      <c r="F981" s="263" t="s">
        <v>2336</v>
      </c>
      <c r="G981" s="261"/>
      <c r="H981" s="262" t="s">
        <v>21</v>
      </c>
      <c r="I981" s="264"/>
      <c r="J981" s="261"/>
      <c r="K981" s="261"/>
      <c r="L981" s="265"/>
      <c r="M981" s="266"/>
      <c r="N981" s="267"/>
      <c r="O981" s="267"/>
      <c r="P981" s="267"/>
      <c r="Q981" s="267"/>
      <c r="R981" s="267"/>
      <c r="S981" s="267"/>
      <c r="T981" s="268"/>
      <c r="AT981" s="269" t="s">
        <v>177</v>
      </c>
      <c r="AU981" s="269" t="s">
        <v>79</v>
      </c>
      <c r="AV981" s="13" t="s">
        <v>75</v>
      </c>
      <c r="AW981" s="13" t="s">
        <v>35</v>
      </c>
      <c r="AX981" s="13" t="s">
        <v>71</v>
      </c>
      <c r="AY981" s="269" t="s">
        <v>169</v>
      </c>
    </row>
    <row r="982" s="12" customFormat="1">
      <c r="B982" s="248"/>
      <c r="C982" s="249"/>
      <c r="D982" s="250" t="s">
        <v>177</v>
      </c>
      <c r="E982" s="251" t="s">
        <v>21</v>
      </c>
      <c r="F982" s="252" t="s">
        <v>2518</v>
      </c>
      <c r="G982" s="249"/>
      <c r="H982" s="253">
        <v>2.9900000000000002</v>
      </c>
      <c r="I982" s="254"/>
      <c r="J982" s="249"/>
      <c r="K982" s="249"/>
      <c r="L982" s="255"/>
      <c r="M982" s="256"/>
      <c r="N982" s="257"/>
      <c r="O982" s="257"/>
      <c r="P982" s="257"/>
      <c r="Q982" s="257"/>
      <c r="R982" s="257"/>
      <c r="S982" s="257"/>
      <c r="T982" s="258"/>
      <c r="AT982" s="259" t="s">
        <v>177</v>
      </c>
      <c r="AU982" s="259" t="s">
        <v>79</v>
      </c>
      <c r="AV982" s="12" t="s">
        <v>79</v>
      </c>
      <c r="AW982" s="12" t="s">
        <v>35</v>
      </c>
      <c r="AX982" s="12" t="s">
        <v>71</v>
      </c>
      <c r="AY982" s="259" t="s">
        <v>169</v>
      </c>
    </row>
    <row r="983" s="13" customFormat="1">
      <c r="B983" s="260"/>
      <c r="C983" s="261"/>
      <c r="D983" s="250" t="s">
        <v>177</v>
      </c>
      <c r="E983" s="262" t="s">
        <v>21</v>
      </c>
      <c r="F983" s="263" t="s">
        <v>2354</v>
      </c>
      <c r="G983" s="261"/>
      <c r="H983" s="262" t="s">
        <v>21</v>
      </c>
      <c r="I983" s="264"/>
      <c r="J983" s="261"/>
      <c r="K983" s="261"/>
      <c r="L983" s="265"/>
      <c r="M983" s="266"/>
      <c r="N983" s="267"/>
      <c r="O983" s="267"/>
      <c r="P983" s="267"/>
      <c r="Q983" s="267"/>
      <c r="R983" s="267"/>
      <c r="S983" s="267"/>
      <c r="T983" s="268"/>
      <c r="AT983" s="269" t="s">
        <v>177</v>
      </c>
      <c r="AU983" s="269" t="s">
        <v>79</v>
      </c>
      <c r="AV983" s="13" t="s">
        <v>75</v>
      </c>
      <c r="AW983" s="13" t="s">
        <v>35</v>
      </c>
      <c r="AX983" s="13" t="s">
        <v>71</v>
      </c>
      <c r="AY983" s="269" t="s">
        <v>169</v>
      </c>
    </row>
    <row r="984" s="12" customFormat="1">
      <c r="B984" s="248"/>
      <c r="C984" s="249"/>
      <c r="D984" s="250" t="s">
        <v>177</v>
      </c>
      <c r="E984" s="251" t="s">
        <v>21</v>
      </c>
      <c r="F984" s="252" t="s">
        <v>2682</v>
      </c>
      <c r="G984" s="249"/>
      <c r="H984" s="253">
        <v>19.079999999999998</v>
      </c>
      <c r="I984" s="254"/>
      <c r="J984" s="249"/>
      <c r="K984" s="249"/>
      <c r="L984" s="255"/>
      <c r="M984" s="256"/>
      <c r="N984" s="257"/>
      <c r="O984" s="257"/>
      <c r="P984" s="257"/>
      <c r="Q984" s="257"/>
      <c r="R984" s="257"/>
      <c r="S984" s="257"/>
      <c r="T984" s="258"/>
      <c r="AT984" s="259" t="s">
        <v>177</v>
      </c>
      <c r="AU984" s="259" t="s">
        <v>79</v>
      </c>
      <c r="AV984" s="12" t="s">
        <v>79</v>
      </c>
      <c r="AW984" s="12" t="s">
        <v>35</v>
      </c>
      <c r="AX984" s="12" t="s">
        <v>71</v>
      </c>
      <c r="AY984" s="259" t="s">
        <v>169</v>
      </c>
    </row>
    <row r="985" s="13" customFormat="1">
      <c r="B985" s="260"/>
      <c r="C985" s="261"/>
      <c r="D985" s="250" t="s">
        <v>177</v>
      </c>
      <c r="E985" s="262" t="s">
        <v>21</v>
      </c>
      <c r="F985" s="263" t="s">
        <v>2351</v>
      </c>
      <c r="G985" s="261"/>
      <c r="H985" s="262" t="s">
        <v>21</v>
      </c>
      <c r="I985" s="264"/>
      <c r="J985" s="261"/>
      <c r="K985" s="261"/>
      <c r="L985" s="265"/>
      <c r="M985" s="266"/>
      <c r="N985" s="267"/>
      <c r="O985" s="267"/>
      <c r="P985" s="267"/>
      <c r="Q985" s="267"/>
      <c r="R985" s="267"/>
      <c r="S985" s="267"/>
      <c r="T985" s="268"/>
      <c r="AT985" s="269" t="s">
        <v>177</v>
      </c>
      <c r="AU985" s="269" t="s">
        <v>79</v>
      </c>
      <c r="AV985" s="13" t="s">
        <v>75</v>
      </c>
      <c r="AW985" s="13" t="s">
        <v>35</v>
      </c>
      <c r="AX985" s="13" t="s">
        <v>71</v>
      </c>
      <c r="AY985" s="269" t="s">
        <v>169</v>
      </c>
    </row>
    <row r="986" s="12" customFormat="1">
      <c r="B986" s="248"/>
      <c r="C986" s="249"/>
      <c r="D986" s="250" t="s">
        <v>177</v>
      </c>
      <c r="E986" s="251" t="s">
        <v>21</v>
      </c>
      <c r="F986" s="252" t="s">
        <v>2683</v>
      </c>
      <c r="G986" s="249"/>
      <c r="H986" s="253">
        <v>0.68999999999999995</v>
      </c>
      <c r="I986" s="254"/>
      <c r="J986" s="249"/>
      <c r="K986" s="249"/>
      <c r="L986" s="255"/>
      <c r="M986" s="256"/>
      <c r="N986" s="257"/>
      <c r="O986" s="257"/>
      <c r="P986" s="257"/>
      <c r="Q986" s="257"/>
      <c r="R986" s="257"/>
      <c r="S986" s="257"/>
      <c r="T986" s="258"/>
      <c r="AT986" s="259" t="s">
        <v>177</v>
      </c>
      <c r="AU986" s="259" t="s">
        <v>79</v>
      </c>
      <c r="AV986" s="12" t="s">
        <v>79</v>
      </c>
      <c r="AW986" s="12" t="s">
        <v>35</v>
      </c>
      <c r="AX986" s="12" t="s">
        <v>71</v>
      </c>
      <c r="AY986" s="259" t="s">
        <v>169</v>
      </c>
    </row>
    <row r="987" s="13" customFormat="1">
      <c r="B987" s="260"/>
      <c r="C987" s="261"/>
      <c r="D987" s="250" t="s">
        <v>177</v>
      </c>
      <c r="E987" s="262" t="s">
        <v>21</v>
      </c>
      <c r="F987" s="263" t="s">
        <v>2343</v>
      </c>
      <c r="G987" s="261"/>
      <c r="H987" s="262" t="s">
        <v>21</v>
      </c>
      <c r="I987" s="264"/>
      <c r="J987" s="261"/>
      <c r="K987" s="261"/>
      <c r="L987" s="265"/>
      <c r="M987" s="266"/>
      <c r="N987" s="267"/>
      <c r="O987" s="267"/>
      <c r="P987" s="267"/>
      <c r="Q987" s="267"/>
      <c r="R987" s="267"/>
      <c r="S987" s="267"/>
      <c r="T987" s="268"/>
      <c r="AT987" s="269" t="s">
        <v>177</v>
      </c>
      <c r="AU987" s="269" t="s">
        <v>79</v>
      </c>
      <c r="AV987" s="13" t="s">
        <v>75</v>
      </c>
      <c r="AW987" s="13" t="s">
        <v>35</v>
      </c>
      <c r="AX987" s="13" t="s">
        <v>71</v>
      </c>
      <c r="AY987" s="269" t="s">
        <v>169</v>
      </c>
    </row>
    <row r="988" s="12" customFormat="1">
      <c r="B988" s="248"/>
      <c r="C988" s="249"/>
      <c r="D988" s="250" t="s">
        <v>177</v>
      </c>
      <c r="E988" s="251" t="s">
        <v>21</v>
      </c>
      <c r="F988" s="252" t="s">
        <v>2684</v>
      </c>
      <c r="G988" s="249"/>
      <c r="H988" s="253">
        <v>19.59</v>
      </c>
      <c r="I988" s="254"/>
      <c r="J988" s="249"/>
      <c r="K988" s="249"/>
      <c r="L988" s="255"/>
      <c r="M988" s="256"/>
      <c r="N988" s="257"/>
      <c r="O988" s="257"/>
      <c r="P988" s="257"/>
      <c r="Q988" s="257"/>
      <c r="R988" s="257"/>
      <c r="S988" s="257"/>
      <c r="T988" s="258"/>
      <c r="AT988" s="259" t="s">
        <v>177</v>
      </c>
      <c r="AU988" s="259" t="s">
        <v>79</v>
      </c>
      <c r="AV988" s="12" t="s">
        <v>79</v>
      </c>
      <c r="AW988" s="12" t="s">
        <v>35</v>
      </c>
      <c r="AX988" s="12" t="s">
        <v>71</v>
      </c>
      <c r="AY988" s="259" t="s">
        <v>169</v>
      </c>
    </row>
    <row r="989" s="13" customFormat="1">
      <c r="B989" s="260"/>
      <c r="C989" s="261"/>
      <c r="D989" s="250" t="s">
        <v>177</v>
      </c>
      <c r="E989" s="262" t="s">
        <v>21</v>
      </c>
      <c r="F989" s="263" t="s">
        <v>444</v>
      </c>
      <c r="G989" s="261"/>
      <c r="H989" s="262" t="s">
        <v>21</v>
      </c>
      <c r="I989" s="264"/>
      <c r="J989" s="261"/>
      <c r="K989" s="261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177</v>
      </c>
      <c r="AU989" s="269" t="s">
        <v>79</v>
      </c>
      <c r="AV989" s="13" t="s">
        <v>75</v>
      </c>
      <c r="AW989" s="13" t="s">
        <v>35</v>
      </c>
      <c r="AX989" s="13" t="s">
        <v>71</v>
      </c>
      <c r="AY989" s="269" t="s">
        <v>169</v>
      </c>
    </row>
    <row r="990" s="14" customFormat="1">
      <c r="B990" s="270"/>
      <c r="C990" s="271"/>
      <c r="D990" s="250" t="s">
        <v>177</v>
      </c>
      <c r="E990" s="272" t="s">
        <v>21</v>
      </c>
      <c r="F990" s="273" t="s">
        <v>182</v>
      </c>
      <c r="G990" s="271"/>
      <c r="H990" s="274">
        <v>53.890000000000001</v>
      </c>
      <c r="I990" s="275"/>
      <c r="J990" s="271"/>
      <c r="K990" s="271"/>
      <c r="L990" s="276"/>
      <c r="M990" s="277"/>
      <c r="N990" s="278"/>
      <c r="O990" s="278"/>
      <c r="P990" s="278"/>
      <c r="Q990" s="278"/>
      <c r="R990" s="278"/>
      <c r="S990" s="278"/>
      <c r="T990" s="279"/>
      <c r="AT990" s="280" t="s">
        <v>177</v>
      </c>
      <c r="AU990" s="280" t="s">
        <v>79</v>
      </c>
      <c r="AV990" s="14" t="s">
        <v>89</v>
      </c>
      <c r="AW990" s="14" t="s">
        <v>35</v>
      </c>
      <c r="AX990" s="14" t="s">
        <v>75</v>
      </c>
      <c r="AY990" s="280" t="s">
        <v>169</v>
      </c>
    </row>
    <row r="991" s="1" customFormat="1" ht="16.5" customHeight="1">
      <c r="B991" s="47"/>
      <c r="C991" s="236" t="s">
        <v>827</v>
      </c>
      <c r="D991" s="236" t="s">
        <v>172</v>
      </c>
      <c r="E991" s="237" t="s">
        <v>2685</v>
      </c>
      <c r="F991" s="238" t="s">
        <v>2686</v>
      </c>
      <c r="G991" s="239" t="s">
        <v>1474</v>
      </c>
      <c r="H991" s="293"/>
      <c r="I991" s="241"/>
      <c r="J991" s="242">
        <f>ROUND(I991*H991,2)</f>
        <v>0</v>
      </c>
      <c r="K991" s="238" t="s">
        <v>21</v>
      </c>
      <c r="L991" s="73"/>
      <c r="M991" s="243" t="s">
        <v>21</v>
      </c>
      <c r="N991" s="244" t="s">
        <v>42</v>
      </c>
      <c r="O991" s="48"/>
      <c r="P991" s="245">
        <f>O991*H991</f>
        <v>0</v>
      </c>
      <c r="Q991" s="245">
        <v>0</v>
      </c>
      <c r="R991" s="245">
        <f>Q991*H991</f>
        <v>0</v>
      </c>
      <c r="S991" s="245">
        <v>0</v>
      </c>
      <c r="T991" s="246">
        <f>S991*H991</f>
        <v>0</v>
      </c>
      <c r="AR991" s="25" t="s">
        <v>89</v>
      </c>
      <c r="AT991" s="25" t="s">
        <v>172</v>
      </c>
      <c r="AU991" s="25" t="s">
        <v>79</v>
      </c>
      <c r="AY991" s="25" t="s">
        <v>169</v>
      </c>
      <c r="BE991" s="247">
        <f>IF(N991="základní",J991,0)</f>
        <v>0</v>
      </c>
      <c r="BF991" s="247">
        <f>IF(N991="snížená",J991,0)</f>
        <v>0</v>
      </c>
      <c r="BG991" s="247">
        <f>IF(N991="zákl. přenesená",J991,0)</f>
        <v>0</v>
      </c>
      <c r="BH991" s="247">
        <f>IF(N991="sníž. přenesená",J991,0)</f>
        <v>0</v>
      </c>
      <c r="BI991" s="247">
        <f>IF(N991="nulová",J991,0)</f>
        <v>0</v>
      </c>
      <c r="BJ991" s="25" t="s">
        <v>75</v>
      </c>
      <c r="BK991" s="247">
        <f>ROUND(I991*H991,2)</f>
        <v>0</v>
      </c>
      <c r="BL991" s="25" t="s">
        <v>89</v>
      </c>
      <c r="BM991" s="25" t="s">
        <v>2687</v>
      </c>
    </row>
    <row r="992" s="11" customFormat="1" ht="29.88" customHeight="1">
      <c r="B992" s="220"/>
      <c r="C992" s="221"/>
      <c r="D992" s="222" t="s">
        <v>70</v>
      </c>
      <c r="E992" s="234" t="s">
        <v>2159</v>
      </c>
      <c r="F992" s="234" t="s">
        <v>2160</v>
      </c>
      <c r="G992" s="221"/>
      <c r="H992" s="221"/>
      <c r="I992" s="224"/>
      <c r="J992" s="235">
        <f>BK992</f>
        <v>0</v>
      </c>
      <c r="K992" s="221"/>
      <c r="L992" s="226"/>
      <c r="M992" s="227"/>
      <c r="N992" s="228"/>
      <c r="O992" s="228"/>
      <c r="P992" s="229">
        <f>SUM(P993:P1031)</f>
        <v>0</v>
      </c>
      <c r="Q992" s="228"/>
      <c r="R992" s="229">
        <f>SUM(R993:R1031)</f>
        <v>0.024704999999999998</v>
      </c>
      <c r="S992" s="228"/>
      <c r="T992" s="230">
        <f>SUM(T993:T1031)</f>
        <v>0.1542</v>
      </c>
      <c r="AR992" s="231" t="s">
        <v>75</v>
      </c>
      <c r="AT992" s="232" t="s">
        <v>70</v>
      </c>
      <c r="AU992" s="232" t="s">
        <v>75</v>
      </c>
      <c r="AY992" s="231" t="s">
        <v>169</v>
      </c>
      <c r="BK992" s="233">
        <f>SUM(BK993:BK1031)</f>
        <v>0</v>
      </c>
    </row>
    <row r="993" s="1" customFormat="1" ht="16.5" customHeight="1">
      <c r="B993" s="47"/>
      <c r="C993" s="236" t="s">
        <v>832</v>
      </c>
      <c r="D993" s="236" t="s">
        <v>172</v>
      </c>
      <c r="E993" s="237" t="s">
        <v>2162</v>
      </c>
      <c r="F993" s="238" t="s">
        <v>2163</v>
      </c>
      <c r="G993" s="239" t="s">
        <v>175</v>
      </c>
      <c r="H993" s="240">
        <v>51.399999999999999</v>
      </c>
      <c r="I993" s="241"/>
      <c r="J993" s="242">
        <f>ROUND(I993*H993,2)</f>
        <v>0</v>
      </c>
      <c r="K993" s="238" t="s">
        <v>21</v>
      </c>
      <c r="L993" s="73"/>
      <c r="M993" s="243" t="s">
        <v>21</v>
      </c>
      <c r="N993" s="244" t="s">
        <v>42</v>
      </c>
      <c r="O993" s="48"/>
      <c r="P993" s="245">
        <f>O993*H993</f>
        <v>0</v>
      </c>
      <c r="Q993" s="245">
        <v>0</v>
      </c>
      <c r="R993" s="245">
        <f>Q993*H993</f>
        <v>0</v>
      </c>
      <c r="S993" s="245">
        <v>0.0030000000000000001</v>
      </c>
      <c r="T993" s="246">
        <f>S993*H993</f>
        <v>0.1542</v>
      </c>
      <c r="AR993" s="25" t="s">
        <v>89</v>
      </c>
      <c r="AT993" s="25" t="s">
        <v>172</v>
      </c>
      <c r="AU993" s="25" t="s">
        <v>79</v>
      </c>
      <c r="AY993" s="25" t="s">
        <v>169</v>
      </c>
      <c r="BE993" s="247">
        <f>IF(N993="základní",J993,0)</f>
        <v>0</v>
      </c>
      <c r="BF993" s="247">
        <f>IF(N993="snížená",J993,0)</f>
        <v>0</v>
      </c>
      <c r="BG993" s="247">
        <f>IF(N993="zákl. přenesená",J993,0)</f>
        <v>0</v>
      </c>
      <c r="BH993" s="247">
        <f>IF(N993="sníž. přenesená",J993,0)</f>
        <v>0</v>
      </c>
      <c r="BI993" s="247">
        <f>IF(N993="nulová",J993,0)</f>
        <v>0</v>
      </c>
      <c r="BJ993" s="25" t="s">
        <v>75</v>
      </c>
      <c r="BK993" s="247">
        <f>ROUND(I993*H993,2)</f>
        <v>0</v>
      </c>
      <c r="BL993" s="25" t="s">
        <v>89</v>
      </c>
      <c r="BM993" s="25" t="s">
        <v>2688</v>
      </c>
    </row>
    <row r="994" s="12" customFormat="1">
      <c r="B994" s="248"/>
      <c r="C994" s="249"/>
      <c r="D994" s="250" t="s">
        <v>177</v>
      </c>
      <c r="E994" s="251" t="s">
        <v>21</v>
      </c>
      <c r="F994" s="252" t="s">
        <v>2530</v>
      </c>
      <c r="G994" s="249"/>
      <c r="H994" s="253">
        <v>35.530000000000001</v>
      </c>
      <c r="I994" s="254"/>
      <c r="J994" s="249"/>
      <c r="K994" s="249"/>
      <c r="L994" s="255"/>
      <c r="M994" s="256"/>
      <c r="N994" s="257"/>
      <c r="O994" s="257"/>
      <c r="P994" s="257"/>
      <c r="Q994" s="257"/>
      <c r="R994" s="257"/>
      <c r="S994" s="257"/>
      <c r="T994" s="258"/>
      <c r="AT994" s="259" t="s">
        <v>177</v>
      </c>
      <c r="AU994" s="259" t="s">
        <v>79</v>
      </c>
      <c r="AV994" s="12" t="s">
        <v>79</v>
      </c>
      <c r="AW994" s="12" t="s">
        <v>35</v>
      </c>
      <c r="AX994" s="12" t="s">
        <v>71</v>
      </c>
      <c r="AY994" s="259" t="s">
        <v>169</v>
      </c>
    </row>
    <row r="995" s="13" customFormat="1">
      <c r="B995" s="260"/>
      <c r="C995" s="261"/>
      <c r="D995" s="250" t="s">
        <v>177</v>
      </c>
      <c r="E995" s="262" t="s">
        <v>21</v>
      </c>
      <c r="F995" s="263" t="s">
        <v>1109</v>
      </c>
      <c r="G995" s="261"/>
      <c r="H995" s="262" t="s">
        <v>21</v>
      </c>
      <c r="I995" s="264"/>
      <c r="J995" s="261"/>
      <c r="K995" s="261"/>
      <c r="L995" s="265"/>
      <c r="M995" s="266"/>
      <c r="N995" s="267"/>
      <c r="O995" s="267"/>
      <c r="P995" s="267"/>
      <c r="Q995" s="267"/>
      <c r="R995" s="267"/>
      <c r="S995" s="267"/>
      <c r="T995" s="268"/>
      <c r="AT995" s="269" t="s">
        <v>177</v>
      </c>
      <c r="AU995" s="269" t="s">
        <v>79</v>
      </c>
      <c r="AV995" s="13" t="s">
        <v>75</v>
      </c>
      <c r="AW995" s="13" t="s">
        <v>35</v>
      </c>
      <c r="AX995" s="13" t="s">
        <v>71</v>
      </c>
      <c r="AY995" s="269" t="s">
        <v>169</v>
      </c>
    </row>
    <row r="996" s="12" customFormat="1">
      <c r="B996" s="248"/>
      <c r="C996" s="249"/>
      <c r="D996" s="250" t="s">
        <v>177</v>
      </c>
      <c r="E996" s="251" t="s">
        <v>21</v>
      </c>
      <c r="F996" s="252" t="s">
        <v>2531</v>
      </c>
      <c r="G996" s="249"/>
      <c r="H996" s="253">
        <v>8.5</v>
      </c>
      <c r="I996" s="254"/>
      <c r="J996" s="249"/>
      <c r="K996" s="249"/>
      <c r="L996" s="255"/>
      <c r="M996" s="256"/>
      <c r="N996" s="257"/>
      <c r="O996" s="257"/>
      <c r="P996" s="257"/>
      <c r="Q996" s="257"/>
      <c r="R996" s="257"/>
      <c r="S996" s="257"/>
      <c r="T996" s="258"/>
      <c r="AT996" s="259" t="s">
        <v>177</v>
      </c>
      <c r="AU996" s="259" t="s">
        <v>79</v>
      </c>
      <c r="AV996" s="12" t="s">
        <v>79</v>
      </c>
      <c r="AW996" s="12" t="s">
        <v>35</v>
      </c>
      <c r="AX996" s="12" t="s">
        <v>71</v>
      </c>
      <c r="AY996" s="259" t="s">
        <v>169</v>
      </c>
    </row>
    <row r="997" s="13" customFormat="1">
      <c r="B997" s="260"/>
      <c r="C997" s="261"/>
      <c r="D997" s="250" t="s">
        <v>177</v>
      </c>
      <c r="E997" s="262" t="s">
        <v>21</v>
      </c>
      <c r="F997" s="263" t="s">
        <v>1125</v>
      </c>
      <c r="G997" s="261"/>
      <c r="H997" s="262" t="s">
        <v>21</v>
      </c>
      <c r="I997" s="264"/>
      <c r="J997" s="261"/>
      <c r="K997" s="261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177</v>
      </c>
      <c r="AU997" s="269" t="s">
        <v>79</v>
      </c>
      <c r="AV997" s="13" t="s">
        <v>75</v>
      </c>
      <c r="AW997" s="13" t="s">
        <v>35</v>
      </c>
      <c r="AX997" s="13" t="s">
        <v>71</v>
      </c>
      <c r="AY997" s="269" t="s">
        <v>169</v>
      </c>
    </row>
    <row r="998" s="12" customFormat="1">
      <c r="B998" s="248"/>
      <c r="C998" s="249"/>
      <c r="D998" s="250" t="s">
        <v>177</v>
      </c>
      <c r="E998" s="251" t="s">
        <v>21</v>
      </c>
      <c r="F998" s="252" t="s">
        <v>2532</v>
      </c>
      <c r="G998" s="249"/>
      <c r="H998" s="253">
        <v>7.3700000000000001</v>
      </c>
      <c r="I998" s="254"/>
      <c r="J998" s="249"/>
      <c r="K998" s="249"/>
      <c r="L998" s="255"/>
      <c r="M998" s="256"/>
      <c r="N998" s="257"/>
      <c r="O998" s="257"/>
      <c r="P998" s="257"/>
      <c r="Q998" s="257"/>
      <c r="R998" s="257"/>
      <c r="S998" s="257"/>
      <c r="T998" s="258"/>
      <c r="AT998" s="259" t="s">
        <v>177</v>
      </c>
      <c r="AU998" s="259" t="s">
        <v>79</v>
      </c>
      <c r="AV998" s="12" t="s">
        <v>79</v>
      </c>
      <c r="AW998" s="12" t="s">
        <v>35</v>
      </c>
      <c r="AX998" s="12" t="s">
        <v>71</v>
      </c>
      <c r="AY998" s="259" t="s">
        <v>169</v>
      </c>
    </row>
    <row r="999" s="13" customFormat="1">
      <c r="B999" s="260"/>
      <c r="C999" s="261"/>
      <c r="D999" s="250" t="s">
        <v>177</v>
      </c>
      <c r="E999" s="262" t="s">
        <v>21</v>
      </c>
      <c r="F999" s="263" t="s">
        <v>2157</v>
      </c>
      <c r="G999" s="261"/>
      <c r="H999" s="262" t="s">
        <v>21</v>
      </c>
      <c r="I999" s="264"/>
      <c r="J999" s="261"/>
      <c r="K999" s="261"/>
      <c r="L999" s="265"/>
      <c r="M999" s="266"/>
      <c r="N999" s="267"/>
      <c r="O999" s="267"/>
      <c r="P999" s="267"/>
      <c r="Q999" s="267"/>
      <c r="R999" s="267"/>
      <c r="S999" s="267"/>
      <c r="T999" s="268"/>
      <c r="AT999" s="269" t="s">
        <v>177</v>
      </c>
      <c r="AU999" s="269" t="s">
        <v>79</v>
      </c>
      <c r="AV999" s="13" t="s">
        <v>75</v>
      </c>
      <c r="AW999" s="13" t="s">
        <v>35</v>
      </c>
      <c r="AX999" s="13" t="s">
        <v>71</v>
      </c>
      <c r="AY999" s="269" t="s">
        <v>169</v>
      </c>
    </row>
    <row r="1000" s="14" customFormat="1">
      <c r="B1000" s="270"/>
      <c r="C1000" s="271"/>
      <c r="D1000" s="250" t="s">
        <v>177</v>
      </c>
      <c r="E1000" s="272" t="s">
        <v>21</v>
      </c>
      <c r="F1000" s="273" t="s">
        <v>182</v>
      </c>
      <c r="G1000" s="271"/>
      <c r="H1000" s="274">
        <v>51.399999999999999</v>
      </c>
      <c r="I1000" s="275"/>
      <c r="J1000" s="271"/>
      <c r="K1000" s="271"/>
      <c r="L1000" s="276"/>
      <c r="M1000" s="277"/>
      <c r="N1000" s="278"/>
      <c r="O1000" s="278"/>
      <c r="P1000" s="278"/>
      <c r="Q1000" s="278"/>
      <c r="R1000" s="278"/>
      <c r="S1000" s="278"/>
      <c r="T1000" s="279"/>
      <c r="AT1000" s="280" t="s">
        <v>177</v>
      </c>
      <c r="AU1000" s="280" t="s">
        <v>79</v>
      </c>
      <c r="AV1000" s="14" t="s">
        <v>89</v>
      </c>
      <c r="AW1000" s="14" t="s">
        <v>35</v>
      </c>
      <c r="AX1000" s="14" t="s">
        <v>75</v>
      </c>
      <c r="AY1000" s="280" t="s">
        <v>169</v>
      </c>
    </row>
    <row r="1001" s="1" customFormat="1" ht="16.5" customHeight="1">
      <c r="B1001" s="47"/>
      <c r="C1001" s="236" t="s">
        <v>838</v>
      </c>
      <c r="D1001" s="236" t="s">
        <v>172</v>
      </c>
      <c r="E1001" s="237" t="s">
        <v>2689</v>
      </c>
      <c r="F1001" s="238" t="s">
        <v>2690</v>
      </c>
      <c r="G1001" s="239" t="s">
        <v>175</v>
      </c>
      <c r="H1001" s="240">
        <v>72.950000000000003</v>
      </c>
      <c r="I1001" s="241"/>
      <c r="J1001" s="242">
        <f>ROUND(I1001*H1001,2)</f>
        <v>0</v>
      </c>
      <c r="K1001" s="238" t="s">
        <v>21</v>
      </c>
      <c r="L1001" s="73"/>
      <c r="M1001" s="243" t="s">
        <v>21</v>
      </c>
      <c r="N1001" s="244" t="s">
        <v>42</v>
      </c>
      <c r="O1001" s="48"/>
      <c r="P1001" s="245">
        <f>O1001*H1001</f>
        <v>0</v>
      </c>
      <c r="Q1001" s="245">
        <v>0.00029999999999999997</v>
      </c>
      <c r="R1001" s="245">
        <f>Q1001*H1001</f>
        <v>0.021884999999999998</v>
      </c>
      <c r="S1001" s="245">
        <v>0</v>
      </c>
      <c r="T1001" s="246">
        <f>S1001*H1001</f>
        <v>0</v>
      </c>
      <c r="AR1001" s="25" t="s">
        <v>89</v>
      </c>
      <c r="AT1001" s="25" t="s">
        <v>172</v>
      </c>
      <c r="AU1001" s="25" t="s">
        <v>79</v>
      </c>
      <c r="AY1001" s="25" t="s">
        <v>169</v>
      </c>
      <c r="BE1001" s="247">
        <f>IF(N1001="základní",J1001,0)</f>
        <v>0</v>
      </c>
      <c r="BF1001" s="247">
        <f>IF(N1001="snížená",J1001,0)</f>
        <v>0</v>
      </c>
      <c r="BG1001" s="247">
        <f>IF(N1001="zákl. přenesená",J1001,0)</f>
        <v>0</v>
      </c>
      <c r="BH1001" s="247">
        <f>IF(N1001="sníž. přenesená",J1001,0)</f>
        <v>0</v>
      </c>
      <c r="BI1001" s="247">
        <f>IF(N1001="nulová",J1001,0)</f>
        <v>0</v>
      </c>
      <c r="BJ1001" s="25" t="s">
        <v>75</v>
      </c>
      <c r="BK1001" s="247">
        <f>ROUND(I1001*H1001,2)</f>
        <v>0</v>
      </c>
      <c r="BL1001" s="25" t="s">
        <v>89</v>
      </c>
      <c r="BM1001" s="25" t="s">
        <v>2691</v>
      </c>
    </row>
    <row r="1002" s="12" customFormat="1">
      <c r="B1002" s="248"/>
      <c r="C1002" s="249"/>
      <c r="D1002" s="250" t="s">
        <v>177</v>
      </c>
      <c r="E1002" s="251" t="s">
        <v>21</v>
      </c>
      <c r="F1002" s="252" t="s">
        <v>2692</v>
      </c>
      <c r="G1002" s="249"/>
      <c r="H1002" s="253">
        <v>35.350000000000001</v>
      </c>
      <c r="I1002" s="254"/>
      <c r="J1002" s="249"/>
      <c r="K1002" s="249"/>
      <c r="L1002" s="255"/>
      <c r="M1002" s="256"/>
      <c r="N1002" s="257"/>
      <c r="O1002" s="257"/>
      <c r="P1002" s="257"/>
      <c r="Q1002" s="257"/>
      <c r="R1002" s="257"/>
      <c r="S1002" s="257"/>
      <c r="T1002" s="258"/>
      <c r="AT1002" s="259" t="s">
        <v>177</v>
      </c>
      <c r="AU1002" s="259" t="s">
        <v>79</v>
      </c>
      <c r="AV1002" s="12" t="s">
        <v>79</v>
      </c>
      <c r="AW1002" s="12" t="s">
        <v>35</v>
      </c>
      <c r="AX1002" s="12" t="s">
        <v>71</v>
      </c>
      <c r="AY1002" s="259" t="s">
        <v>169</v>
      </c>
    </row>
    <row r="1003" s="13" customFormat="1">
      <c r="B1003" s="260"/>
      <c r="C1003" s="261"/>
      <c r="D1003" s="250" t="s">
        <v>177</v>
      </c>
      <c r="E1003" s="262" t="s">
        <v>21</v>
      </c>
      <c r="F1003" s="263" t="s">
        <v>1109</v>
      </c>
      <c r="G1003" s="261"/>
      <c r="H1003" s="262" t="s">
        <v>21</v>
      </c>
      <c r="I1003" s="264"/>
      <c r="J1003" s="261"/>
      <c r="K1003" s="261"/>
      <c r="L1003" s="265"/>
      <c r="M1003" s="266"/>
      <c r="N1003" s="267"/>
      <c r="O1003" s="267"/>
      <c r="P1003" s="267"/>
      <c r="Q1003" s="267"/>
      <c r="R1003" s="267"/>
      <c r="S1003" s="267"/>
      <c r="T1003" s="268"/>
      <c r="AT1003" s="269" t="s">
        <v>177</v>
      </c>
      <c r="AU1003" s="269" t="s">
        <v>79</v>
      </c>
      <c r="AV1003" s="13" t="s">
        <v>75</v>
      </c>
      <c r="AW1003" s="13" t="s">
        <v>35</v>
      </c>
      <c r="AX1003" s="13" t="s">
        <v>71</v>
      </c>
      <c r="AY1003" s="269" t="s">
        <v>169</v>
      </c>
    </row>
    <row r="1004" s="12" customFormat="1">
      <c r="B1004" s="248"/>
      <c r="C1004" s="249"/>
      <c r="D1004" s="250" t="s">
        <v>177</v>
      </c>
      <c r="E1004" s="251" t="s">
        <v>21</v>
      </c>
      <c r="F1004" s="252" t="s">
        <v>2693</v>
      </c>
      <c r="G1004" s="249"/>
      <c r="H1004" s="253">
        <v>21.73</v>
      </c>
      <c r="I1004" s="254"/>
      <c r="J1004" s="249"/>
      <c r="K1004" s="249"/>
      <c r="L1004" s="255"/>
      <c r="M1004" s="256"/>
      <c r="N1004" s="257"/>
      <c r="O1004" s="257"/>
      <c r="P1004" s="257"/>
      <c r="Q1004" s="257"/>
      <c r="R1004" s="257"/>
      <c r="S1004" s="257"/>
      <c r="T1004" s="258"/>
      <c r="AT1004" s="259" t="s">
        <v>177</v>
      </c>
      <c r="AU1004" s="259" t="s">
        <v>79</v>
      </c>
      <c r="AV1004" s="12" t="s">
        <v>79</v>
      </c>
      <c r="AW1004" s="12" t="s">
        <v>35</v>
      </c>
      <c r="AX1004" s="12" t="s">
        <v>71</v>
      </c>
      <c r="AY1004" s="259" t="s">
        <v>169</v>
      </c>
    </row>
    <row r="1005" s="13" customFormat="1">
      <c r="B1005" s="260"/>
      <c r="C1005" s="261"/>
      <c r="D1005" s="250" t="s">
        <v>177</v>
      </c>
      <c r="E1005" s="262" t="s">
        <v>21</v>
      </c>
      <c r="F1005" s="263" t="s">
        <v>2154</v>
      </c>
      <c r="G1005" s="261"/>
      <c r="H1005" s="262" t="s">
        <v>21</v>
      </c>
      <c r="I1005" s="264"/>
      <c r="J1005" s="261"/>
      <c r="K1005" s="261"/>
      <c r="L1005" s="265"/>
      <c r="M1005" s="266"/>
      <c r="N1005" s="267"/>
      <c r="O1005" s="267"/>
      <c r="P1005" s="267"/>
      <c r="Q1005" s="267"/>
      <c r="R1005" s="267"/>
      <c r="S1005" s="267"/>
      <c r="T1005" s="268"/>
      <c r="AT1005" s="269" t="s">
        <v>177</v>
      </c>
      <c r="AU1005" s="269" t="s">
        <v>79</v>
      </c>
      <c r="AV1005" s="13" t="s">
        <v>75</v>
      </c>
      <c r="AW1005" s="13" t="s">
        <v>35</v>
      </c>
      <c r="AX1005" s="13" t="s">
        <v>71</v>
      </c>
      <c r="AY1005" s="269" t="s">
        <v>169</v>
      </c>
    </row>
    <row r="1006" s="12" customFormat="1">
      <c r="B1006" s="248"/>
      <c r="C1006" s="249"/>
      <c r="D1006" s="250" t="s">
        <v>177</v>
      </c>
      <c r="E1006" s="251" t="s">
        <v>21</v>
      </c>
      <c r="F1006" s="252" t="s">
        <v>2531</v>
      </c>
      <c r="G1006" s="249"/>
      <c r="H1006" s="253">
        <v>8.5</v>
      </c>
      <c r="I1006" s="254"/>
      <c r="J1006" s="249"/>
      <c r="K1006" s="249"/>
      <c r="L1006" s="255"/>
      <c r="M1006" s="256"/>
      <c r="N1006" s="257"/>
      <c r="O1006" s="257"/>
      <c r="P1006" s="257"/>
      <c r="Q1006" s="257"/>
      <c r="R1006" s="257"/>
      <c r="S1006" s="257"/>
      <c r="T1006" s="258"/>
      <c r="AT1006" s="259" t="s">
        <v>177</v>
      </c>
      <c r="AU1006" s="259" t="s">
        <v>79</v>
      </c>
      <c r="AV1006" s="12" t="s">
        <v>79</v>
      </c>
      <c r="AW1006" s="12" t="s">
        <v>35</v>
      </c>
      <c r="AX1006" s="12" t="s">
        <v>71</v>
      </c>
      <c r="AY1006" s="259" t="s">
        <v>169</v>
      </c>
    </row>
    <row r="1007" s="13" customFormat="1">
      <c r="B1007" s="260"/>
      <c r="C1007" s="261"/>
      <c r="D1007" s="250" t="s">
        <v>177</v>
      </c>
      <c r="E1007" s="262" t="s">
        <v>21</v>
      </c>
      <c r="F1007" s="263" t="s">
        <v>1125</v>
      </c>
      <c r="G1007" s="261"/>
      <c r="H1007" s="262" t="s">
        <v>21</v>
      </c>
      <c r="I1007" s="264"/>
      <c r="J1007" s="261"/>
      <c r="K1007" s="261"/>
      <c r="L1007" s="265"/>
      <c r="M1007" s="266"/>
      <c r="N1007" s="267"/>
      <c r="O1007" s="267"/>
      <c r="P1007" s="267"/>
      <c r="Q1007" s="267"/>
      <c r="R1007" s="267"/>
      <c r="S1007" s="267"/>
      <c r="T1007" s="268"/>
      <c r="AT1007" s="269" t="s">
        <v>177</v>
      </c>
      <c r="AU1007" s="269" t="s">
        <v>79</v>
      </c>
      <c r="AV1007" s="13" t="s">
        <v>75</v>
      </c>
      <c r="AW1007" s="13" t="s">
        <v>35</v>
      </c>
      <c r="AX1007" s="13" t="s">
        <v>71</v>
      </c>
      <c r="AY1007" s="269" t="s">
        <v>169</v>
      </c>
    </row>
    <row r="1008" s="12" customFormat="1">
      <c r="B1008" s="248"/>
      <c r="C1008" s="249"/>
      <c r="D1008" s="250" t="s">
        <v>177</v>
      </c>
      <c r="E1008" s="251" t="s">
        <v>21</v>
      </c>
      <c r="F1008" s="252" t="s">
        <v>2532</v>
      </c>
      <c r="G1008" s="249"/>
      <c r="H1008" s="253">
        <v>7.3700000000000001</v>
      </c>
      <c r="I1008" s="254"/>
      <c r="J1008" s="249"/>
      <c r="K1008" s="249"/>
      <c r="L1008" s="255"/>
      <c r="M1008" s="256"/>
      <c r="N1008" s="257"/>
      <c r="O1008" s="257"/>
      <c r="P1008" s="257"/>
      <c r="Q1008" s="257"/>
      <c r="R1008" s="257"/>
      <c r="S1008" s="257"/>
      <c r="T1008" s="258"/>
      <c r="AT1008" s="259" t="s">
        <v>177</v>
      </c>
      <c r="AU1008" s="259" t="s">
        <v>79</v>
      </c>
      <c r="AV1008" s="12" t="s">
        <v>79</v>
      </c>
      <c r="AW1008" s="12" t="s">
        <v>35</v>
      </c>
      <c r="AX1008" s="12" t="s">
        <v>71</v>
      </c>
      <c r="AY1008" s="259" t="s">
        <v>169</v>
      </c>
    </row>
    <row r="1009" s="13" customFormat="1">
      <c r="B1009" s="260"/>
      <c r="C1009" s="261"/>
      <c r="D1009" s="250" t="s">
        <v>177</v>
      </c>
      <c r="E1009" s="262" t="s">
        <v>21</v>
      </c>
      <c r="F1009" s="263" t="s">
        <v>2157</v>
      </c>
      <c r="G1009" s="261"/>
      <c r="H1009" s="262" t="s">
        <v>21</v>
      </c>
      <c r="I1009" s="264"/>
      <c r="J1009" s="261"/>
      <c r="K1009" s="261"/>
      <c r="L1009" s="265"/>
      <c r="M1009" s="266"/>
      <c r="N1009" s="267"/>
      <c r="O1009" s="267"/>
      <c r="P1009" s="267"/>
      <c r="Q1009" s="267"/>
      <c r="R1009" s="267"/>
      <c r="S1009" s="267"/>
      <c r="T1009" s="268"/>
      <c r="AT1009" s="269" t="s">
        <v>177</v>
      </c>
      <c r="AU1009" s="269" t="s">
        <v>79</v>
      </c>
      <c r="AV1009" s="13" t="s">
        <v>75</v>
      </c>
      <c r="AW1009" s="13" t="s">
        <v>35</v>
      </c>
      <c r="AX1009" s="13" t="s">
        <v>71</v>
      </c>
      <c r="AY1009" s="269" t="s">
        <v>169</v>
      </c>
    </row>
    <row r="1010" s="14" customFormat="1">
      <c r="B1010" s="270"/>
      <c r="C1010" s="271"/>
      <c r="D1010" s="250" t="s">
        <v>177</v>
      </c>
      <c r="E1010" s="272" t="s">
        <v>21</v>
      </c>
      <c r="F1010" s="273" t="s">
        <v>182</v>
      </c>
      <c r="G1010" s="271"/>
      <c r="H1010" s="274">
        <v>72.950000000000003</v>
      </c>
      <c r="I1010" s="275"/>
      <c r="J1010" s="271"/>
      <c r="K1010" s="271"/>
      <c r="L1010" s="276"/>
      <c r="M1010" s="277"/>
      <c r="N1010" s="278"/>
      <c r="O1010" s="278"/>
      <c r="P1010" s="278"/>
      <c r="Q1010" s="278"/>
      <c r="R1010" s="278"/>
      <c r="S1010" s="278"/>
      <c r="T1010" s="279"/>
      <c r="AT1010" s="280" t="s">
        <v>177</v>
      </c>
      <c r="AU1010" s="280" t="s">
        <v>79</v>
      </c>
      <c r="AV1010" s="14" t="s">
        <v>89</v>
      </c>
      <c r="AW1010" s="14" t="s">
        <v>35</v>
      </c>
      <c r="AX1010" s="14" t="s">
        <v>75</v>
      </c>
      <c r="AY1010" s="280" t="s">
        <v>169</v>
      </c>
    </row>
    <row r="1011" s="1" customFormat="1" ht="16.5" customHeight="1">
      <c r="B1011" s="47"/>
      <c r="C1011" s="236" t="s">
        <v>843</v>
      </c>
      <c r="D1011" s="236" t="s">
        <v>172</v>
      </c>
      <c r="E1011" s="237" t="s">
        <v>2694</v>
      </c>
      <c r="F1011" s="238" t="s">
        <v>2695</v>
      </c>
      <c r="G1011" s="239" t="s">
        <v>175</v>
      </c>
      <c r="H1011" s="240">
        <v>76.597999999999999</v>
      </c>
      <c r="I1011" s="241"/>
      <c r="J1011" s="242">
        <f>ROUND(I1011*H1011,2)</f>
        <v>0</v>
      </c>
      <c r="K1011" s="238" t="s">
        <v>21</v>
      </c>
      <c r="L1011" s="73"/>
      <c r="M1011" s="243" t="s">
        <v>21</v>
      </c>
      <c r="N1011" s="244" t="s">
        <v>42</v>
      </c>
      <c r="O1011" s="48"/>
      <c r="P1011" s="245">
        <f>O1011*H1011</f>
        <v>0</v>
      </c>
      <c r="Q1011" s="245">
        <v>0</v>
      </c>
      <c r="R1011" s="245">
        <f>Q1011*H1011</f>
        <v>0</v>
      </c>
      <c r="S1011" s="245">
        <v>0</v>
      </c>
      <c r="T1011" s="246">
        <f>S1011*H1011</f>
        <v>0</v>
      </c>
      <c r="AR1011" s="25" t="s">
        <v>89</v>
      </c>
      <c r="AT1011" s="25" t="s">
        <v>172</v>
      </c>
      <c r="AU1011" s="25" t="s">
        <v>79</v>
      </c>
      <c r="AY1011" s="25" t="s">
        <v>169</v>
      </c>
      <c r="BE1011" s="247">
        <f>IF(N1011="základní",J1011,0)</f>
        <v>0</v>
      </c>
      <c r="BF1011" s="247">
        <f>IF(N1011="snížená",J1011,0)</f>
        <v>0</v>
      </c>
      <c r="BG1011" s="247">
        <f>IF(N1011="zákl. přenesená",J1011,0)</f>
        <v>0</v>
      </c>
      <c r="BH1011" s="247">
        <f>IF(N1011="sníž. přenesená",J1011,0)</f>
        <v>0</v>
      </c>
      <c r="BI1011" s="247">
        <f>IF(N1011="nulová",J1011,0)</f>
        <v>0</v>
      </c>
      <c r="BJ1011" s="25" t="s">
        <v>75</v>
      </c>
      <c r="BK1011" s="247">
        <f>ROUND(I1011*H1011,2)</f>
        <v>0</v>
      </c>
      <c r="BL1011" s="25" t="s">
        <v>89</v>
      </c>
      <c r="BM1011" s="25" t="s">
        <v>2696</v>
      </c>
    </row>
    <row r="1012" s="12" customFormat="1">
      <c r="B1012" s="248"/>
      <c r="C1012" s="249"/>
      <c r="D1012" s="250" t="s">
        <v>177</v>
      </c>
      <c r="E1012" s="251" t="s">
        <v>21</v>
      </c>
      <c r="F1012" s="252" t="s">
        <v>2692</v>
      </c>
      <c r="G1012" s="249"/>
      <c r="H1012" s="253">
        <v>35.350000000000001</v>
      </c>
      <c r="I1012" s="254"/>
      <c r="J1012" s="249"/>
      <c r="K1012" s="249"/>
      <c r="L1012" s="255"/>
      <c r="M1012" s="256"/>
      <c r="N1012" s="257"/>
      <c r="O1012" s="257"/>
      <c r="P1012" s="257"/>
      <c r="Q1012" s="257"/>
      <c r="R1012" s="257"/>
      <c r="S1012" s="257"/>
      <c r="T1012" s="258"/>
      <c r="AT1012" s="259" t="s">
        <v>177</v>
      </c>
      <c r="AU1012" s="259" t="s">
        <v>79</v>
      </c>
      <c r="AV1012" s="12" t="s">
        <v>79</v>
      </c>
      <c r="AW1012" s="12" t="s">
        <v>35</v>
      </c>
      <c r="AX1012" s="12" t="s">
        <v>71</v>
      </c>
      <c r="AY1012" s="259" t="s">
        <v>169</v>
      </c>
    </row>
    <row r="1013" s="13" customFormat="1">
      <c r="B1013" s="260"/>
      <c r="C1013" s="261"/>
      <c r="D1013" s="250" t="s">
        <v>177</v>
      </c>
      <c r="E1013" s="262" t="s">
        <v>21</v>
      </c>
      <c r="F1013" s="263" t="s">
        <v>1109</v>
      </c>
      <c r="G1013" s="261"/>
      <c r="H1013" s="262" t="s">
        <v>21</v>
      </c>
      <c r="I1013" s="264"/>
      <c r="J1013" s="261"/>
      <c r="K1013" s="261"/>
      <c r="L1013" s="265"/>
      <c r="M1013" s="266"/>
      <c r="N1013" s="267"/>
      <c r="O1013" s="267"/>
      <c r="P1013" s="267"/>
      <c r="Q1013" s="267"/>
      <c r="R1013" s="267"/>
      <c r="S1013" s="267"/>
      <c r="T1013" s="268"/>
      <c r="AT1013" s="269" t="s">
        <v>177</v>
      </c>
      <c r="AU1013" s="269" t="s">
        <v>79</v>
      </c>
      <c r="AV1013" s="13" t="s">
        <v>75</v>
      </c>
      <c r="AW1013" s="13" t="s">
        <v>35</v>
      </c>
      <c r="AX1013" s="13" t="s">
        <v>71</v>
      </c>
      <c r="AY1013" s="269" t="s">
        <v>169</v>
      </c>
    </row>
    <row r="1014" s="12" customFormat="1">
      <c r="B1014" s="248"/>
      <c r="C1014" s="249"/>
      <c r="D1014" s="250" t="s">
        <v>177</v>
      </c>
      <c r="E1014" s="251" t="s">
        <v>21</v>
      </c>
      <c r="F1014" s="252" t="s">
        <v>2693</v>
      </c>
      <c r="G1014" s="249"/>
      <c r="H1014" s="253">
        <v>21.73</v>
      </c>
      <c r="I1014" s="254"/>
      <c r="J1014" s="249"/>
      <c r="K1014" s="249"/>
      <c r="L1014" s="255"/>
      <c r="M1014" s="256"/>
      <c r="N1014" s="257"/>
      <c r="O1014" s="257"/>
      <c r="P1014" s="257"/>
      <c r="Q1014" s="257"/>
      <c r="R1014" s="257"/>
      <c r="S1014" s="257"/>
      <c r="T1014" s="258"/>
      <c r="AT1014" s="259" t="s">
        <v>177</v>
      </c>
      <c r="AU1014" s="259" t="s">
        <v>79</v>
      </c>
      <c r="AV1014" s="12" t="s">
        <v>79</v>
      </c>
      <c r="AW1014" s="12" t="s">
        <v>35</v>
      </c>
      <c r="AX1014" s="12" t="s">
        <v>71</v>
      </c>
      <c r="AY1014" s="259" t="s">
        <v>169</v>
      </c>
    </row>
    <row r="1015" s="13" customFormat="1">
      <c r="B1015" s="260"/>
      <c r="C1015" s="261"/>
      <c r="D1015" s="250" t="s">
        <v>177</v>
      </c>
      <c r="E1015" s="262" t="s">
        <v>21</v>
      </c>
      <c r="F1015" s="263" t="s">
        <v>2154</v>
      </c>
      <c r="G1015" s="261"/>
      <c r="H1015" s="262" t="s">
        <v>21</v>
      </c>
      <c r="I1015" s="264"/>
      <c r="J1015" s="261"/>
      <c r="K1015" s="261"/>
      <c r="L1015" s="265"/>
      <c r="M1015" s="266"/>
      <c r="N1015" s="267"/>
      <c r="O1015" s="267"/>
      <c r="P1015" s="267"/>
      <c r="Q1015" s="267"/>
      <c r="R1015" s="267"/>
      <c r="S1015" s="267"/>
      <c r="T1015" s="268"/>
      <c r="AT1015" s="269" t="s">
        <v>177</v>
      </c>
      <c r="AU1015" s="269" t="s">
        <v>79</v>
      </c>
      <c r="AV1015" s="13" t="s">
        <v>75</v>
      </c>
      <c r="AW1015" s="13" t="s">
        <v>35</v>
      </c>
      <c r="AX1015" s="13" t="s">
        <v>71</v>
      </c>
      <c r="AY1015" s="269" t="s">
        <v>169</v>
      </c>
    </row>
    <row r="1016" s="12" customFormat="1">
      <c r="B1016" s="248"/>
      <c r="C1016" s="249"/>
      <c r="D1016" s="250" t="s">
        <v>177</v>
      </c>
      <c r="E1016" s="251" t="s">
        <v>21</v>
      </c>
      <c r="F1016" s="252" t="s">
        <v>2531</v>
      </c>
      <c r="G1016" s="249"/>
      <c r="H1016" s="253">
        <v>8.5</v>
      </c>
      <c r="I1016" s="254"/>
      <c r="J1016" s="249"/>
      <c r="K1016" s="249"/>
      <c r="L1016" s="255"/>
      <c r="M1016" s="256"/>
      <c r="N1016" s="257"/>
      <c r="O1016" s="257"/>
      <c r="P1016" s="257"/>
      <c r="Q1016" s="257"/>
      <c r="R1016" s="257"/>
      <c r="S1016" s="257"/>
      <c r="T1016" s="258"/>
      <c r="AT1016" s="259" t="s">
        <v>177</v>
      </c>
      <c r="AU1016" s="259" t="s">
        <v>79</v>
      </c>
      <c r="AV1016" s="12" t="s">
        <v>79</v>
      </c>
      <c r="AW1016" s="12" t="s">
        <v>35</v>
      </c>
      <c r="AX1016" s="12" t="s">
        <v>71</v>
      </c>
      <c r="AY1016" s="259" t="s">
        <v>169</v>
      </c>
    </row>
    <row r="1017" s="13" customFormat="1">
      <c r="B1017" s="260"/>
      <c r="C1017" s="261"/>
      <c r="D1017" s="250" t="s">
        <v>177</v>
      </c>
      <c r="E1017" s="262" t="s">
        <v>21</v>
      </c>
      <c r="F1017" s="263" t="s">
        <v>1125</v>
      </c>
      <c r="G1017" s="261"/>
      <c r="H1017" s="262" t="s">
        <v>21</v>
      </c>
      <c r="I1017" s="264"/>
      <c r="J1017" s="261"/>
      <c r="K1017" s="261"/>
      <c r="L1017" s="265"/>
      <c r="M1017" s="266"/>
      <c r="N1017" s="267"/>
      <c r="O1017" s="267"/>
      <c r="P1017" s="267"/>
      <c r="Q1017" s="267"/>
      <c r="R1017" s="267"/>
      <c r="S1017" s="267"/>
      <c r="T1017" s="268"/>
      <c r="AT1017" s="269" t="s">
        <v>177</v>
      </c>
      <c r="AU1017" s="269" t="s">
        <v>79</v>
      </c>
      <c r="AV1017" s="13" t="s">
        <v>75</v>
      </c>
      <c r="AW1017" s="13" t="s">
        <v>35</v>
      </c>
      <c r="AX1017" s="13" t="s">
        <v>71</v>
      </c>
      <c r="AY1017" s="269" t="s">
        <v>169</v>
      </c>
    </row>
    <row r="1018" s="12" customFormat="1">
      <c r="B1018" s="248"/>
      <c r="C1018" s="249"/>
      <c r="D1018" s="250" t="s">
        <v>177</v>
      </c>
      <c r="E1018" s="251" t="s">
        <v>21</v>
      </c>
      <c r="F1018" s="252" t="s">
        <v>2532</v>
      </c>
      <c r="G1018" s="249"/>
      <c r="H1018" s="253">
        <v>7.3700000000000001</v>
      </c>
      <c r="I1018" s="254"/>
      <c r="J1018" s="249"/>
      <c r="K1018" s="249"/>
      <c r="L1018" s="255"/>
      <c r="M1018" s="256"/>
      <c r="N1018" s="257"/>
      <c r="O1018" s="257"/>
      <c r="P1018" s="257"/>
      <c r="Q1018" s="257"/>
      <c r="R1018" s="257"/>
      <c r="S1018" s="257"/>
      <c r="T1018" s="258"/>
      <c r="AT1018" s="259" t="s">
        <v>177</v>
      </c>
      <c r="AU1018" s="259" t="s">
        <v>79</v>
      </c>
      <c r="AV1018" s="12" t="s">
        <v>79</v>
      </c>
      <c r="AW1018" s="12" t="s">
        <v>35</v>
      </c>
      <c r="AX1018" s="12" t="s">
        <v>71</v>
      </c>
      <c r="AY1018" s="259" t="s">
        <v>169</v>
      </c>
    </row>
    <row r="1019" s="13" customFormat="1">
      <c r="B1019" s="260"/>
      <c r="C1019" s="261"/>
      <c r="D1019" s="250" t="s">
        <v>177</v>
      </c>
      <c r="E1019" s="262" t="s">
        <v>21</v>
      </c>
      <c r="F1019" s="263" t="s">
        <v>2157</v>
      </c>
      <c r="G1019" s="261"/>
      <c r="H1019" s="262" t="s">
        <v>21</v>
      </c>
      <c r="I1019" s="264"/>
      <c r="J1019" s="261"/>
      <c r="K1019" s="261"/>
      <c r="L1019" s="265"/>
      <c r="M1019" s="266"/>
      <c r="N1019" s="267"/>
      <c r="O1019" s="267"/>
      <c r="P1019" s="267"/>
      <c r="Q1019" s="267"/>
      <c r="R1019" s="267"/>
      <c r="S1019" s="267"/>
      <c r="T1019" s="268"/>
      <c r="AT1019" s="269" t="s">
        <v>177</v>
      </c>
      <c r="AU1019" s="269" t="s">
        <v>79</v>
      </c>
      <c r="AV1019" s="13" t="s">
        <v>75</v>
      </c>
      <c r="AW1019" s="13" t="s">
        <v>35</v>
      </c>
      <c r="AX1019" s="13" t="s">
        <v>71</v>
      </c>
      <c r="AY1019" s="269" t="s">
        <v>169</v>
      </c>
    </row>
    <row r="1020" s="14" customFormat="1">
      <c r="B1020" s="270"/>
      <c r="C1020" s="271"/>
      <c r="D1020" s="250" t="s">
        <v>177</v>
      </c>
      <c r="E1020" s="272" t="s">
        <v>21</v>
      </c>
      <c r="F1020" s="273" t="s">
        <v>182</v>
      </c>
      <c r="G1020" s="271"/>
      <c r="H1020" s="274">
        <v>72.950000000000003</v>
      </c>
      <c r="I1020" s="275"/>
      <c r="J1020" s="271"/>
      <c r="K1020" s="271"/>
      <c r="L1020" s="276"/>
      <c r="M1020" s="277"/>
      <c r="N1020" s="278"/>
      <c r="O1020" s="278"/>
      <c r="P1020" s="278"/>
      <c r="Q1020" s="278"/>
      <c r="R1020" s="278"/>
      <c r="S1020" s="278"/>
      <c r="T1020" s="279"/>
      <c r="AT1020" s="280" t="s">
        <v>177</v>
      </c>
      <c r="AU1020" s="280" t="s">
        <v>79</v>
      </c>
      <c r="AV1020" s="14" t="s">
        <v>89</v>
      </c>
      <c r="AW1020" s="14" t="s">
        <v>35</v>
      </c>
      <c r="AX1020" s="14" t="s">
        <v>75</v>
      </c>
      <c r="AY1020" s="280" t="s">
        <v>169</v>
      </c>
    </row>
    <row r="1021" s="12" customFormat="1">
      <c r="B1021" s="248"/>
      <c r="C1021" s="249"/>
      <c r="D1021" s="250" t="s">
        <v>177</v>
      </c>
      <c r="E1021" s="249"/>
      <c r="F1021" s="252" t="s">
        <v>2697</v>
      </c>
      <c r="G1021" s="249"/>
      <c r="H1021" s="253">
        <v>76.597999999999999</v>
      </c>
      <c r="I1021" s="254"/>
      <c r="J1021" s="249"/>
      <c r="K1021" s="249"/>
      <c r="L1021" s="255"/>
      <c r="M1021" s="256"/>
      <c r="N1021" s="257"/>
      <c r="O1021" s="257"/>
      <c r="P1021" s="257"/>
      <c r="Q1021" s="257"/>
      <c r="R1021" s="257"/>
      <c r="S1021" s="257"/>
      <c r="T1021" s="258"/>
      <c r="AT1021" s="259" t="s">
        <v>177</v>
      </c>
      <c r="AU1021" s="259" t="s">
        <v>79</v>
      </c>
      <c r="AV1021" s="12" t="s">
        <v>79</v>
      </c>
      <c r="AW1021" s="12" t="s">
        <v>6</v>
      </c>
      <c r="AX1021" s="12" t="s">
        <v>75</v>
      </c>
      <c r="AY1021" s="259" t="s">
        <v>169</v>
      </c>
    </row>
    <row r="1022" s="1" customFormat="1" ht="16.5" customHeight="1">
      <c r="B1022" s="47"/>
      <c r="C1022" s="236" t="s">
        <v>849</v>
      </c>
      <c r="D1022" s="236" t="s">
        <v>172</v>
      </c>
      <c r="E1022" s="237" t="s">
        <v>2698</v>
      </c>
      <c r="F1022" s="238" t="s">
        <v>2699</v>
      </c>
      <c r="G1022" s="239" t="s">
        <v>175</v>
      </c>
      <c r="H1022" s="240">
        <v>7.0499999999999998</v>
      </c>
      <c r="I1022" s="241"/>
      <c r="J1022" s="242">
        <f>ROUND(I1022*H1022,2)</f>
        <v>0</v>
      </c>
      <c r="K1022" s="238" t="s">
        <v>21</v>
      </c>
      <c r="L1022" s="73"/>
      <c r="M1022" s="243" t="s">
        <v>21</v>
      </c>
      <c r="N1022" s="244" t="s">
        <v>42</v>
      </c>
      <c r="O1022" s="48"/>
      <c r="P1022" s="245">
        <f>O1022*H1022</f>
        <v>0</v>
      </c>
      <c r="Q1022" s="245">
        <v>0.00040000000000000002</v>
      </c>
      <c r="R1022" s="245">
        <f>Q1022*H1022</f>
        <v>0.00282</v>
      </c>
      <c r="S1022" s="245">
        <v>0</v>
      </c>
      <c r="T1022" s="246">
        <f>S1022*H1022</f>
        <v>0</v>
      </c>
      <c r="AR1022" s="25" t="s">
        <v>89</v>
      </c>
      <c r="AT1022" s="25" t="s">
        <v>172</v>
      </c>
      <c r="AU1022" s="25" t="s">
        <v>79</v>
      </c>
      <c r="AY1022" s="25" t="s">
        <v>169</v>
      </c>
      <c r="BE1022" s="247">
        <f>IF(N1022="základní",J1022,0)</f>
        <v>0</v>
      </c>
      <c r="BF1022" s="247">
        <f>IF(N1022="snížená",J1022,0)</f>
        <v>0</v>
      </c>
      <c r="BG1022" s="247">
        <f>IF(N1022="zákl. přenesená",J1022,0)</f>
        <v>0</v>
      </c>
      <c r="BH1022" s="247">
        <f>IF(N1022="sníž. přenesená",J1022,0)</f>
        <v>0</v>
      </c>
      <c r="BI1022" s="247">
        <f>IF(N1022="nulová",J1022,0)</f>
        <v>0</v>
      </c>
      <c r="BJ1022" s="25" t="s">
        <v>75</v>
      </c>
      <c r="BK1022" s="247">
        <f>ROUND(I1022*H1022,2)</f>
        <v>0</v>
      </c>
      <c r="BL1022" s="25" t="s">
        <v>89</v>
      </c>
      <c r="BM1022" s="25" t="s">
        <v>2700</v>
      </c>
    </row>
    <row r="1023" s="12" customFormat="1">
      <c r="B1023" s="248"/>
      <c r="C1023" s="249"/>
      <c r="D1023" s="250" t="s">
        <v>177</v>
      </c>
      <c r="E1023" s="251" t="s">
        <v>21</v>
      </c>
      <c r="F1023" s="252" t="s">
        <v>2701</v>
      </c>
      <c r="G1023" s="249"/>
      <c r="H1023" s="253">
        <v>7.0499999999999998</v>
      </c>
      <c r="I1023" s="254"/>
      <c r="J1023" s="249"/>
      <c r="K1023" s="249"/>
      <c r="L1023" s="255"/>
      <c r="M1023" s="256"/>
      <c r="N1023" s="257"/>
      <c r="O1023" s="257"/>
      <c r="P1023" s="257"/>
      <c r="Q1023" s="257"/>
      <c r="R1023" s="257"/>
      <c r="S1023" s="257"/>
      <c r="T1023" s="258"/>
      <c r="AT1023" s="259" t="s">
        <v>177</v>
      </c>
      <c r="AU1023" s="259" t="s">
        <v>79</v>
      </c>
      <c r="AV1023" s="12" t="s">
        <v>79</v>
      </c>
      <c r="AW1023" s="12" t="s">
        <v>35</v>
      </c>
      <c r="AX1023" s="12" t="s">
        <v>71</v>
      </c>
      <c r="AY1023" s="259" t="s">
        <v>169</v>
      </c>
    </row>
    <row r="1024" s="13" customFormat="1">
      <c r="B1024" s="260"/>
      <c r="C1024" s="261"/>
      <c r="D1024" s="250" t="s">
        <v>177</v>
      </c>
      <c r="E1024" s="262" t="s">
        <v>21</v>
      </c>
      <c r="F1024" s="263" t="s">
        <v>1142</v>
      </c>
      <c r="G1024" s="261"/>
      <c r="H1024" s="262" t="s">
        <v>21</v>
      </c>
      <c r="I1024" s="264"/>
      <c r="J1024" s="261"/>
      <c r="K1024" s="261"/>
      <c r="L1024" s="265"/>
      <c r="M1024" s="266"/>
      <c r="N1024" s="267"/>
      <c r="O1024" s="267"/>
      <c r="P1024" s="267"/>
      <c r="Q1024" s="267"/>
      <c r="R1024" s="267"/>
      <c r="S1024" s="267"/>
      <c r="T1024" s="268"/>
      <c r="AT1024" s="269" t="s">
        <v>177</v>
      </c>
      <c r="AU1024" s="269" t="s">
        <v>79</v>
      </c>
      <c r="AV1024" s="13" t="s">
        <v>75</v>
      </c>
      <c r="AW1024" s="13" t="s">
        <v>35</v>
      </c>
      <c r="AX1024" s="13" t="s">
        <v>71</v>
      </c>
      <c r="AY1024" s="269" t="s">
        <v>169</v>
      </c>
    </row>
    <row r="1025" s="14" customFormat="1">
      <c r="B1025" s="270"/>
      <c r="C1025" s="271"/>
      <c r="D1025" s="250" t="s">
        <v>177</v>
      </c>
      <c r="E1025" s="272" t="s">
        <v>21</v>
      </c>
      <c r="F1025" s="273" t="s">
        <v>182</v>
      </c>
      <c r="G1025" s="271"/>
      <c r="H1025" s="274">
        <v>7.0499999999999998</v>
      </c>
      <c r="I1025" s="275"/>
      <c r="J1025" s="271"/>
      <c r="K1025" s="271"/>
      <c r="L1025" s="276"/>
      <c r="M1025" s="277"/>
      <c r="N1025" s="278"/>
      <c r="O1025" s="278"/>
      <c r="P1025" s="278"/>
      <c r="Q1025" s="278"/>
      <c r="R1025" s="278"/>
      <c r="S1025" s="278"/>
      <c r="T1025" s="279"/>
      <c r="AT1025" s="280" t="s">
        <v>177</v>
      </c>
      <c r="AU1025" s="280" t="s">
        <v>79</v>
      </c>
      <c r="AV1025" s="14" t="s">
        <v>89</v>
      </c>
      <c r="AW1025" s="14" t="s">
        <v>35</v>
      </c>
      <c r="AX1025" s="14" t="s">
        <v>75</v>
      </c>
      <c r="AY1025" s="280" t="s">
        <v>169</v>
      </c>
    </row>
    <row r="1026" s="1" customFormat="1" ht="16.5" customHeight="1">
      <c r="B1026" s="47"/>
      <c r="C1026" s="236" t="s">
        <v>854</v>
      </c>
      <c r="D1026" s="236" t="s">
        <v>172</v>
      </c>
      <c r="E1026" s="237" t="s">
        <v>2702</v>
      </c>
      <c r="F1026" s="238" t="s">
        <v>2703</v>
      </c>
      <c r="G1026" s="239" t="s">
        <v>175</v>
      </c>
      <c r="H1026" s="240">
        <v>7.4029999999999996</v>
      </c>
      <c r="I1026" s="241"/>
      <c r="J1026" s="242">
        <f>ROUND(I1026*H1026,2)</f>
        <v>0</v>
      </c>
      <c r="K1026" s="238" t="s">
        <v>21</v>
      </c>
      <c r="L1026" s="73"/>
      <c r="M1026" s="243" t="s">
        <v>21</v>
      </c>
      <c r="N1026" s="244" t="s">
        <v>42</v>
      </c>
      <c r="O1026" s="48"/>
      <c r="P1026" s="245">
        <f>O1026*H1026</f>
        <v>0</v>
      </c>
      <c r="Q1026" s="245">
        <v>0</v>
      </c>
      <c r="R1026" s="245">
        <f>Q1026*H1026</f>
        <v>0</v>
      </c>
      <c r="S1026" s="245">
        <v>0</v>
      </c>
      <c r="T1026" s="246">
        <f>S1026*H1026</f>
        <v>0</v>
      </c>
      <c r="AR1026" s="25" t="s">
        <v>89</v>
      </c>
      <c r="AT1026" s="25" t="s">
        <v>172</v>
      </c>
      <c r="AU1026" s="25" t="s">
        <v>79</v>
      </c>
      <c r="AY1026" s="25" t="s">
        <v>169</v>
      </c>
      <c r="BE1026" s="247">
        <f>IF(N1026="základní",J1026,0)</f>
        <v>0</v>
      </c>
      <c r="BF1026" s="247">
        <f>IF(N1026="snížená",J1026,0)</f>
        <v>0</v>
      </c>
      <c r="BG1026" s="247">
        <f>IF(N1026="zákl. přenesená",J1026,0)</f>
        <v>0</v>
      </c>
      <c r="BH1026" s="247">
        <f>IF(N1026="sníž. přenesená",J1026,0)</f>
        <v>0</v>
      </c>
      <c r="BI1026" s="247">
        <f>IF(N1026="nulová",J1026,0)</f>
        <v>0</v>
      </c>
      <c r="BJ1026" s="25" t="s">
        <v>75</v>
      </c>
      <c r="BK1026" s="247">
        <f>ROUND(I1026*H1026,2)</f>
        <v>0</v>
      </c>
      <c r="BL1026" s="25" t="s">
        <v>89</v>
      </c>
      <c r="BM1026" s="25" t="s">
        <v>2704</v>
      </c>
    </row>
    <row r="1027" s="12" customFormat="1">
      <c r="B1027" s="248"/>
      <c r="C1027" s="249"/>
      <c r="D1027" s="250" t="s">
        <v>177</v>
      </c>
      <c r="E1027" s="251" t="s">
        <v>21</v>
      </c>
      <c r="F1027" s="252" t="s">
        <v>2701</v>
      </c>
      <c r="G1027" s="249"/>
      <c r="H1027" s="253">
        <v>7.0499999999999998</v>
      </c>
      <c r="I1027" s="254"/>
      <c r="J1027" s="249"/>
      <c r="K1027" s="249"/>
      <c r="L1027" s="255"/>
      <c r="M1027" s="256"/>
      <c r="N1027" s="257"/>
      <c r="O1027" s="257"/>
      <c r="P1027" s="257"/>
      <c r="Q1027" s="257"/>
      <c r="R1027" s="257"/>
      <c r="S1027" s="257"/>
      <c r="T1027" s="258"/>
      <c r="AT1027" s="259" t="s">
        <v>177</v>
      </c>
      <c r="AU1027" s="259" t="s">
        <v>79</v>
      </c>
      <c r="AV1027" s="12" t="s">
        <v>79</v>
      </c>
      <c r="AW1027" s="12" t="s">
        <v>35</v>
      </c>
      <c r="AX1027" s="12" t="s">
        <v>71</v>
      </c>
      <c r="AY1027" s="259" t="s">
        <v>169</v>
      </c>
    </row>
    <row r="1028" s="13" customFormat="1">
      <c r="B1028" s="260"/>
      <c r="C1028" s="261"/>
      <c r="D1028" s="250" t="s">
        <v>177</v>
      </c>
      <c r="E1028" s="262" t="s">
        <v>21</v>
      </c>
      <c r="F1028" s="263" t="s">
        <v>1142</v>
      </c>
      <c r="G1028" s="261"/>
      <c r="H1028" s="262" t="s">
        <v>21</v>
      </c>
      <c r="I1028" s="264"/>
      <c r="J1028" s="261"/>
      <c r="K1028" s="261"/>
      <c r="L1028" s="265"/>
      <c r="M1028" s="266"/>
      <c r="N1028" s="267"/>
      <c r="O1028" s="267"/>
      <c r="P1028" s="267"/>
      <c r="Q1028" s="267"/>
      <c r="R1028" s="267"/>
      <c r="S1028" s="267"/>
      <c r="T1028" s="268"/>
      <c r="AT1028" s="269" t="s">
        <v>177</v>
      </c>
      <c r="AU1028" s="269" t="s">
        <v>79</v>
      </c>
      <c r="AV1028" s="13" t="s">
        <v>75</v>
      </c>
      <c r="AW1028" s="13" t="s">
        <v>35</v>
      </c>
      <c r="AX1028" s="13" t="s">
        <v>71</v>
      </c>
      <c r="AY1028" s="269" t="s">
        <v>169</v>
      </c>
    </row>
    <row r="1029" s="14" customFormat="1">
      <c r="B1029" s="270"/>
      <c r="C1029" s="271"/>
      <c r="D1029" s="250" t="s">
        <v>177</v>
      </c>
      <c r="E1029" s="272" t="s">
        <v>21</v>
      </c>
      <c r="F1029" s="273" t="s">
        <v>182</v>
      </c>
      <c r="G1029" s="271"/>
      <c r="H1029" s="274">
        <v>7.0499999999999998</v>
      </c>
      <c r="I1029" s="275"/>
      <c r="J1029" s="271"/>
      <c r="K1029" s="271"/>
      <c r="L1029" s="276"/>
      <c r="M1029" s="277"/>
      <c r="N1029" s="278"/>
      <c r="O1029" s="278"/>
      <c r="P1029" s="278"/>
      <c r="Q1029" s="278"/>
      <c r="R1029" s="278"/>
      <c r="S1029" s="278"/>
      <c r="T1029" s="279"/>
      <c r="AT1029" s="280" t="s">
        <v>177</v>
      </c>
      <c r="AU1029" s="280" t="s">
        <v>79</v>
      </c>
      <c r="AV1029" s="14" t="s">
        <v>89</v>
      </c>
      <c r="AW1029" s="14" t="s">
        <v>35</v>
      </c>
      <c r="AX1029" s="14" t="s">
        <v>75</v>
      </c>
      <c r="AY1029" s="280" t="s">
        <v>169</v>
      </c>
    </row>
    <row r="1030" s="12" customFormat="1">
      <c r="B1030" s="248"/>
      <c r="C1030" s="249"/>
      <c r="D1030" s="250" t="s">
        <v>177</v>
      </c>
      <c r="E1030" s="249"/>
      <c r="F1030" s="252" t="s">
        <v>2705</v>
      </c>
      <c r="G1030" s="249"/>
      <c r="H1030" s="253">
        <v>7.4029999999999996</v>
      </c>
      <c r="I1030" s="254"/>
      <c r="J1030" s="249"/>
      <c r="K1030" s="249"/>
      <c r="L1030" s="255"/>
      <c r="M1030" s="256"/>
      <c r="N1030" s="257"/>
      <c r="O1030" s="257"/>
      <c r="P1030" s="257"/>
      <c r="Q1030" s="257"/>
      <c r="R1030" s="257"/>
      <c r="S1030" s="257"/>
      <c r="T1030" s="258"/>
      <c r="AT1030" s="259" t="s">
        <v>177</v>
      </c>
      <c r="AU1030" s="259" t="s">
        <v>79</v>
      </c>
      <c r="AV1030" s="12" t="s">
        <v>79</v>
      </c>
      <c r="AW1030" s="12" t="s">
        <v>6</v>
      </c>
      <c r="AX1030" s="12" t="s">
        <v>75</v>
      </c>
      <c r="AY1030" s="259" t="s">
        <v>169</v>
      </c>
    </row>
    <row r="1031" s="1" customFormat="1" ht="16.5" customHeight="1">
      <c r="B1031" s="47"/>
      <c r="C1031" s="236" t="s">
        <v>860</v>
      </c>
      <c r="D1031" s="236" t="s">
        <v>172</v>
      </c>
      <c r="E1031" s="237" t="s">
        <v>2168</v>
      </c>
      <c r="F1031" s="238" t="s">
        <v>2169</v>
      </c>
      <c r="G1031" s="239" t="s">
        <v>1474</v>
      </c>
      <c r="H1031" s="293"/>
      <c r="I1031" s="241"/>
      <c r="J1031" s="242">
        <f>ROUND(I1031*H1031,2)</f>
        <v>0</v>
      </c>
      <c r="K1031" s="238" t="s">
        <v>21</v>
      </c>
      <c r="L1031" s="73"/>
      <c r="M1031" s="243" t="s">
        <v>21</v>
      </c>
      <c r="N1031" s="244" t="s">
        <v>42</v>
      </c>
      <c r="O1031" s="48"/>
      <c r="P1031" s="245">
        <f>O1031*H1031</f>
        <v>0</v>
      </c>
      <c r="Q1031" s="245">
        <v>0</v>
      </c>
      <c r="R1031" s="245">
        <f>Q1031*H1031</f>
        <v>0</v>
      </c>
      <c r="S1031" s="245">
        <v>0</v>
      </c>
      <c r="T1031" s="246">
        <f>S1031*H1031</f>
        <v>0</v>
      </c>
      <c r="AR1031" s="25" t="s">
        <v>89</v>
      </c>
      <c r="AT1031" s="25" t="s">
        <v>172</v>
      </c>
      <c r="AU1031" s="25" t="s">
        <v>79</v>
      </c>
      <c r="AY1031" s="25" t="s">
        <v>169</v>
      </c>
      <c r="BE1031" s="247">
        <f>IF(N1031="základní",J1031,0)</f>
        <v>0</v>
      </c>
      <c r="BF1031" s="247">
        <f>IF(N1031="snížená",J1031,0)</f>
        <v>0</v>
      </c>
      <c r="BG1031" s="247">
        <f>IF(N1031="zákl. přenesená",J1031,0)</f>
        <v>0</v>
      </c>
      <c r="BH1031" s="247">
        <f>IF(N1031="sníž. přenesená",J1031,0)</f>
        <v>0</v>
      </c>
      <c r="BI1031" s="247">
        <f>IF(N1031="nulová",J1031,0)</f>
        <v>0</v>
      </c>
      <c r="BJ1031" s="25" t="s">
        <v>75</v>
      </c>
      <c r="BK1031" s="247">
        <f>ROUND(I1031*H1031,2)</f>
        <v>0</v>
      </c>
      <c r="BL1031" s="25" t="s">
        <v>89</v>
      </c>
      <c r="BM1031" s="25" t="s">
        <v>2706</v>
      </c>
    </row>
    <row r="1032" s="11" customFormat="1" ht="29.88" customHeight="1">
      <c r="B1032" s="220"/>
      <c r="C1032" s="221"/>
      <c r="D1032" s="222" t="s">
        <v>70</v>
      </c>
      <c r="E1032" s="234" t="s">
        <v>2171</v>
      </c>
      <c r="F1032" s="234" t="s">
        <v>2172</v>
      </c>
      <c r="G1032" s="221"/>
      <c r="H1032" s="221"/>
      <c r="I1032" s="224"/>
      <c r="J1032" s="235">
        <f>BK1032</f>
        <v>0</v>
      </c>
      <c r="K1032" s="221"/>
      <c r="L1032" s="226"/>
      <c r="M1032" s="227"/>
      <c r="N1032" s="228"/>
      <c r="O1032" s="228"/>
      <c r="P1032" s="229">
        <f>SUM(P1033:P1200)</f>
        <v>0</v>
      </c>
      <c r="Q1032" s="228"/>
      <c r="R1032" s="229">
        <f>SUM(R1033:R1200)</f>
        <v>6.1673575999999999</v>
      </c>
      <c r="S1032" s="228"/>
      <c r="T1032" s="230">
        <f>SUM(T1033:T1200)</f>
        <v>0</v>
      </c>
      <c r="AR1032" s="231" t="s">
        <v>75</v>
      </c>
      <c r="AT1032" s="232" t="s">
        <v>70</v>
      </c>
      <c r="AU1032" s="232" t="s">
        <v>75</v>
      </c>
      <c r="AY1032" s="231" t="s">
        <v>169</v>
      </c>
      <c r="BK1032" s="233">
        <f>SUM(BK1033:BK1200)</f>
        <v>0</v>
      </c>
    </row>
    <row r="1033" s="1" customFormat="1" ht="16.5" customHeight="1">
      <c r="B1033" s="47"/>
      <c r="C1033" s="236" t="s">
        <v>901</v>
      </c>
      <c r="D1033" s="236" t="s">
        <v>172</v>
      </c>
      <c r="E1033" s="237" t="s">
        <v>2174</v>
      </c>
      <c r="F1033" s="238" t="s">
        <v>2175</v>
      </c>
      <c r="G1033" s="239" t="s">
        <v>175</v>
      </c>
      <c r="H1033" s="240">
        <v>180.13</v>
      </c>
      <c r="I1033" s="241"/>
      <c r="J1033" s="242">
        <f>ROUND(I1033*H1033,2)</f>
        <v>0</v>
      </c>
      <c r="K1033" s="238" t="s">
        <v>21</v>
      </c>
      <c r="L1033" s="73"/>
      <c r="M1033" s="243" t="s">
        <v>21</v>
      </c>
      <c r="N1033" s="244" t="s">
        <v>42</v>
      </c>
      <c r="O1033" s="48"/>
      <c r="P1033" s="245">
        <f>O1033*H1033</f>
        <v>0</v>
      </c>
      <c r="Q1033" s="245">
        <v>0</v>
      </c>
      <c r="R1033" s="245">
        <f>Q1033*H1033</f>
        <v>0</v>
      </c>
      <c r="S1033" s="245">
        <v>0</v>
      </c>
      <c r="T1033" s="246">
        <f>S1033*H1033</f>
        <v>0</v>
      </c>
      <c r="AR1033" s="25" t="s">
        <v>89</v>
      </c>
      <c r="AT1033" s="25" t="s">
        <v>172</v>
      </c>
      <c r="AU1033" s="25" t="s">
        <v>79</v>
      </c>
      <c r="AY1033" s="25" t="s">
        <v>169</v>
      </c>
      <c r="BE1033" s="247">
        <f>IF(N1033="základní",J1033,0)</f>
        <v>0</v>
      </c>
      <c r="BF1033" s="247">
        <f>IF(N1033="snížená",J1033,0)</f>
        <v>0</v>
      </c>
      <c r="BG1033" s="247">
        <f>IF(N1033="zákl. přenesená",J1033,0)</f>
        <v>0</v>
      </c>
      <c r="BH1033" s="247">
        <f>IF(N1033="sníž. přenesená",J1033,0)</f>
        <v>0</v>
      </c>
      <c r="BI1033" s="247">
        <f>IF(N1033="nulová",J1033,0)</f>
        <v>0</v>
      </c>
      <c r="BJ1033" s="25" t="s">
        <v>75</v>
      </c>
      <c r="BK1033" s="247">
        <f>ROUND(I1033*H1033,2)</f>
        <v>0</v>
      </c>
      <c r="BL1033" s="25" t="s">
        <v>89</v>
      </c>
      <c r="BM1033" s="25" t="s">
        <v>2707</v>
      </c>
    </row>
    <row r="1034" s="12" customFormat="1">
      <c r="B1034" s="248"/>
      <c r="C1034" s="249"/>
      <c r="D1034" s="250" t="s">
        <v>177</v>
      </c>
      <c r="E1034" s="251" t="s">
        <v>21</v>
      </c>
      <c r="F1034" s="252" t="s">
        <v>2516</v>
      </c>
      <c r="G1034" s="249"/>
      <c r="H1034" s="253">
        <v>18.100000000000001</v>
      </c>
      <c r="I1034" s="254"/>
      <c r="J1034" s="249"/>
      <c r="K1034" s="249"/>
      <c r="L1034" s="255"/>
      <c r="M1034" s="256"/>
      <c r="N1034" s="257"/>
      <c r="O1034" s="257"/>
      <c r="P1034" s="257"/>
      <c r="Q1034" s="257"/>
      <c r="R1034" s="257"/>
      <c r="S1034" s="257"/>
      <c r="T1034" s="258"/>
      <c r="AT1034" s="259" t="s">
        <v>177</v>
      </c>
      <c r="AU1034" s="259" t="s">
        <v>79</v>
      </c>
      <c r="AV1034" s="12" t="s">
        <v>79</v>
      </c>
      <c r="AW1034" s="12" t="s">
        <v>35</v>
      </c>
      <c r="AX1034" s="12" t="s">
        <v>71</v>
      </c>
      <c r="AY1034" s="259" t="s">
        <v>169</v>
      </c>
    </row>
    <row r="1035" s="13" customFormat="1">
      <c r="B1035" s="260"/>
      <c r="C1035" s="261"/>
      <c r="D1035" s="250" t="s">
        <v>177</v>
      </c>
      <c r="E1035" s="262" t="s">
        <v>21</v>
      </c>
      <c r="F1035" s="263" t="s">
        <v>1103</v>
      </c>
      <c r="G1035" s="261"/>
      <c r="H1035" s="262" t="s">
        <v>21</v>
      </c>
      <c r="I1035" s="264"/>
      <c r="J1035" s="261"/>
      <c r="K1035" s="261"/>
      <c r="L1035" s="265"/>
      <c r="M1035" s="266"/>
      <c r="N1035" s="267"/>
      <c r="O1035" s="267"/>
      <c r="P1035" s="267"/>
      <c r="Q1035" s="267"/>
      <c r="R1035" s="267"/>
      <c r="S1035" s="267"/>
      <c r="T1035" s="268"/>
      <c r="AT1035" s="269" t="s">
        <v>177</v>
      </c>
      <c r="AU1035" s="269" t="s">
        <v>79</v>
      </c>
      <c r="AV1035" s="13" t="s">
        <v>75</v>
      </c>
      <c r="AW1035" s="13" t="s">
        <v>35</v>
      </c>
      <c r="AX1035" s="13" t="s">
        <v>71</v>
      </c>
      <c r="AY1035" s="269" t="s">
        <v>169</v>
      </c>
    </row>
    <row r="1036" s="12" customFormat="1">
      <c r="B1036" s="248"/>
      <c r="C1036" s="249"/>
      <c r="D1036" s="250" t="s">
        <v>177</v>
      </c>
      <c r="E1036" s="251" t="s">
        <v>21</v>
      </c>
      <c r="F1036" s="252" t="s">
        <v>2517</v>
      </c>
      <c r="G1036" s="249"/>
      <c r="H1036" s="253">
        <v>32.450000000000003</v>
      </c>
      <c r="I1036" s="254"/>
      <c r="J1036" s="249"/>
      <c r="K1036" s="249"/>
      <c r="L1036" s="255"/>
      <c r="M1036" s="256"/>
      <c r="N1036" s="257"/>
      <c r="O1036" s="257"/>
      <c r="P1036" s="257"/>
      <c r="Q1036" s="257"/>
      <c r="R1036" s="257"/>
      <c r="S1036" s="257"/>
      <c r="T1036" s="258"/>
      <c r="AT1036" s="259" t="s">
        <v>177</v>
      </c>
      <c r="AU1036" s="259" t="s">
        <v>79</v>
      </c>
      <c r="AV1036" s="12" t="s">
        <v>79</v>
      </c>
      <c r="AW1036" s="12" t="s">
        <v>35</v>
      </c>
      <c r="AX1036" s="12" t="s">
        <v>71</v>
      </c>
      <c r="AY1036" s="259" t="s">
        <v>169</v>
      </c>
    </row>
    <row r="1037" s="13" customFormat="1">
      <c r="B1037" s="260"/>
      <c r="C1037" s="261"/>
      <c r="D1037" s="250" t="s">
        <v>177</v>
      </c>
      <c r="E1037" s="262" t="s">
        <v>21</v>
      </c>
      <c r="F1037" s="263" t="s">
        <v>361</v>
      </c>
      <c r="G1037" s="261"/>
      <c r="H1037" s="262" t="s">
        <v>21</v>
      </c>
      <c r="I1037" s="264"/>
      <c r="J1037" s="261"/>
      <c r="K1037" s="261"/>
      <c r="L1037" s="265"/>
      <c r="M1037" s="266"/>
      <c r="N1037" s="267"/>
      <c r="O1037" s="267"/>
      <c r="P1037" s="267"/>
      <c r="Q1037" s="267"/>
      <c r="R1037" s="267"/>
      <c r="S1037" s="267"/>
      <c r="T1037" s="268"/>
      <c r="AT1037" s="269" t="s">
        <v>177</v>
      </c>
      <c r="AU1037" s="269" t="s">
        <v>79</v>
      </c>
      <c r="AV1037" s="13" t="s">
        <v>75</v>
      </c>
      <c r="AW1037" s="13" t="s">
        <v>35</v>
      </c>
      <c r="AX1037" s="13" t="s">
        <v>71</v>
      </c>
      <c r="AY1037" s="269" t="s">
        <v>169</v>
      </c>
    </row>
    <row r="1038" s="12" customFormat="1">
      <c r="B1038" s="248"/>
      <c r="C1038" s="249"/>
      <c r="D1038" s="250" t="s">
        <v>177</v>
      </c>
      <c r="E1038" s="251" t="s">
        <v>21</v>
      </c>
      <c r="F1038" s="252" t="s">
        <v>2518</v>
      </c>
      <c r="G1038" s="249"/>
      <c r="H1038" s="253">
        <v>2.9900000000000002</v>
      </c>
      <c r="I1038" s="254"/>
      <c r="J1038" s="249"/>
      <c r="K1038" s="249"/>
      <c r="L1038" s="255"/>
      <c r="M1038" s="256"/>
      <c r="N1038" s="257"/>
      <c r="O1038" s="257"/>
      <c r="P1038" s="257"/>
      <c r="Q1038" s="257"/>
      <c r="R1038" s="257"/>
      <c r="S1038" s="257"/>
      <c r="T1038" s="258"/>
      <c r="AT1038" s="259" t="s">
        <v>177</v>
      </c>
      <c r="AU1038" s="259" t="s">
        <v>79</v>
      </c>
      <c r="AV1038" s="12" t="s">
        <v>79</v>
      </c>
      <c r="AW1038" s="12" t="s">
        <v>35</v>
      </c>
      <c r="AX1038" s="12" t="s">
        <v>71</v>
      </c>
      <c r="AY1038" s="259" t="s">
        <v>169</v>
      </c>
    </row>
    <row r="1039" s="13" customFormat="1">
      <c r="B1039" s="260"/>
      <c r="C1039" s="261"/>
      <c r="D1039" s="250" t="s">
        <v>177</v>
      </c>
      <c r="E1039" s="262" t="s">
        <v>21</v>
      </c>
      <c r="F1039" s="263" t="s">
        <v>1435</v>
      </c>
      <c r="G1039" s="261"/>
      <c r="H1039" s="262" t="s">
        <v>21</v>
      </c>
      <c r="I1039" s="264"/>
      <c r="J1039" s="261"/>
      <c r="K1039" s="261"/>
      <c r="L1039" s="265"/>
      <c r="M1039" s="266"/>
      <c r="N1039" s="267"/>
      <c r="O1039" s="267"/>
      <c r="P1039" s="267"/>
      <c r="Q1039" s="267"/>
      <c r="R1039" s="267"/>
      <c r="S1039" s="267"/>
      <c r="T1039" s="268"/>
      <c r="AT1039" s="269" t="s">
        <v>177</v>
      </c>
      <c r="AU1039" s="269" t="s">
        <v>79</v>
      </c>
      <c r="AV1039" s="13" t="s">
        <v>75</v>
      </c>
      <c r="AW1039" s="13" t="s">
        <v>35</v>
      </c>
      <c r="AX1039" s="13" t="s">
        <v>71</v>
      </c>
      <c r="AY1039" s="269" t="s">
        <v>169</v>
      </c>
    </row>
    <row r="1040" s="12" customFormat="1">
      <c r="B1040" s="248"/>
      <c r="C1040" s="249"/>
      <c r="D1040" s="250" t="s">
        <v>177</v>
      </c>
      <c r="E1040" s="251" t="s">
        <v>21</v>
      </c>
      <c r="F1040" s="252" t="s">
        <v>2519</v>
      </c>
      <c r="G1040" s="249"/>
      <c r="H1040" s="253">
        <v>15.58</v>
      </c>
      <c r="I1040" s="254"/>
      <c r="J1040" s="249"/>
      <c r="K1040" s="249"/>
      <c r="L1040" s="255"/>
      <c r="M1040" s="256"/>
      <c r="N1040" s="257"/>
      <c r="O1040" s="257"/>
      <c r="P1040" s="257"/>
      <c r="Q1040" s="257"/>
      <c r="R1040" s="257"/>
      <c r="S1040" s="257"/>
      <c r="T1040" s="258"/>
      <c r="AT1040" s="259" t="s">
        <v>177</v>
      </c>
      <c r="AU1040" s="259" t="s">
        <v>79</v>
      </c>
      <c r="AV1040" s="12" t="s">
        <v>79</v>
      </c>
      <c r="AW1040" s="12" t="s">
        <v>35</v>
      </c>
      <c r="AX1040" s="12" t="s">
        <v>71</v>
      </c>
      <c r="AY1040" s="259" t="s">
        <v>169</v>
      </c>
    </row>
    <row r="1041" s="13" customFormat="1">
      <c r="B1041" s="260"/>
      <c r="C1041" s="261"/>
      <c r="D1041" s="250" t="s">
        <v>177</v>
      </c>
      <c r="E1041" s="262" t="s">
        <v>21</v>
      </c>
      <c r="F1041" s="263" t="s">
        <v>521</v>
      </c>
      <c r="G1041" s="261"/>
      <c r="H1041" s="262" t="s">
        <v>21</v>
      </c>
      <c r="I1041" s="264"/>
      <c r="J1041" s="261"/>
      <c r="K1041" s="261"/>
      <c r="L1041" s="265"/>
      <c r="M1041" s="266"/>
      <c r="N1041" s="267"/>
      <c r="O1041" s="267"/>
      <c r="P1041" s="267"/>
      <c r="Q1041" s="267"/>
      <c r="R1041" s="267"/>
      <c r="S1041" s="267"/>
      <c r="T1041" s="268"/>
      <c r="AT1041" s="269" t="s">
        <v>177</v>
      </c>
      <c r="AU1041" s="269" t="s">
        <v>79</v>
      </c>
      <c r="AV1041" s="13" t="s">
        <v>75</v>
      </c>
      <c r="AW1041" s="13" t="s">
        <v>35</v>
      </c>
      <c r="AX1041" s="13" t="s">
        <v>71</v>
      </c>
      <c r="AY1041" s="269" t="s">
        <v>169</v>
      </c>
    </row>
    <row r="1042" s="12" customFormat="1">
      <c r="B1042" s="248"/>
      <c r="C1042" s="249"/>
      <c r="D1042" s="250" t="s">
        <v>177</v>
      </c>
      <c r="E1042" s="251" t="s">
        <v>21</v>
      </c>
      <c r="F1042" s="252" t="s">
        <v>2520</v>
      </c>
      <c r="G1042" s="249"/>
      <c r="H1042" s="253">
        <v>1.55</v>
      </c>
      <c r="I1042" s="254"/>
      <c r="J1042" s="249"/>
      <c r="K1042" s="249"/>
      <c r="L1042" s="255"/>
      <c r="M1042" s="256"/>
      <c r="N1042" s="257"/>
      <c r="O1042" s="257"/>
      <c r="P1042" s="257"/>
      <c r="Q1042" s="257"/>
      <c r="R1042" s="257"/>
      <c r="S1042" s="257"/>
      <c r="T1042" s="258"/>
      <c r="AT1042" s="259" t="s">
        <v>177</v>
      </c>
      <c r="AU1042" s="259" t="s">
        <v>79</v>
      </c>
      <c r="AV1042" s="12" t="s">
        <v>79</v>
      </c>
      <c r="AW1042" s="12" t="s">
        <v>35</v>
      </c>
      <c r="AX1042" s="12" t="s">
        <v>71</v>
      </c>
      <c r="AY1042" s="259" t="s">
        <v>169</v>
      </c>
    </row>
    <row r="1043" s="13" customFormat="1">
      <c r="B1043" s="260"/>
      <c r="C1043" s="261"/>
      <c r="D1043" s="250" t="s">
        <v>177</v>
      </c>
      <c r="E1043" s="262" t="s">
        <v>21</v>
      </c>
      <c r="F1043" s="263" t="s">
        <v>496</v>
      </c>
      <c r="G1043" s="261"/>
      <c r="H1043" s="262" t="s">
        <v>21</v>
      </c>
      <c r="I1043" s="264"/>
      <c r="J1043" s="261"/>
      <c r="K1043" s="261"/>
      <c r="L1043" s="265"/>
      <c r="M1043" s="266"/>
      <c r="N1043" s="267"/>
      <c r="O1043" s="267"/>
      <c r="P1043" s="267"/>
      <c r="Q1043" s="267"/>
      <c r="R1043" s="267"/>
      <c r="S1043" s="267"/>
      <c r="T1043" s="268"/>
      <c r="AT1043" s="269" t="s">
        <v>177</v>
      </c>
      <c r="AU1043" s="269" t="s">
        <v>79</v>
      </c>
      <c r="AV1043" s="13" t="s">
        <v>75</v>
      </c>
      <c r="AW1043" s="13" t="s">
        <v>35</v>
      </c>
      <c r="AX1043" s="13" t="s">
        <v>71</v>
      </c>
      <c r="AY1043" s="269" t="s">
        <v>169</v>
      </c>
    </row>
    <row r="1044" s="12" customFormat="1">
      <c r="B1044" s="248"/>
      <c r="C1044" s="249"/>
      <c r="D1044" s="250" t="s">
        <v>177</v>
      </c>
      <c r="E1044" s="251" t="s">
        <v>21</v>
      </c>
      <c r="F1044" s="252" t="s">
        <v>2521</v>
      </c>
      <c r="G1044" s="249"/>
      <c r="H1044" s="253">
        <v>19.300000000000001</v>
      </c>
      <c r="I1044" s="254"/>
      <c r="J1044" s="249"/>
      <c r="K1044" s="249"/>
      <c r="L1044" s="255"/>
      <c r="M1044" s="256"/>
      <c r="N1044" s="257"/>
      <c r="O1044" s="257"/>
      <c r="P1044" s="257"/>
      <c r="Q1044" s="257"/>
      <c r="R1044" s="257"/>
      <c r="S1044" s="257"/>
      <c r="T1044" s="258"/>
      <c r="AT1044" s="259" t="s">
        <v>177</v>
      </c>
      <c r="AU1044" s="259" t="s">
        <v>79</v>
      </c>
      <c r="AV1044" s="12" t="s">
        <v>79</v>
      </c>
      <c r="AW1044" s="12" t="s">
        <v>35</v>
      </c>
      <c r="AX1044" s="12" t="s">
        <v>71</v>
      </c>
      <c r="AY1044" s="259" t="s">
        <v>169</v>
      </c>
    </row>
    <row r="1045" s="13" customFormat="1">
      <c r="B1045" s="260"/>
      <c r="C1045" s="261"/>
      <c r="D1045" s="250" t="s">
        <v>177</v>
      </c>
      <c r="E1045" s="262" t="s">
        <v>21</v>
      </c>
      <c r="F1045" s="263" t="s">
        <v>2378</v>
      </c>
      <c r="G1045" s="261"/>
      <c r="H1045" s="262" t="s">
        <v>21</v>
      </c>
      <c r="I1045" s="264"/>
      <c r="J1045" s="261"/>
      <c r="K1045" s="261"/>
      <c r="L1045" s="265"/>
      <c r="M1045" s="266"/>
      <c r="N1045" s="267"/>
      <c r="O1045" s="267"/>
      <c r="P1045" s="267"/>
      <c r="Q1045" s="267"/>
      <c r="R1045" s="267"/>
      <c r="S1045" s="267"/>
      <c r="T1045" s="268"/>
      <c r="AT1045" s="269" t="s">
        <v>177</v>
      </c>
      <c r="AU1045" s="269" t="s">
        <v>79</v>
      </c>
      <c r="AV1045" s="13" t="s">
        <v>75</v>
      </c>
      <c r="AW1045" s="13" t="s">
        <v>35</v>
      </c>
      <c r="AX1045" s="13" t="s">
        <v>71</v>
      </c>
      <c r="AY1045" s="269" t="s">
        <v>169</v>
      </c>
    </row>
    <row r="1046" s="12" customFormat="1">
      <c r="B1046" s="248"/>
      <c r="C1046" s="249"/>
      <c r="D1046" s="250" t="s">
        <v>177</v>
      </c>
      <c r="E1046" s="251" t="s">
        <v>21</v>
      </c>
      <c r="F1046" s="252" t="s">
        <v>2522</v>
      </c>
      <c r="G1046" s="249"/>
      <c r="H1046" s="253">
        <v>4.4000000000000004</v>
      </c>
      <c r="I1046" s="254"/>
      <c r="J1046" s="249"/>
      <c r="K1046" s="249"/>
      <c r="L1046" s="255"/>
      <c r="M1046" s="256"/>
      <c r="N1046" s="257"/>
      <c r="O1046" s="257"/>
      <c r="P1046" s="257"/>
      <c r="Q1046" s="257"/>
      <c r="R1046" s="257"/>
      <c r="S1046" s="257"/>
      <c r="T1046" s="258"/>
      <c r="AT1046" s="259" t="s">
        <v>177</v>
      </c>
      <c r="AU1046" s="259" t="s">
        <v>79</v>
      </c>
      <c r="AV1046" s="12" t="s">
        <v>79</v>
      </c>
      <c r="AW1046" s="12" t="s">
        <v>35</v>
      </c>
      <c r="AX1046" s="12" t="s">
        <v>71</v>
      </c>
      <c r="AY1046" s="259" t="s">
        <v>169</v>
      </c>
    </row>
    <row r="1047" s="13" customFormat="1">
      <c r="B1047" s="260"/>
      <c r="C1047" s="261"/>
      <c r="D1047" s="250" t="s">
        <v>177</v>
      </c>
      <c r="E1047" s="262" t="s">
        <v>21</v>
      </c>
      <c r="F1047" s="263" t="s">
        <v>2344</v>
      </c>
      <c r="G1047" s="261"/>
      <c r="H1047" s="262" t="s">
        <v>21</v>
      </c>
      <c r="I1047" s="264"/>
      <c r="J1047" s="261"/>
      <c r="K1047" s="261"/>
      <c r="L1047" s="265"/>
      <c r="M1047" s="266"/>
      <c r="N1047" s="267"/>
      <c r="O1047" s="267"/>
      <c r="P1047" s="267"/>
      <c r="Q1047" s="267"/>
      <c r="R1047" s="267"/>
      <c r="S1047" s="267"/>
      <c r="T1047" s="268"/>
      <c r="AT1047" s="269" t="s">
        <v>177</v>
      </c>
      <c r="AU1047" s="269" t="s">
        <v>79</v>
      </c>
      <c r="AV1047" s="13" t="s">
        <v>75</v>
      </c>
      <c r="AW1047" s="13" t="s">
        <v>35</v>
      </c>
      <c r="AX1047" s="13" t="s">
        <v>71</v>
      </c>
      <c r="AY1047" s="269" t="s">
        <v>169</v>
      </c>
    </row>
    <row r="1048" s="12" customFormat="1">
      <c r="B1048" s="248"/>
      <c r="C1048" s="249"/>
      <c r="D1048" s="250" t="s">
        <v>177</v>
      </c>
      <c r="E1048" s="251" t="s">
        <v>21</v>
      </c>
      <c r="F1048" s="252" t="s">
        <v>2523</v>
      </c>
      <c r="G1048" s="249"/>
      <c r="H1048" s="253">
        <v>3.1099999999999999</v>
      </c>
      <c r="I1048" s="254"/>
      <c r="J1048" s="249"/>
      <c r="K1048" s="249"/>
      <c r="L1048" s="255"/>
      <c r="M1048" s="256"/>
      <c r="N1048" s="257"/>
      <c r="O1048" s="257"/>
      <c r="P1048" s="257"/>
      <c r="Q1048" s="257"/>
      <c r="R1048" s="257"/>
      <c r="S1048" s="257"/>
      <c r="T1048" s="258"/>
      <c r="AT1048" s="259" t="s">
        <v>177</v>
      </c>
      <c r="AU1048" s="259" t="s">
        <v>79</v>
      </c>
      <c r="AV1048" s="12" t="s">
        <v>79</v>
      </c>
      <c r="AW1048" s="12" t="s">
        <v>35</v>
      </c>
      <c r="AX1048" s="12" t="s">
        <v>71</v>
      </c>
      <c r="AY1048" s="259" t="s">
        <v>169</v>
      </c>
    </row>
    <row r="1049" s="13" customFormat="1">
      <c r="B1049" s="260"/>
      <c r="C1049" s="261"/>
      <c r="D1049" s="250" t="s">
        <v>177</v>
      </c>
      <c r="E1049" s="262" t="s">
        <v>21</v>
      </c>
      <c r="F1049" s="263" t="s">
        <v>2524</v>
      </c>
      <c r="G1049" s="261"/>
      <c r="H1049" s="262" t="s">
        <v>21</v>
      </c>
      <c r="I1049" s="264"/>
      <c r="J1049" s="261"/>
      <c r="K1049" s="261"/>
      <c r="L1049" s="265"/>
      <c r="M1049" s="266"/>
      <c r="N1049" s="267"/>
      <c r="O1049" s="267"/>
      <c r="P1049" s="267"/>
      <c r="Q1049" s="267"/>
      <c r="R1049" s="267"/>
      <c r="S1049" s="267"/>
      <c r="T1049" s="268"/>
      <c r="AT1049" s="269" t="s">
        <v>177</v>
      </c>
      <c r="AU1049" s="269" t="s">
        <v>79</v>
      </c>
      <c r="AV1049" s="13" t="s">
        <v>75</v>
      </c>
      <c r="AW1049" s="13" t="s">
        <v>35</v>
      </c>
      <c r="AX1049" s="13" t="s">
        <v>71</v>
      </c>
      <c r="AY1049" s="269" t="s">
        <v>169</v>
      </c>
    </row>
    <row r="1050" s="12" customFormat="1">
      <c r="B1050" s="248"/>
      <c r="C1050" s="249"/>
      <c r="D1050" s="250" t="s">
        <v>177</v>
      </c>
      <c r="E1050" s="251" t="s">
        <v>21</v>
      </c>
      <c r="F1050" s="252" t="s">
        <v>2525</v>
      </c>
      <c r="G1050" s="249"/>
      <c r="H1050" s="253">
        <v>1.23</v>
      </c>
      <c r="I1050" s="254"/>
      <c r="J1050" s="249"/>
      <c r="K1050" s="249"/>
      <c r="L1050" s="255"/>
      <c r="M1050" s="256"/>
      <c r="N1050" s="257"/>
      <c r="O1050" s="257"/>
      <c r="P1050" s="257"/>
      <c r="Q1050" s="257"/>
      <c r="R1050" s="257"/>
      <c r="S1050" s="257"/>
      <c r="T1050" s="258"/>
      <c r="AT1050" s="259" t="s">
        <v>177</v>
      </c>
      <c r="AU1050" s="259" t="s">
        <v>79</v>
      </c>
      <c r="AV1050" s="12" t="s">
        <v>79</v>
      </c>
      <c r="AW1050" s="12" t="s">
        <v>35</v>
      </c>
      <c r="AX1050" s="12" t="s">
        <v>71</v>
      </c>
      <c r="AY1050" s="259" t="s">
        <v>169</v>
      </c>
    </row>
    <row r="1051" s="13" customFormat="1">
      <c r="B1051" s="260"/>
      <c r="C1051" s="261"/>
      <c r="D1051" s="250" t="s">
        <v>177</v>
      </c>
      <c r="E1051" s="262" t="s">
        <v>21</v>
      </c>
      <c r="F1051" s="263" t="s">
        <v>881</v>
      </c>
      <c r="G1051" s="261"/>
      <c r="H1051" s="262" t="s">
        <v>21</v>
      </c>
      <c r="I1051" s="264"/>
      <c r="J1051" s="261"/>
      <c r="K1051" s="261"/>
      <c r="L1051" s="265"/>
      <c r="M1051" s="266"/>
      <c r="N1051" s="267"/>
      <c r="O1051" s="267"/>
      <c r="P1051" s="267"/>
      <c r="Q1051" s="267"/>
      <c r="R1051" s="267"/>
      <c r="S1051" s="267"/>
      <c r="T1051" s="268"/>
      <c r="AT1051" s="269" t="s">
        <v>177</v>
      </c>
      <c r="AU1051" s="269" t="s">
        <v>79</v>
      </c>
      <c r="AV1051" s="13" t="s">
        <v>75</v>
      </c>
      <c r="AW1051" s="13" t="s">
        <v>35</v>
      </c>
      <c r="AX1051" s="13" t="s">
        <v>71</v>
      </c>
      <c r="AY1051" s="269" t="s">
        <v>169</v>
      </c>
    </row>
    <row r="1052" s="12" customFormat="1">
      <c r="B1052" s="248"/>
      <c r="C1052" s="249"/>
      <c r="D1052" s="250" t="s">
        <v>177</v>
      </c>
      <c r="E1052" s="251" t="s">
        <v>21</v>
      </c>
      <c r="F1052" s="252" t="s">
        <v>2526</v>
      </c>
      <c r="G1052" s="249"/>
      <c r="H1052" s="253">
        <v>3.7000000000000002</v>
      </c>
      <c r="I1052" s="254"/>
      <c r="J1052" s="249"/>
      <c r="K1052" s="249"/>
      <c r="L1052" s="255"/>
      <c r="M1052" s="256"/>
      <c r="N1052" s="257"/>
      <c r="O1052" s="257"/>
      <c r="P1052" s="257"/>
      <c r="Q1052" s="257"/>
      <c r="R1052" s="257"/>
      <c r="S1052" s="257"/>
      <c r="T1052" s="258"/>
      <c r="AT1052" s="259" t="s">
        <v>177</v>
      </c>
      <c r="AU1052" s="259" t="s">
        <v>79</v>
      </c>
      <c r="AV1052" s="12" t="s">
        <v>79</v>
      </c>
      <c r="AW1052" s="12" t="s">
        <v>35</v>
      </c>
      <c r="AX1052" s="12" t="s">
        <v>71</v>
      </c>
      <c r="AY1052" s="259" t="s">
        <v>169</v>
      </c>
    </row>
    <row r="1053" s="13" customFormat="1">
      <c r="B1053" s="260"/>
      <c r="C1053" s="261"/>
      <c r="D1053" s="250" t="s">
        <v>177</v>
      </c>
      <c r="E1053" s="262" t="s">
        <v>21</v>
      </c>
      <c r="F1053" s="263" t="s">
        <v>882</v>
      </c>
      <c r="G1053" s="261"/>
      <c r="H1053" s="262" t="s">
        <v>21</v>
      </c>
      <c r="I1053" s="264"/>
      <c r="J1053" s="261"/>
      <c r="K1053" s="261"/>
      <c r="L1053" s="265"/>
      <c r="M1053" s="266"/>
      <c r="N1053" s="267"/>
      <c r="O1053" s="267"/>
      <c r="P1053" s="267"/>
      <c r="Q1053" s="267"/>
      <c r="R1053" s="267"/>
      <c r="S1053" s="267"/>
      <c r="T1053" s="268"/>
      <c r="AT1053" s="269" t="s">
        <v>177</v>
      </c>
      <c r="AU1053" s="269" t="s">
        <v>79</v>
      </c>
      <c r="AV1053" s="13" t="s">
        <v>75</v>
      </c>
      <c r="AW1053" s="13" t="s">
        <v>35</v>
      </c>
      <c r="AX1053" s="13" t="s">
        <v>71</v>
      </c>
      <c r="AY1053" s="269" t="s">
        <v>169</v>
      </c>
    </row>
    <row r="1054" s="12" customFormat="1">
      <c r="B1054" s="248"/>
      <c r="C1054" s="249"/>
      <c r="D1054" s="250" t="s">
        <v>177</v>
      </c>
      <c r="E1054" s="251" t="s">
        <v>21</v>
      </c>
      <c r="F1054" s="252" t="s">
        <v>2527</v>
      </c>
      <c r="G1054" s="249"/>
      <c r="H1054" s="253">
        <v>2.9399999999999999</v>
      </c>
      <c r="I1054" s="254"/>
      <c r="J1054" s="249"/>
      <c r="K1054" s="249"/>
      <c r="L1054" s="255"/>
      <c r="M1054" s="256"/>
      <c r="N1054" s="257"/>
      <c r="O1054" s="257"/>
      <c r="P1054" s="257"/>
      <c r="Q1054" s="257"/>
      <c r="R1054" s="257"/>
      <c r="S1054" s="257"/>
      <c r="T1054" s="258"/>
      <c r="AT1054" s="259" t="s">
        <v>177</v>
      </c>
      <c r="AU1054" s="259" t="s">
        <v>79</v>
      </c>
      <c r="AV1054" s="12" t="s">
        <v>79</v>
      </c>
      <c r="AW1054" s="12" t="s">
        <v>35</v>
      </c>
      <c r="AX1054" s="12" t="s">
        <v>71</v>
      </c>
      <c r="AY1054" s="259" t="s">
        <v>169</v>
      </c>
    </row>
    <row r="1055" s="13" customFormat="1">
      <c r="B1055" s="260"/>
      <c r="C1055" s="261"/>
      <c r="D1055" s="250" t="s">
        <v>177</v>
      </c>
      <c r="E1055" s="262" t="s">
        <v>21</v>
      </c>
      <c r="F1055" s="263" t="s">
        <v>879</v>
      </c>
      <c r="G1055" s="261"/>
      <c r="H1055" s="262" t="s">
        <v>21</v>
      </c>
      <c r="I1055" s="264"/>
      <c r="J1055" s="261"/>
      <c r="K1055" s="261"/>
      <c r="L1055" s="265"/>
      <c r="M1055" s="266"/>
      <c r="N1055" s="267"/>
      <c r="O1055" s="267"/>
      <c r="P1055" s="267"/>
      <c r="Q1055" s="267"/>
      <c r="R1055" s="267"/>
      <c r="S1055" s="267"/>
      <c r="T1055" s="268"/>
      <c r="AT1055" s="269" t="s">
        <v>177</v>
      </c>
      <c r="AU1055" s="269" t="s">
        <v>79</v>
      </c>
      <c r="AV1055" s="13" t="s">
        <v>75</v>
      </c>
      <c r="AW1055" s="13" t="s">
        <v>35</v>
      </c>
      <c r="AX1055" s="13" t="s">
        <v>71</v>
      </c>
      <c r="AY1055" s="269" t="s">
        <v>169</v>
      </c>
    </row>
    <row r="1056" s="12" customFormat="1">
      <c r="B1056" s="248"/>
      <c r="C1056" s="249"/>
      <c r="D1056" s="250" t="s">
        <v>177</v>
      </c>
      <c r="E1056" s="251" t="s">
        <v>21</v>
      </c>
      <c r="F1056" s="252" t="s">
        <v>2528</v>
      </c>
      <c r="G1056" s="249"/>
      <c r="H1056" s="253">
        <v>3.2400000000000002</v>
      </c>
      <c r="I1056" s="254"/>
      <c r="J1056" s="249"/>
      <c r="K1056" s="249"/>
      <c r="L1056" s="255"/>
      <c r="M1056" s="256"/>
      <c r="N1056" s="257"/>
      <c r="O1056" s="257"/>
      <c r="P1056" s="257"/>
      <c r="Q1056" s="257"/>
      <c r="R1056" s="257"/>
      <c r="S1056" s="257"/>
      <c r="T1056" s="258"/>
      <c r="AT1056" s="259" t="s">
        <v>177</v>
      </c>
      <c r="AU1056" s="259" t="s">
        <v>79</v>
      </c>
      <c r="AV1056" s="12" t="s">
        <v>79</v>
      </c>
      <c r="AW1056" s="12" t="s">
        <v>35</v>
      </c>
      <c r="AX1056" s="12" t="s">
        <v>71</v>
      </c>
      <c r="AY1056" s="259" t="s">
        <v>169</v>
      </c>
    </row>
    <row r="1057" s="13" customFormat="1">
      <c r="B1057" s="260"/>
      <c r="C1057" s="261"/>
      <c r="D1057" s="250" t="s">
        <v>177</v>
      </c>
      <c r="E1057" s="262" t="s">
        <v>21</v>
      </c>
      <c r="F1057" s="263" t="s">
        <v>883</v>
      </c>
      <c r="G1057" s="261"/>
      <c r="H1057" s="262" t="s">
        <v>21</v>
      </c>
      <c r="I1057" s="264"/>
      <c r="J1057" s="261"/>
      <c r="K1057" s="261"/>
      <c r="L1057" s="265"/>
      <c r="M1057" s="266"/>
      <c r="N1057" s="267"/>
      <c r="O1057" s="267"/>
      <c r="P1057" s="267"/>
      <c r="Q1057" s="267"/>
      <c r="R1057" s="267"/>
      <c r="S1057" s="267"/>
      <c r="T1057" s="268"/>
      <c r="AT1057" s="269" t="s">
        <v>177</v>
      </c>
      <c r="AU1057" s="269" t="s">
        <v>79</v>
      </c>
      <c r="AV1057" s="13" t="s">
        <v>75</v>
      </c>
      <c r="AW1057" s="13" t="s">
        <v>35</v>
      </c>
      <c r="AX1057" s="13" t="s">
        <v>71</v>
      </c>
      <c r="AY1057" s="269" t="s">
        <v>169</v>
      </c>
    </row>
    <row r="1058" s="12" customFormat="1">
      <c r="B1058" s="248"/>
      <c r="C1058" s="249"/>
      <c r="D1058" s="250" t="s">
        <v>177</v>
      </c>
      <c r="E1058" s="251" t="s">
        <v>21</v>
      </c>
      <c r="F1058" s="252" t="s">
        <v>2529</v>
      </c>
      <c r="G1058" s="249"/>
      <c r="H1058" s="253">
        <v>7.5999999999999996</v>
      </c>
      <c r="I1058" s="254"/>
      <c r="J1058" s="249"/>
      <c r="K1058" s="249"/>
      <c r="L1058" s="255"/>
      <c r="M1058" s="256"/>
      <c r="N1058" s="257"/>
      <c r="O1058" s="257"/>
      <c r="P1058" s="257"/>
      <c r="Q1058" s="257"/>
      <c r="R1058" s="257"/>
      <c r="S1058" s="257"/>
      <c r="T1058" s="258"/>
      <c r="AT1058" s="259" t="s">
        <v>177</v>
      </c>
      <c r="AU1058" s="259" t="s">
        <v>79</v>
      </c>
      <c r="AV1058" s="12" t="s">
        <v>79</v>
      </c>
      <c r="AW1058" s="12" t="s">
        <v>35</v>
      </c>
      <c r="AX1058" s="12" t="s">
        <v>71</v>
      </c>
      <c r="AY1058" s="259" t="s">
        <v>169</v>
      </c>
    </row>
    <row r="1059" s="13" customFormat="1">
      <c r="B1059" s="260"/>
      <c r="C1059" s="261"/>
      <c r="D1059" s="250" t="s">
        <v>177</v>
      </c>
      <c r="E1059" s="262" t="s">
        <v>21</v>
      </c>
      <c r="F1059" s="263" t="s">
        <v>878</v>
      </c>
      <c r="G1059" s="261"/>
      <c r="H1059" s="262" t="s">
        <v>21</v>
      </c>
      <c r="I1059" s="264"/>
      <c r="J1059" s="261"/>
      <c r="K1059" s="261"/>
      <c r="L1059" s="265"/>
      <c r="M1059" s="266"/>
      <c r="N1059" s="267"/>
      <c r="O1059" s="267"/>
      <c r="P1059" s="267"/>
      <c r="Q1059" s="267"/>
      <c r="R1059" s="267"/>
      <c r="S1059" s="267"/>
      <c r="T1059" s="268"/>
      <c r="AT1059" s="269" t="s">
        <v>177</v>
      </c>
      <c r="AU1059" s="269" t="s">
        <v>79</v>
      </c>
      <c r="AV1059" s="13" t="s">
        <v>75</v>
      </c>
      <c r="AW1059" s="13" t="s">
        <v>35</v>
      </c>
      <c r="AX1059" s="13" t="s">
        <v>71</v>
      </c>
      <c r="AY1059" s="269" t="s">
        <v>169</v>
      </c>
    </row>
    <row r="1060" s="12" customFormat="1">
      <c r="B1060" s="248"/>
      <c r="C1060" s="249"/>
      <c r="D1060" s="250" t="s">
        <v>177</v>
      </c>
      <c r="E1060" s="251" t="s">
        <v>21</v>
      </c>
      <c r="F1060" s="252" t="s">
        <v>2530</v>
      </c>
      <c r="G1060" s="249"/>
      <c r="H1060" s="253">
        <v>35.530000000000001</v>
      </c>
      <c r="I1060" s="254"/>
      <c r="J1060" s="249"/>
      <c r="K1060" s="249"/>
      <c r="L1060" s="255"/>
      <c r="M1060" s="256"/>
      <c r="N1060" s="257"/>
      <c r="O1060" s="257"/>
      <c r="P1060" s="257"/>
      <c r="Q1060" s="257"/>
      <c r="R1060" s="257"/>
      <c r="S1060" s="257"/>
      <c r="T1060" s="258"/>
      <c r="AT1060" s="259" t="s">
        <v>177</v>
      </c>
      <c r="AU1060" s="259" t="s">
        <v>79</v>
      </c>
      <c r="AV1060" s="12" t="s">
        <v>79</v>
      </c>
      <c r="AW1060" s="12" t="s">
        <v>35</v>
      </c>
      <c r="AX1060" s="12" t="s">
        <v>71</v>
      </c>
      <c r="AY1060" s="259" t="s">
        <v>169</v>
      </c>
    </row>
    <row r="1061" s="13" customFormat="1">
      <c r="B1061" s="260"/>
      <c r="C1061" s="261"/>
      <c r="D1061" s="250" t="s">
        <v>177</v>
      </c>
      <c r="E1061" s="262" t="s">
        <v>21</v>
      </c>
      <c r="F1061" s="263" t="s">
        <v>1109</v>
      </c>
      <c r="G1061" s="261"/>
      <c r="H1061" s="262" t="s">
        <v>21</v>
      </c>
      <c r="I1061" s="264"/>
      <c r="J1061" s="261"/>
      <c r="K1061" s="261"/>
      <c r="L1061" s="265"/>
      <c r="M1061" s="266"/>
      <c r="N1061" s="267"/>
      <c r="O1061" s="267"/>
      <c r="P1061" s="267"/>
      <c r="Q1061" s="267"/>
      <c r="R1061" s="267"/>
      <c r="S1061" s="267"/>
      <c r="T1061" s="268"/>
      <c r="AT1061" s="269" t="s">
        <v>177</v>
      </c>
      <c r="AU1061" s="269" t="s">
        <v>79</v>
      </c>
      <c r="AV1061" s="13" t="s">
        <v>75</v>
      </c>
      <c r="AW1061" s="13" t="s">
        <v>35</v>
      </c>
      <c r="AX1061" s="13" t="s">
        <v>71</v>
      </c>
      <c r="AY1061" s="269" t="s">
        <v>169</v>
      </c>
    </row>
    <row r="1062" s="12" customFormat="1">
      <c r="B1062" s="248"/>
      <c r="C1062" s="249"/>
      <c r="D1062" s="250" t="s">
        <v>177</v>
      </c>
      <c r="E1062" s="251" t="s">
        <v>21</v>
      </c>
      <c r="F1062" s="252" t="s">
        <v>2531</v>
      </c>
      <c r="G1062" s="249"/>
      <c r="H1062" s="253">
        <v>8.5</v>
      </c>
      <c r="I1062" s="254"/>
      <c r="J1062" s="249"/>
      <c r="K1062" s="249"/>
      <c r="L1062" s="255"/>
      <c r="M1062" s="256"/>
      <c r="N1062" s="257"/>
      <c r="O1062" s="257"/>
      <c r="P1062" s="257"/>
      <c r="Q1062" s="257"/>
      <c r="R1062" s="257"/>
      <c r="S1062" s="257"/>
      <c r="T1062" s="258"/>
      <c r="AT1062" s="259" t="s">
        <v>177</v>
      </c>
      <c r="AU1062" s="259" t="s">
        <v>79</v>
      </c>
      <c r="AV1062" s="12" t="s">
        <v>79</v>
      </c>
      <c r="AW1062" s="12" t="s">
        <v>35</v>
      </c>
      <c r="AX1062" s="12" t="s">
        <v>71</v>
      </c>
      <c r="AY1062" s="259" t="s">
        <v>169</v>
      </c>
    </row>
    <row r="1063" s="13" customFormat="1">
      <c r="B1063" s="260"/>
      <c r="C1063" s="261"/>
      <c r="D1063" s="250" t="s">
        <v>177</v>
      </c>
      <c r="E1063" s="262" t="s">
        <v>21</v>
      </c>
      <c r="F1063" s="263" t="s">
        <v>1125</v>
      </c>
      <c r="G1063" s="261"/>
      <c r="H1063" s="262" t="s">
        <v>21</v>
      </c>
      <c r="I1063" s="264"/>
      <c r="J1063" s="261"/>
      <c r="K1063" s="261"/>
      <c r="L1063" s="265"/>
      <c r="M1063" s="266"/>
      <c r="N1063" s="267"/>
      <c r="O1063" s="267"/>
      <c r="P1063" s="267"/>
      <c r="Q1063" s="267"/>
      <c r="R1063" s="267"/>
      <c r="S1063" s="267"/>
      <c r="T1063" s="268"/>
      <c r="AT1063" s="269" t="s">
        <v>177</v>
      </c>
      <c r="AU1063" s="269" t="s">
        <v>79</v>
      </c>
      <c r="AV1063" s="13" t="s">
        <v>75</v>
      </c>
      <c r="AW1063" s="13" t="s">
        <v>35</v>
      </c>
      <c r="AX1063" s="13" t="s">
        <v>71</v>
      </c>
      <c r="AY1063" s="269" t="s">
        <v>169</v>
      </c>
    </row>
    <row r="1064" s="12" customFormat="1">
      <c r="B1064" s="248"/>
      <c r="C1064" s="249"/>
      <c r="D1064" s="250" t="s">
        <v>177</v>
      </c>
      <c r="E1064" s="251" t="s">
        <v>21</v>
      </c>
      <c r="F1064" s="252" t="s">
        <v>2532</v>
      </c>
      <c r="G1064" s="249"/>
      <c r="H1064" s="253">
        <v>7.3700000000000001</v>
      </c>
      <c r="I1064" s="254"/>
      <c r="J1064" s="249"/>
      <c r="K1064" s="249"/>
      <c r="L1064" s="255"/>
      <c r="M1064" s="256"/>
      <c r="N1064" s="257"/>
      <c r="O1064" s="257"/>
      <c r="P1064" s="257"/>
      <c r="Q1064" s="257"/>
      <c r="R1064" s="257"/>
      <c r="S1064" s="257"/>
      <c r="T1064" s="258"/>
      <c r="AT1064" s="259" t="s">
        <v>177</v>
      </c>
      <c r="AU1064" s="259" t="s">
        <v>79</v>
      </c>
      <c r="AV1064" s="12" t="s">
        <v>79</v>
      </c>
      <c r="AW1064" s="12" t="s">
        <v>35</v>
      </c>
      <c r="AX1064" s="12" t="s">
        <v>71</v>
      </c>
      <c r="AY1064" s="259" t="s">
        <v>169</v>
      </c>
    </row>
    <row r="1065" s="13" customFormat="1">
      <c r="B1065" s="260"/>
      <c r="C1065" s="261"/>
      <c r="D1065" s="250" t="s">
        <v>177</v>
      </c>
      <c r="E1065" s="262" t="s">
        <v>21</v>
      </c>
      <c r="F1065" s="263" t="s">
        <v>2157</v>
      </c>
      <c r="G1065" s="261"/>
      <c r="H1065" s="262" t="s">
        <v>21</v>
      </c>
      <c r="I1065" s="264"/>
      <c r="J1065" s="261"/>
      <c r="K1065" s="261"/>
      <c r="L1065" s="265"/>
      <c r="M1065" s="266"/>
      <c r="N1065" s="267"/>
      <c r="O1065" s="267"/>
      <c r="P1065" s="267"/>
      <c r="Q1065" s="267"/>
      <c r="R1065" s="267"/>
      <c r="S1065" s="267"/>
      <c r="T1065" s="268"/>
      <c r="AT1065" s="269" t="s">
        <v>177</v>
      </c>
      <c r="AU1065" s="269" t="s">
        <v>79</v>
      </c>
      <c r="AV1065" s="13" t="s">
        <v>75</v>
      </c>
      <c r="AW1065" s="13" t="s">
        <v>35</v>
      </c>
      <c r="AX1065" s="13" t="s">
        <v>71</v>
      </c>
      <c r="AY1065" s="269" t="s">
        <v>169</v>
      </c>
    </row>
    <row r="1066" s="12" customFormat="1">
      <c r="B1066" s="248"/>
      <c r="C1066" s="249"/>
      <c r="D1066" s="250" t="s">
        <v>177</v>
      </c>
      <c r="E1066" s="251" t="s">
        <v>21</v>
      </c>
      <c r="F1066" s="252" t="s">
        <v>2628</v>
      </c>
      <c r="G1066" s="249"/>
      <c r="H1066" s="253">
        <v>9.7599999999999998</v>
      </c>
      <c r="I1066" s="254"/>
      <c r="J1066" s="249"/>
      <c r="K1066" s="249"/>
      <c r="L1066" s="255"/>
      <c r="M1066" s="256"/>
      <c r="N1066" s="257"/>
      <c r="O1066" s="257"/>
      <c r="P1066" s="257"/>
      <c r="Q1066" s="257"/>
      <c r="R1066" s="257"/>
      <c r="S1066" s="257"/>
      <c r="T1066" s="258"/>
      <c r="AT1066" s="259" t="s">
        <v>177</v>
      </c>
      <c r="AU1066" s="259" t="s">
        <v>79</v>
      </c>
      <c r="AV1066" s="12" t="s">
        <v>79</v>
      </c>
      <c r="AW1066" s="12" t="s">
        <v>35</v>
      </c>
      <c r="AX1066" s="12" t="s">
        <v>71</v>
      </c>
      <c r="AY1066" s="259" t="s">
        <v>169</v>
      </c>
    </row>
    <row r="1067" s="13" customFormat="1">
      <c r="B1067" s="260"/>
      <c r="C1067" s="261"/>
      <c r="D1067" s="250" t="s">
        <v>177</v>
      </c>
      <c r="E1067" s="262" t="s">
        <v>21</v>
      </c>
      <c r="F1067" s="263" t="s">
        <v>2440</v>
      </c>
      <c r="G1067" s="261"/>
      <c r="H1067" s="262" t="s">
        <v>21</v>
      </c>
      <c r="I1067" s="264"/>
      <c r="J1067" s="261"/>
      <c r="K1067" s="261"/>
      <c r="L1067" s="265"/>
      <c r="M1067" s="266"/>
      <c r="N1067" s="267"/>
      <c r="O1067" s="267"/>
      <c r="P1067" s="267"/>
      <c r="Q1067" s="267"/>
      <c r="R1067" s="267"/>
      <c r="S1067" s="267"/>
      <c r="T1067" s="268"/>
      <c r="AT1067" s="269" t="s">
        <v>177</v>
      </c>
      <c r="AU1067" s="269" t="s">
        <v>79</v>
      </c>
      <c r="AV1067" s="13" t="s">
        <v>75</v>
      </c>
      <c r="AW1067" s="13" t="s">
        <v>35</v>
      </c>
      <c r="AX1067" s="13" t="s">
        <v>71</v>
      </c>
      <c r="AY1067" s="269" t="s">
        <v>169</v>
      </c>
    </row>
    <row r="1068" s="12" customFormat="1">
      <c r="B1068" s="248"/>
      <c r="C1068" s="249"/>
      <c r="D1068" s="250" t="s">
        <v>177</v>
      </c>
      <c r="E1068" s="251" t="s">
        <v>21</v>
      </c>
      <c r="F1068" s="252" t="s">
        <v>2619</v>
      </c>
      <c r="G1068" s="249"/>
      <c r="H1068" s="253">
        <v>1.3799999999999999</v>
      </c>
      <c r="I1068" s="254"/>
      <c r="J1068" s="249"/>
      <c r="K1068" s="249"/>
      <c r="L1068" s="255"/>
      <c r="M1068" s="256"/>
      <c r="N1068" s="257"/>
      <c r="O1068" s="257"/>
      <c r="P1068" s="257"/>
      <c r="Q1068" s="257"/>
      <c r="R1068" s="257"/>
      <c r="S1068" s="257"/>
      <c r="T1068" s="258"/>
      <c r="AT1068" s="259" t="s">
        <v>177</v>
      </c>
      <c r="AU1068" s="259" t="s">
        <v>79</v>
      </c>
      <c r="AV1068" s="12" t="s">
        <v>79</v>
      </c>
      <c r="AW1068" s="12" t="s">
        <v>35</v>
      </c>
      <c r="AX1068" s="12" t="s">
        <v>71</v>
      </c>
      <c r="AY1068" s="259" t="s">
        <v>169</v>
      </c>
    </row>
    <row r="1069" s="13" customFormat="1">
      <c r="B1069" s="260"/>
      <c r="C1069" s="261"/>
      <c r="D1069" s="250" t="s">
        <v>177</v>
      </c>
      <c r="E1069" s="262" t="s">
        <v>21</v>
      </c>
      <c r="F1069" s="263" t="s">
        <v>2345</v>
      </c>
      <c r="G1069" s="261"/>
      <c r="H1069" s="262" t="s">
        <v>21</v>
      </c>
      <c r="I1069" s="264"/>
      <c r="J1069" s="261"/>
      <c r="K1069" s="261"/>
      <c r="L1069" s="265"/>
      <c r="M1069" s="266"/>
      <c r="N1069" s="267"/>
      <c r="O1069" s="267"/>
      <c r="P1069" s="267"/>
      <c r="Q1069" s="267"/>
      <c r="R1069" s="267"/>
      <c r="S1069" s="267"/>
      <c r="T1069" s="268"/>
      <c r="AT1069" s="269" t="s">
        <v>177</v>
      </c>
      <c r="AU1069" s="269" t="s">
        <v>79</v>
      </c>
      <c r="AV1069" s="13" t="s">
        <v>75</v>
      </c>
      <c r="AW1069" s="13" t="s">
        <v>35</v>
      </c>
      <c r="AX1069" s="13" t="s">
        <v>71</v>
      </c>
      <c r="AY1069" s="269" t="s">
        <v>169</v>
      </c>
    </row>
    <row r="1070" s="12" customFormat="1">
      <c r="B1070" s="248"/>
      <c r="C1070" s="249"/>
      <c r="D1070" s="250" t="s">
        <v>177</v>
      </c>
      <c r="E1070" s="251" t="s">
        <v>21</v>
      </c>
      <c r="F1070" s="252" t="s">
        <v>2629</v>
      </c>
      <c r="G1070" s="249"/>
      <c r="H1070" s="253">
        <v>1.3999999999999999</v>
      </c>
      <c r="I1070" s="254"/>
      <c r="J1070" s="249"/>
      <c r="K1070" s="249"/>
      <c r="L1070" s="255"/>
      <c r="M1070" s="256"/>
      <c r="N1070" s="257"/>
      <c r="O1070" s="257"/>
      <c r="P1070" s="257"/>
      <c r="Q1070" s="257"/>
      <c r="R1070" s="257"/>
      <c r="S1070" s="257"/>
      <c r="T1070" s="258"/>
      <c r="AT1070" s="259" t="s">
        <v>177</v>
      </c>
      <c r="AU1070" s="259" t="s">
        <v>79</v>
      </c>
      <c r="AV1070" s="12" t="s">
        <v>79</v>
      </c>
      <c r="AW1070" s="12" t="s">
        <v>35</v>
      </c>
      <c r="AX1070" s="12" t="s">
        <v>71</v>
      </c>
      <c r="AY1070" s="259" t="s">
        <v>169</v>
      </c>
    </row>
    <row r="1071" s="13" customFormat="1">
      <c r="B1071" s="260"/>
      <c r="C1071" s="261"/>
      <c r="D1071" s="250" t="s">
        <v>177</v>
      </c>
      <c r="E1071" s="262" t="s">
        <v>21</v>
      </c>
      <c r="F1071" s="263" t="s">
        <v>2630</v>
      </c>
      <c r="G1071" s="261"/>
      <c r="H1071" s="262" t="s">
        <v>21</v>
      </c>
      <c r="I1071" s="264"/>
      <c r="J1071" s="261"/>
      <c r="K1071" s="261"/>
      <c r="L1071" s="265"/>
      <c r="M1071" s="266"/>
      <c r="N1071" s="267"/>
      <c r="O1071" s="267"/>
      <c r="P1071" s="267"/>
      <c r="Q1071" s="267"/>
      <c r="R1071" s="267"/>
      <c r="S1071" s="267"/>
      <c r="T1071" s="268"/>
      <c r="AT1071" s="269" t="s">
        <v>177</v>
      </c>
      <c r="AU1071" s="269" t="s">
        <v>79</v>
      </c>
      <c r="AV1071" s="13" t="s">
        <v>75</v>
      </c>
      <c r="AW1071" s="13" t="s">
        <v>35</v>
      </c>
      <c r="AX1071" s="13" t="s">
        <v>71</v>
      </c>
      <c r="AY1071" s="269" t="s">
        <v>169</v>
      </c>
    </row>
    <row r="1072" s="14" customFormat="1">
      <c r="B1072" s="270"/>
      <c r="C1072" s="271"/>
      <c r="D1072" s="250" t="s">
        <v>177</v>
      </c>
      <c r="E1072" s="272" t="s">
        <v>21</v>
      </c>
      <c r="F1072" s="273" t="s">
        <v>182</v>
      </c>
      <c r="G1072" s="271"/>
      <c r="H1072" s="274">
        <v>180.13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AT1072" s="280" t="s">
        <v>177</v>
      </c>
      <c r="AU1072" s="280" t="s">
        <v>79</v>
      </c>
      <c r="AV1072" s="14" t="s">
        <v>89</v>
      </c>
      <c r="AW1072" s="14" t="s">
        <v>35</v>
      </c>
      <c r="AX1072" s="14" t="s">
        <v>75</v>
      </c>
      <c r="AY1072" s="280" t="s">
        <v>169</v>
      </c>
    </row>
    <row r="1073" s="1" customFormat="1" ht="16.5" customHeight="1">
      <c r="B1073" s="47"/>
      <c r="C1073" s="236" t="s">
        <v>905</v>
      </c>
      <c r="D1073" s="236" t="s">
        <v>172</v>
      </c>
      <c r="E1073" s="237" t="s">
        <v>2202</v>
      </c>
      <c r="F1073" s="238" t="s">
        <v>2203</v>
      </c>
      <c r="G1073" s="239" t="s">
        <v>175</v>
      </c>
      <c r="H1073" s="240">
        <v>167.59</v>
      </c>
      <c r="I1073" s="241"/>
      <c r="J1073" s="242">
        <f>ROUND(I1073*H1073,2)</f>
        <v>0</v>
      </c>
      <c r="K1073" s="238" t="s">
        <v>21</v>
      </c>
      <c r="L1073" s="73"/>
      <c r="M1073" s="243" t="s">
        <v>21</v>
      </c>
      <c r="N1073" s="244" t="s">
        <v>42</v>
      </c>
      <c r="O1073" s="48"/>
      <c r="P1073" s="245">
        <f>O1073*H1073</f>
        <v>0</v>
      </c>
      <c r="Q1073" s="245">
        <v>0.024</v>
      </c>
      <c r="R1073" s="245">
        <f>Q1073*H1073</f>
        <v>4.0221600000000004</v>
      </c>
      <c r="S1073" s="245">
        <v>0</v>
      </c>
      <c r="T1073" s="246">
        <f>S1073*H1073</f>
        <v>0</v>
      </c>
      <c r="AR1073" s="25" t="s">
        <v>89</v>
      </c>
      <c r="AT1073" s="25" t="s">
        <v>172</v>
      </c>
      <c r="AU1073" s="25" t="s">
        <v>79</v>
      </c>
      <c r="AY1073" s="25" t="s">
        <v>169</v>
      </c>
      <c r="BE1073" s="247">
        <f>IF(N1073="základní",J1073,0)</f>
        <v>0</v>
      </c>
      <c r="BF1073" s="247">
        <f>IF(N1073="snížená",J1073,0)</f>
        <v>0</v>
      </c>
      <c r="BG1073" s="247">
        <f>IF(N1073="zákl. přenesená",J1073,0)</f>
        <v>0</v>
      </c>
      <c r="BH1073" s="247">
        <f>IF(N1073="sníž. přenesená",J1073,0)</f>
        <v>0</v>
      </c>
      <c r="BI1073" s="247">
        <f>IF(N1073="nulová",J1073,0)</f>
        <v>0</v>
      </c>
      <c r="BJ1073" s="25" t="s">
        <v>75</v>
      </c>
      <c r="BK1073" s="247">
        <f>ROUND(I1073*H1073,2)</f>
        <v>0</v>
      </c>
      <c r="BL1073" s="25" t="s">
        <v>89</v>
      </c>
      <c r="BM1073" s="25" t="s">
        <v>2708</v>
      </c>
    </row>
    <row r="1074" s="12" customFormat="1">
      <c r="B1074" s="248"/>
      <c r="C1074" s="249"/>
      <c r="D1074" s="250" t="s">
        <v>177</v>
      </c>
      <c r="E1074" s="251" t="s">
        <v>21</v>
      </c>
      <c r="F1074" s="252" t="s">
        <v>2516</v>
      </c>
      <c r="G1074" s="249"/>
      <c r="H1074" s="253">
        <v>18.100000000000001</v>
      </c>
      <c r="I1074" s="254"/>
      <c r="J1074" s="249"/>
      <c r="K1074" s="249"/>
      <c r="L1074" s="255"/>
      <c r="M1074" s="256"/>
      <c r="N1074" s="257"/>
      <c r="O1074" s="257"/>
      <c r="P1074" s="257"/>
      <c r="Q1074" s="257"/>
      <c r="R1074" s="257"/>
      <c r="S1074" s="257"/>
      <c r="T1074" s="258"/>
      <c r="AT1074" s="259" t="s">
        <v>177</v>
      </c>
      <c r="AU1074" s="259" t="s">
        <v>79</v>
      </c>
      <c r="AV1074" s="12" t="s">
        <v>79</v>
      </c>
      <c r="AW1074" s="12" t="s">
        <v>35</v>
      </c>
      <c r="AX1074" s="12" t="s">
        <v>71</v>
      </c>
      <c r="AY1074" s="259" t="s">
        <v>169</v>
      </c>
    </row>
    <row r="1075" s="13" customFormat="1">
      <c r="B1075" s="260"/>
      <c r="C1075" s="261"/>
      <c r="D1075" s="250" t="s">
        <v>177</v>
      </c>
      <c r="E1075" s="262" t="s">
        <v>21</v>
      </c>
      <c r="F1075" s="263" t="s">
        <v>1103</v>
      </c>
      <c r="G1075" s="261"/>
      <c r="H1075" s="262" t="s">
        <v>21</v>
      </c>
      <c r="I1075" s="264"/>
      <c r="J1075" s="261"/>
      <c r="K1075" s="261"/>
      <c r="L1075" s="265"/>
      <c r="M1075" s="266"/>
      <c r="N1075" s="267"/>
      <c r="O1075" s="267"/>
      <c r="P1075" s="267"/>
      <c r="Q1075" s="267"/>
      <c r="R1075" s="267"/>
      <c r="S1075" s="267"/>
      <c r="T1075" s="268"/>
      <c r="AT1075" s="269" t="s">
        <v>177</v>
      </c>
      <c r="AU1075" s="269" t="s">
        <v>79</v>
      </c>
      <c r="AV1075" s="13" t="s">
        <v>75</v>
      </c>
      <c r="AW1075" s="13" t="s">
        <v>35</v>
      </c>
      <c r="AX1075" s="13" t="s">
        <v>71</v>
      </c>
      <c r="AY1075" s="269" t="s">
        <v>169</v>
      </c>
    </row>
    <row r="1076" s="12" customFormat="1">
      <c r="B1076" s="248"/>
      <c r="C1076" s="249"/>
      <c r="D1076" s="250" t="s">
        <v>177</v>
      </c>
      <c r="E1076" s="251" t="s">
        <v>21</v>
      </c>
      <c r="F1076" s="252" t="s">
        <v>2517</v>
      </c>
      <c r="G1076" s="249"/>
      <c r="H1076" s="253">
        <v>32.450000000000003</v>
      </c>
      <c r="I1076" s="254"/>
      <c r="J1076" s="249"/>
      <c r="K1076" s="249"/>
      <c r="L1076" s="255"/>
      <c r="M1076" s="256"/>
      <c r="N1076" s="257"/>
      <c r="O1076" s="257"/>
      <c r="P1076" s="257"/>
      <c r="Q1076" s="257"/>
      <c r="R1076" s="257"/>
      <c r="S1076" s="257"/>
      <c r="T1076" s="258"/>
      <c r="AT1076" s="259" t="s">
        <v>177</v>
      </c>
      <c r="AU1076" s="259" t="s">
        <v>79</v>
      </c>
      <c r="AV1076" s="12" t="s">
        <v>79</v>
      </c>
      <c r="AW1076" s="12" t="s">
        <v>35</v>
      </c>
      <c r="AX1076" s="12" t="s">
        <v>71</v>
      </c>
      <c r="AY1076" s="259" t="s">
        <v>169</v>
      </c>
    </row>
    <row r="1077" s="13" customFormat="1">
      <c r="B1077" s="260"/>
      <c r="C1077" s="261"/>
      <c r="D1077" s="250" t="s">
        <v>177</v>
      </c>
      <c r="E1077" s="262" t="s">
        <v>21</v>
      </c>
      <c r="F1077" s="263" t="s">
        <v>361</v>
      </c>
      <c r="G1077" s="261"/>
      <c r="H1077" s="262" t="s">
        <v>21</v>
      </c>
      <c r="I1077" s="264"/>
      <c r="J1077" s="261"/>
      <c r="K1077" s="261"/>
      <c r="L1077" s="265"/>
      <c r="M1077" s="266"/>
      <c r="N1077" s="267"/>
      <c r="O1077" s="267"/>
      <c r="P1077" s="267"/>
      <c r="Q1077" s="267"/>
      <c r="R1077" s="267"/>
      <c r="S1077" s="267"/>
      <c r="T1077" s="268"/>
      <c r="AT1077" s="269" t="s">
        <v>177</v>
      </c>
      <c r="AU1077" s="269" t="s">
        <v>79</v>
      </c>
      <c r="AV1077" s="13" t="s">
        <v>75</v>
      </c>
      <c r="AW1077" s="13" t="s">
        <v>35</v>
      </c>
      <c r="AX1077" s="13" t="s">
        <v>71</v>
      </c>
      <c r="AY1077" s="269" t="s">
        <v>169</v>
      </c>
    </row>
    <row r="1078" s="12" customFormat="1">
      <c r="B1078" s="248"/>
      <c r="C1078" s="249"/>
      <c r="D1078" s="250" t="s">
        <v>177</v>
      </c>
      <c r="E1078" s="251" t="s">
        <v>21</v>
      </c>
      <c r="F1078" s="252" t="s">
        <v>2518</v>
      </c>
      <c r="G1078" s="249"/>
      <c r="H1078" s="253">
        <v>2.9900000000000002</v>
      </c>
      <c r="I1078" s="254"/>
      <c r="J1078" s="249"/>
      <c r="K1078" s="249"/>
      <c r="L1078" s="255"/>
      <c r="M1078" s="256"/>
      <c r="N1078" s="257"/>
      <c r="O1078" s="257"/>
      <c r="P1078" s="257"/>
      <c r="Q1078" s="257"/>
      <c r="R1078" s="257"/>
      <c r="S1078" s="257"/>
      <c r="T1078" s="258"/>
      <c r="AT1078" s="259" t="s">
        <v>177</v>
      </c>
      <c r="AU1078" s="259" t="s">
        <v>79</v>
      </c>
      <c r="AV1078" s="12" t="s">
        <v>79</v>
      </c>
      <c r="AW1078" s="12" t="s">
        <v>35</v>
      </c>
      <c r="AX1078" s="12" t="s">
        <v>71</v>
      </c>
      <c r="AY1078" s="259" t="s">
        <v>169</v>
      </c>
    </row>
    <row r="1079" s="13" customFormat="1">
      <c r="B1079" s="260"/>
      <c r="C1079" s="261"/>
      <c r="D1079" s="250" t="s">
        <v>177</v>
      </c>
      <c r="E1079" s="262" t="s">
        <v>21</v>
      </c>
      <c r="F1079" s="263" t="s">
        <v>1435</v>
      </c>
      <c r="G1079" s="261"/>
      <c r="H1079" s="262" t="s">
        <v>21</v>
      </c>
      <c r="I1079" s="264"/>
      <c r="J1079" s="261"/>
      <c r="K1079" s="261"/>
      <c r="L1079" s="265"/>
      <c r="M1079" s="266"/>
      <c r="N1079" s="267"/>
      <c r="O1079" s="267"/>
      <c r="P1079" s="267"/>
      <c r="Q1079" s="267"/>
      <c r="R1079" s="267"/>
      <c r="S1079" s="267"/>
      <c r="T1079" s="268"/>
      <c r="AT1079" s="269" t="s">
        <v>177</v>
      </c>
      <c r="AU1079" s="269" t="s">
        <v>79</v>
      </c>
      <c r="AV1079" s="13" t="s">
        <v>75</v>
      </c>
      <c r="AW1079" s="13" t="s">
        <v>35</v>
      </c>
      <c r="AX1079" s="13" t="s">
        <v>71</v>
      </c>
      <c r="AY1079" s="269" t="s">
        <v>169</v>
      </c>
    </row>
    <row r="1080" s="12" customFormat="1">
      <c r="B1080" s="248"/>
      <c r="C1080" s="249"/>
      <c r="D1080" s="250" t="s">
        <v>177</v>
      </c>
      <c r="E1080" s="251" t="s">
        <v>21</v>
      </c>
      <c r="F1080" s="252" t="s">
        <v>2519</v>
      </c>
      <c r="G1080" s="249"/>
      <c r="H1080" s="253">
        <v>15.58</v>
      </c>
      <c r="I1080" s="254"/>
      <c r="J1080" s="249"/>
      <c r="K1080" s="249"/>
      <c r="L1080" s="255"/>
      <c r="M1080" s="256"/>
      <c r="N1080" s="257"/>
      <c r="O1080" s="257"/>
      <c r="P1080" s="257"/>
      <c r="Q1080" s="257"/>
      <c r="R1080" s="257"/>
      <c r="S1080" s="257"/>
      <c r="T1080" s="258"/>
      <c r="AT1080" s="259" t="s">
        <v>177</v>
      </c>
      <c r="AU1080" s="259" t="s">
        <v>79</v>
      </c>
      <c r="AV1080" s="12" t="s">
        <v>79</v>
      </c>
      <c r="AW1080" s="12" t="s">
        <v>35</v>
      </c>
      <c r="AX1080" s="12" t="s">
        <v>71</v>
      </c>
      <c r="AY1080" s="259" t="s">
        <v>169</v>
      </c>
    </row>
    <row r="1081" s="13" customFormat="1">
      <c r="B1081" s="260"/>
      <c r="C1081" s="261"/>
      <c r="D1081" s="250" t="s">
        <v>177</v>
      </c>
      <c r="E1081" s="262" t="s">
        <v>21</v>
      </c>
      <c r="F1081" s="263" t="s">
        <v>521</v>
      </c>
      <c r="G1081" s="261"/>
      <c r="H1081" s="262" t="s">
        <v>21</v>
      </c>
      <c r="I1081" s="264"/>
      <c r="J1081" s="261"/>
      <c r="K1081" s="261"/>
      <c r="L1081" s="265"/>
      <c r="M1081" s="266"/>
      <c r="N1081" s="267"/>
      <c r="O1081" s="267"/>
      <c r="P1081" s="267"/>
      <c r="Q1081" s="267"/>
      <c r="R1081" s="267"/>
      <c r="S1081" s="267"/>
      <c r="T1081" s="268"/>
      <c r="AT1081" s="269" t="s">
        <v>177</v>
      </c>
      <c r="AU1081" s="269" t="s">
        <v>79</v>
      </c>
      <c r="AV1081" s="13" t="s">
        <v>75</v>
      </c>
      <c r="AW1081" s="13" t="s">
        <v>35</v>
      </c>
      <c r="AX1081" s="13" t="s">
        <v>71</v>
      </c>
      <c r="AY1081" s="269" t="s">
        <v>169</v>
      </c>
    </row>
    <row r="1082" s="12" customFormat="1">
      <c r="B1082" s="248"/>
      <c r="C1082" s="249"/>
      <c r="D1082" s="250" t="s">
        <v>177</v>
      </c>
      <c r="E1082" s="251" t="s">
        <v>21</v>
      </c>
      <c r="F1082" s="252" t="s">
        <v>2520</v>
      </c>
      <c r="G1082" s="249"/>
      <c r="H1082" s="253">
        <v>1.55</v>
      </c>
      <c r="I1082" s="254"/>
      <c r="J1082" s="249"/>
      <c r="K1082" s="249"/>
      <c r="L1082" s="255"/>
      <c r="M1082" s="256"/>
      <c r="N1082" s="257"/>
      <c r="O1082" s="257"/>
      <c r="P1082" s="257"/>
      <c r="Q1082" s="257"/>
      <c r="R1082" s="257"/>
      <c r="S1082" s="257"/>
      <c r="T1082" s="258"/>
      <c r="AT1082" s="259" t="s">
        <v>177</v>
      </c>
      <c r="AU1082" s="259" t="s">
        <v>79</v>
      </c>
      <c r="AV1082" s="12" t="s">
        <v>79</v>
      </c>
      <c r="AW1082" s="12" t="s">
        <v>35</v>
      </c>
      <c r="AX1082" s="12" t="s">
        <v>71</v>
      </c>
      <c r="AY1082" s="259" t="s">
        <v>169</v>
      </c>
    </row>
    <row r="1083" s="13" customFormat="1">
      <c r="B1083" s="260"/>
      <c r="C1083" s="261"/>
      <c r="D1083" s="250" t="s">
        <v>177</v>
      </c>
      <c r="E1083" s="262" t="s">
        <v>21</v>
      </c>
      <c r="F1083" s="263" t="s">
        <v>496</v>
      </c>
      <c r="G1083" s="261"/>
      <c r="H1083" s="262" t="s">
        <v>21</v>
      </c>
      <c r="I1083" s="264"/>
      <c r="J1083" s="261"/>
      <c r="K1083" s="261"/>
      <c r="L1083" s="265"/>
      <c r="M1083" s="266"/>
      <c r="N1083" s="267"/>
      <c r="O1083" s="267"/>
      <c r="P1083" s="267"/>
      <c r="Q1083" s="267"/>
      <c r="R1083" s="267"/>
      <c r="S1083" s="267"/>
      <c r="T1083" s="268"/>
      <c r="AT1083" s="269" t="s">
        <v>177</v>
      </c>
      <c r="AU1083" s="269" t="s">
        <v>79</v>
      </c>
      <c r="AV1083" s="13" t="s">
        <v>75</v>
      </c>
      <c r="AW1083" s="13" t="s">
        <v>35</v>
      </c>
      <c r="AX1083" s="13" t="s">
        <v>71</v>
      </c>
      <c r="AY1083" s="269" t="s">
        <v>169</v>
      </c>
    </row>
    <row r="1084" s="12" customFormat="1">
      <c r="B1084" s="248"/>
      <c r="C1084" s="249"/>
      <c r="D1084" s="250" t="s">
        <v>177</v>
      </c>
      <c r="E1084" s="251" t="s">
        <v>21</v>
      </c>
      <c r="F1084" s="252" t="s">
        <v>2521</v>
      </c>
      <c r="G1084" s="249"/>
      <c r="H1084" s="253">
        <v>19.300000000000001</v>
      </c>
      <c r="I1084" s="254"/>
      <c r="J1084" s="249"/>
      <c r="K1084" s="249"/>
      <c r="L1084" s="255"/>
      <c r="M1084" s="256"/>
      <c r="N1084" s="257"/>
      <c r="O1084" s="257"/>
      <c r="P1084" s="257"/>
      <c r="Q1084" s="257"/>
      <c r="R1084" s="257"/>
      <c r="S1084" s="257"/>
      <c r="T1084" s="258"/>
      <c r="AT1084" s="259" t="s">
        <v>177</v>
      </c>
      <c r="AU1084" s="259" t="s">
        <v>79</v>
      </c>
      <c r="AV1084" s="12" t="s">
        <v>79</v>
      </c>
      <c r="AW1084" s="12" t="s">
        <v>35</v>
      </c>
      <c r="AX1084" s="12" t="s">
        <v>71</v>
      </c>
      <c r="AY1084" s="259" t="s">
        <v>169</v>
      </c>
    </row>
    <row r="1085" s="13" customFormat="1">
      <c r="B1085" s="260"/>
      <c r="C1085" s="261"/>
      <c r="D1085" s="250" t="s">
        <v>177</v>
      </c>
      <c r="E1085" s="262" t="s">
        <v>21</v>
      </c>
      <c r="F1085" s="263" t="s">
        <v>2378</v>
      </c>
      <c r="G1085" s="261"/>
      <c r="H1085" s="262" t="s">
        <v>21</v>
      </c>
      <c r="I1085" s="264"/>
      <c r="J1085" s="261"/>
      <c r="K1085" s="261"/>
      <c r="L1085" s="265"/>
      <c r="M1085" s="266"/>
      <c r="N1085" s="267"/>
      <c r="O1085" s="267"/>
      <c r="P1085" s="267"/>
      <c r="Q1085" s="267"/>
      <c r="R1085" s="267"/>
      <c r="S1085" s="267"/>
      <c r="T1085" s="268"/>
      <c r="AT1085" s="269" t="s">
        <v>177</v>
      </c>
      <c r="AU1085" s="269" t="s">
        <v>79</v>
      </c>
      <c r="AV1085" s="13" t="s">
        <v>75</v>
      </c>
      <c r="AW1085" s="13" t="s">
        <v>35</v>
      </c>
      <c r="AX1085" s="13" t="s">
        <v>71</v>
      </c>
      <c r="AY1085" s="269" t="s">
        <v>169</v>
      </c>
    </row>
    <row r="1086" s="12" customFormat="1">
      <c r="B1086" s="248"/>
      <c r="C1086" s="249"/>
      <c r="D1086" s="250" t="s">
        <v>177</v>
      </c>
      <c r="E1086" s="251" t="s">
        <v>21</v>
      </c>
      <c r="F1086" s="252" t="s">
        <v>2522</v>
      </c>
      <c r="G1086" s="249"/>
      <c r="H1086" s="253">
        <v>4.4000000000000004</v>
      </c>
      <c r="I1086" s="254"/>
      <c r="J1086" s="249"/>
      <c r="K1086" s="249"/>
      <c r="L1086" s="255"/>
      <c r="M1086" s="256"/>
      <c r="N1086" s="257"/>
      <c r="O1086" s="257"/>
      <c r="P1086" s="257"/>
      <c r="Q1086" s="257"/>
      <c r="R1086" s="257"/>
      <c r="S1086" s="257"/>
      <c r="T1086" s="258"/>
      <c r="AT1086" s="259" t="s">
        <v>177</v>
      </c>
      <c r="AU1086" s="259" t="s">
        <v>79</v>
      </c>
      <c r="AV1086" s="12" t="s">
        <v>79</v>
      </c>
      <c r="AW1086" s="12" t="s">
        <v>35</v>
      </c>
      <c r="AX1086" s="12" t="s">
        <v>71</v>
      </c>
      <c r="AY1086" s="259" t="s">
        <v>169</v>
      </c>
    </row>
    <row r="1087" s="13" customFormat="1">
      <c r="B1087" s="260"/>
      <c r="C1087" s="261"/>
      <c r="D1087" s="250" t="s">
        <v>177</v>
      </c>
      <c r="E1087" s="262" t="s">
        <v>21</v>
      </c>
      <c r="F1087" s="263" t="s">
        <v>2344</v>
      </c>
      <c r="G1087" s="261"/>
      <c r="H1087" s="262" t="s">
        <v>21</v>
      </c>
      <c r="I1087" s="264"/>
      <c r="J1087" s="261"/>
      <c r="K1087" s="261"/>
      <c r="L1087" s="265"/>
      <c r="M1087" s="266"/>
      <c r="N1087" s="267"/>
      <c r="O1087" s="267"/>
      <c r="P1087" s="267"/>
      <c r="Q1087" s="267"/>
      <c r="R1087" s="267"/>
      <c r="S1087" s="267"/>
      <c r="T1087" s="268"/>
      <c r="AT1087" s="269" t="s">
        <v>177</v>
      </c>
      <c r="AU1087" s="269" t="s">
        <v>79</v>
      </c>
      <c r="AV1087" s="13" t="s">
        <v>75</v>
      </c>
      <c r="AW1087" s="13" t="s">
        <v>35</v>
      </c>
      <c r="AX1087" s="13" t="s">
        <v>71</v>
      </c>
      <c r="AY1087" s="269" t="s">
        <v>169</v>
      </c>
    </row>
    <row r="1088" s="12" customFormat="1">
      <c r="B1088" s="248"/>
      <c r="C1088" s="249"/>
      <c r="D1088" s="250" t="s">
        <v>177</v>
      </c>
      <c r="E1088" s="251" t="s">
        <v>21</v>
      </c>
      <c r="F1088" s="252" t="s">
        <v>2523</v>
      </c>
      <c r="G1088" s="249"/>
      <c r="H1088" s="253">
        <v>3.1099999999999999</v>
      </c>
      <c r="I1088" s="254"/>
      <c r="J1088" s="249"/>
      <c r="K1088" s="249"/>
      <c r="L1088" s="255"/>
      <c r="M1088" s="256"/>
      <c r="N1088" s="257"/>
      <c r="O1088" s="257"/>
      <c r="P1088" s="257"/>
      <c r="Q1088" s="257"/>
      <c r="R1088" s="257"/>
      <c r="S1088" s="257"/>
      <c r="T1088" s="258"/>
      <c r="AT1088" s="259" t="s">
        <v>177</v>
      </c>
      <c r="AU1088" s="259" t="s">
        <v>79</v>
      </c>
      <c r="AV1088" s="12" t="s">
        <v>79</v>
      </c>
      <c r="AW1088" s="12" t="s">
        <v>35</v>
      </c>
      <c r="AX1088" s="12" t="s">
        <v>71</v>
      </c>
      <c r="AY1088" s="259" t="s">
        <v>169</v>
      </c>
    </row>
    <row r="1089" s="13" customFormat="1">
      <c r="B1089" s="260"/>
      <c r="C1089" s="261"/>
      <c r="D1089" s="250" t="s">
        <v>177</v>
      </c>
      <c r="E1089" s="262" t="s">
        <v>21</v>
      </c>
      <c r="F1089" s="263" t="s">
        <v>2524</v>
      </c>
      <c r="G1089" s="261"/>
      <c r="H1089" s="262" t="s">
        <v>21</v>
      </c>
      <c r="I1089" s="264"/>
      <c r="J1089" s="261"/>
      <c r="K1089" s="261"/>
      <c r="L1089" s="265"/>
      <c r="M1089" s="266"/>
      <c r="N1089" s="267"/>
      <c r="O1089" s="267"/>
      <c r="P1089" s="267"/>
      <c r="Q1089" s="267"/>
      <c r="R1089" s="267"/>
      <c r="S1089" s="267"/>
      <c r="T1089" s="268"/>
      <c r="AT1089" s="269" t="s">
        <v>177</v>
      </c>
      <c r="AU1089" s="269" t="s">
        <v>79</v>
      </c>
      <c r="AV1089" s="13" t="s">
        <v>75</v>
      </c>
      <c r="AW1089" s="13" t="s">
        <v>35</v>
      </c>
      <c r="AX1089" s="13" t="s">
        <v>71</v>
      </c>
      <c r="AY1089" s="269" t="s">
        <v>169</v>
      </c>
    </row>
    <row r="1090" s="12" customFormat="1">
      <c r="B1090" s="248"/>
      <c r="C1090" s="249"/>
      <c r="D1090" s="250" t="s">
        <v>177</v>
      </c>
      <c r="E1090" s="251" t="s">
        <v>21</v>
      </c>
      <c r="F1090" s="252" t="s">
        <v>2525</v>
      </c>
      <c r="G1090" s="249"/>
      <c r="H1090" s="253">
        <v>1.23</v>
      </c>
      <c r="I1090" s="254"/>
      <c r="J1090" s="249"/>
      <c r="K1090" s="249"/>
      <c r="L1090" s="255"/>
      <c r="M1090" s="256"/>
      <c r="N1090" s="257"/>
      <c r="O1090" s="257"/>
      <c r="P1090" s="257"/>
      <c r="Q1090" s="257"/>
      <c r="R1090" s="257"/>
      <c r="S1090" s="257"/>
      <c r="T1090" s="258"/>
      <c r="AT1090" s="259" t="s">
        <v>177</v>
      </c>
      <c r="AU1090" s="259" t="s">
        <v>79</v>
      </c>
      <c r="AV1090" s="12" t="s">
        <v>79</v>
      </c>
      <c r="AW1090" s="12" t="s">
        <v>35</v>
      </c>
      <c r="AX1090" s="12" t="s">
        <v>71</v>
      </c>
      <c r="AY1090" s="259" t="s">
        <v>169</v>
      </c>
    </row>
    <row r="1091" s="13" customFormat="1">
      <c r="B1091" s="260"/>
      <c r="C1091" s="261"/>
      <c r="D1091" s="250" t="s">
        <v>177</v>
      </c>
      <c r="E1091" s="262" t="s">
        <v>21</v>
      </c>
      <c r="F1091" s="263" t="s">
        <v>881</v>
      </c>
      <c r="G1091" s="261"/>
      <c r="H1091" s="262" t="s">
        <v>21</v>
      </c>
      <c r="I1091" s="264"/>
      <c r="J1091" s="261"/>
      <c r="K1091" s="261"/>
      <c r="L1091" s="265"/>
      <c r="M1091" s="266"/>
      <c r="N1091" s="267"/>
      <c r="O1091" s="267"/>
      <c r="P1091" s="267"/>
      <c r="Q1091" s="267"/>
      <c r="R1091" s="267"/>
      <c r="S1091" s="267"/>
      <c r="T1091" s="268"/>
      <c r="AT1091" s="269" t="s">
        <v>177</v>
      </c>
      <c r="AU1091" s="269" t="s">
        <v>79</v>
      </c>
      <c r="AV1091" s="13" t="s">
        <v>75</v>
      </c>
      <c r="AW1091" s="13" t="s">
        <v>35</v>
      </c>
      <c r="AX1091" s="13" t="s">
        <v>71</v>
      </c>
      <c r="AY1091" s="269" t="s">
        <v>169</v>
      </c>
    </row>
    <row r="1092" s="12" customFormat="1">
      <c r="B1092" s="248"/>
      <c r="C1092" s="249"/>
      <c r="D1092" s="250" t="s">
        <v>177</v>
      </c>
      <c r="E1092" s="251" t="s">
        <v>21</v>
      </c>
      <c r="F1092" s="252" t="s">
        <v>2526</v>
      </c>
      <c r="G1092" s="249"/>
      <c r="H1092" s="253">
        <v>3.7000000000000002</v>
      </c>
      <c r="I1092" s="254"/>
      <c r="J1092" s="249"/>
      <c r="K1092" s="249"/>
      <c r="L1092" s="255"/>
      <c r="M1092" s="256"/>
      <c r="N1092" s="257"/>
      <c r="O1092" s="257"/>
      <c r="P1092" s="257"/>
      <c r="Q1092" s="257"/>
      <c r="R1092" s="257"/>
      <c r="S1092" s="257"/>
      <c r="T1092" s="258"/>
      <c r="AT1092" s="259" t="s">
        <v>177</v>
      </c>
      <c r="AU1092" s="259" t="s">
        <v>79</v>
      </c>
      <c r="AV1092" s="12" t="s">
        <v>79</v>
      </c>
      <c r="AW1092" s="12" t="s">
        <v>35</v>
      </c>
      <c r="AX1092" s="12" t="s">
        <v>71</v>
      </c>
      <c r="AY1092" s="259" t="s">
        <v>169</v>
      </c>
    </row>
    <row r="1093" s="13" customFormat="1">
      <c r="B1093" s="260"/>
      <c r="C1093" s="261"/>
      <c r="D1093" s="250" t="s">
        <v>177</v>
      </c>
      <c r="E1093" s="262" t="s">
        <v>21</v>
      </c>
      <c r="F1093" s="263" t="s">
        <v>882</v>
      </c>
      <c r="G1093" s="261"/>
      <c r="H1093" s="262" t="s">
        <v>21</v>
      </c>
      <c r="I1093" s="264"/>
      <c r="J1093" s="261"/>
      <c r="K1093" s="261"/>
      <c r="L1093" s="265"/>
      <c r="M1093" s="266"/>
      <c r="N1093" s="267"/>
      <c r="O1093" s="267"/>
      <c r="P1093" s="267"/>
      <c r="Q1093" s="267"/>
      <c r="R1093" s="267"/>
      <c r="S1093" s="267"/>
      <c r="T1093" s="268"/>
      <c r="AT1093" s="269" t="s">
        <v>177</v>
      </c>
      <c r="AU1093" s="269" t="s">
        <v>79</v>
      </c>
      <c r="AV1093" s="13" t="s">
        <v>75</v>
      </c>
      <c r="AW1093" s="13" t="s">
        <v>35</v>
      </c>
      <c r="AX1093" s="13" t="s">
        <v>71</v>
      </c>
      <c r="AY1093" s="269" t="s">
        <v>169</v>
      </c>
    </row>
    <row r="1094" s="12" customFormat="1">
      <c r="B1094" s="248"/>
      <c r="C1094" s="249"/>
      <c r="D1094" s="250" t="s">
        <v>177</v>
      </c>
      <c r="E1094" s="251" t="s">
        <v>21</v>
      </c>
      <c r="F1094" s="252" t="s">
        <v>2527</v>
      </c>
      <c r="G1094" s="249"/>
      <c r="H1094" s="253">
        <v>2.9399999999999999</v>
      </c>
      <c r="I1094" s="254"/>
      <c r="J1094" s="249"/>
      <c r="K1094" s="249"/>
      <c r="L1094" s="255"/>
      <c r="M1094" s="256"/>
      <c r="N1094" s="257"/>
      <c r="O1094" s="257"/>
      <c r="P1094" s="257"/>
      <c r="Q1094" s="257"/>
      <c r="R1094" s="257"/>
      <c r="S1094" s="257"/>
      <c r="T1094" s="258"/>
      <c r="AT1094" s="259" t="s">
        <v>177</v>
      </c>
      <c r="AU1094" s="259" t="s">
        <v>79</v>
      </c>
      <c r="AV1094" s="12" t="s">
        <v>79</v>
      </c>
      <c r="AW1094" s="12" t="s">
        <v>35</v>
      </c>
      <c r="AX1094" s="12" t="s">
        <v>71</v>
      </c>
      <c r="AY1094" s="259" t="s">
        <v>169</v>
      </c>
    </row>
    <row r="1095" s="13" customFormat="1">
      <c r="B1095" s="260"/>
      <c r="C1095" s="261"/>
      <c r="D1095" s="250" t="s">
        <v>177</v>
      </c>
      <c r="E1095" s="262" t="s">
        <v>21</v>
      </c>
      <c r="F1095" s="263" t="s">
        <v>879</v>
      </c>
      <c r="G1095" s="261"/>
      <c r="H1095" s="262" t="s">
        <v>21</v>
      </c>
      <c r="I1095" s="264"/>
      <c r="J1095" s="261"/>
      <c r="K1095" s="261"/>
      <c r="L1095" s="265"/>
      <c r="M1095" s="266"/>
      <c r="N1095" s="267"/>
      <c r="O1095" s="267"/>
      <c r="P1095" s="267"/>
      <c r="Q1095" s="267"/>
      <c r="R1095" s="267"/>
      <c r="S1095" s="267"/>
      <c r="T1095" s="268"/>
      <c r="AT1095" s="269" t="s">
        <v>177</v>
      </c>
      <c r="AU1095" s="269" t="s">
        <v>79</v>
      </c>
      <c r="AV1095" s="13" t="s">
        <v>75</v>
      </c>
      <c r="AW1095" s="13" t="s">
        <v>35</v>
      </c>
      <c r="AX1095" s="13" t="s">
        <v>71</v>
      </c>
      <c r="AY1095" s="269" t="s">
        <v>169</v>
      </c>
    </row>
    <row r="1096" s="12" customFormat="1">
      <c r="B1096" s="248"/>
      <c r="C1096" s="249"/>
      <c r="D1096" s="250" t="s">
        <v>177</v>
      </c>
      <c r="E1096" s="251" t="s">
        <v>21</v>
      </c>
      <c r="F1096" s="252" t="s">
        <v>2528</v>
      </c>
      <c r="G1096" s="249"/>
      <c r="H1096" s="253">
        <v>3.2400000000000002</v>
      </c>
      <c r="I1096" s="254"/>
      <c r="J1096" s="249"/>
      <c r="K1096" s="249"/>
      <c r="L1096" s="255"/>
      <c r="M1096" s="256"/>
      <c r="N1096" s="257"/>
      <c r="O1096" s="257"/>
      <c r="P1096" s="257"/>
      <c r="Q1096" s="257"/>
      <c r="R1096" s="257"/>
      <c r="S1096" s="257"/>
      <c r="T1096" s="258"/>
      <c r="AT1096" s="259" t="s">
        <v>177</v>
      </c>
      <c r="AU1096" s="259" t="s">
        <v>79</v>
      </c>
      <c r="AV1096" s="12" t="s">
        <v>79</v>
      </c>
      <c r="AW1096" s="12" t="s">
        <v>35</v>
      </c>
      <c r="AX1096" s="12" t="s">
        <v>71</v>
      </c>
      <c r="AY1096" s="259" t="s">
        <v>169</v>
      </c>
    </row>
    <row r="1097" s="13" customFormat="1">
      <c r="B1097" s="260"/>
      <c r="C1097" s="261"/>
      <c r="D1097" s="250" t="s">
        <v>177</v>
      </c>
      <c r="E1097" s="262" t="s">
        <v>21</v>
      </c>
      <c r="F1097" s="263" t="s">
        <v>883</v>
      </c>
      <c r="G1097" s="261"/>
      <c r="H1097" s="262" t="s">
        <v>21</v>
      </c>
      <c r="I1097" s="264"/>
      <c r="J1097" s="261"/>
      <c r="K1097" s="261"/>
      <c r="L1097" s="265"/>
      <c r="M1097" s="266"/>
      <c r="N1097" s="267"/>
      <c r="O1097" s="267"/>
      <c r="P1097" s="267"/>
      <c r="Q1097" s="267"/>
      <c r="R1097" s="267"/>
      <c r="S1097" s="267"/>
      <c r="T1097" s="268"/>
      <c r="AT1097" s="269" t="s">
        <v>177</v>
      </c>
      <c r="AU1097" s="269" t="s">
        <v>79</v>
      </c>
      <c r="AV1097" s="13" t="s">
        <v>75</v>
      </c>
      <c r="AW1097" s="13" t="s">
        <v>35</v>
      </c>
      <c r="AX1097" s="13" t="s">
        <v>71</v>
      </c>
      <c r="AY1097" s="269" t="s">
        <v>169</v>
      </c>
    </row>
    <row r="1098" s="12" customFormat="1">
      <c r="B1098" s="248"/>
      <c r="C1098" s="249"/>
      <c r="D1098" s="250" t="s">
        <v>177</v>
      </c>
      <c r="E1098" s="251" t="s">
        <v>21</v>
      </c>
      <c r="F1098" s="252" t="s">
        <v>2529</v>
      </c>
      <c r="G1098" s="249"/>
      <c r="H1098" s="253">
        <v>7.5999999999999996</v>
      </c>
      <c r="I1098" s="254"/>
      <c r="J1098" s="249"/>
      <c r="K1098" s="249"/>
      <c r="L1098" s="255"/>
      <c r="M1098" s="256"/>
      <c r="N1098" s="257"/>
      <c r="O1098" s="257"/>
      <c r="P1098" s="257"/>
      <c r="Q1098" s="257"/>
      <c r="R1098" s="257"/>
      <c r="S1098" s="257"/>
      <c r="T1098" s="258"/>
      <c r="AT1098" s="259" t="s">
        <v>177</v>
      </c>
      <c r="AU1098" s="259" t="s">
        <v>79</v>
      </c>
      <c r="AV1098" s="12" t="s">
        <v>79</v>
      </c>
      <c r="AW1098" s="12" t="s">
        <v>35</v>
      </c>
      <c r="AX1098" s="12" t="s">
        <v>71</v>
      </c>
      <c r="AY1098" s="259" t="s">
        <v>169</v>
      </c>
    </row>
    <row r="1099" s="13" customFormat="1">
      <c r="B1099" s="260"/>
      <c r="C1099" s="261"/>
      <c r="D1099" s="250" t="s">
        <v>177</v>
      </c>
      <c r="E1099" s="262" t="s">
        <v>21</v>
      </c>
      <c r="F1099" s="263" t="s">
        <v>878</v>
      </c>
      <c r="G1099" s="261"/>
      <c r="H1099" s="262" t="s">
        <v>21</v>
      </c>
      <c r="I1099" s="264"/>
      <c r="J1099" s="261"/>
      <c r="K1099" s="261"/>
      <c r="L1099" s="265"/>
      <c r="M1099" s="266"/>
      <c r="N1099" s="267"/>
      <c r="O1099" s="267"/>
      <c r="P1099" s="267"/>
      <c r="Q1099" s="267"/>
      <c r="R1099" s="267"/>
      <c r="S1099" s="267"/>
      <c r="T1099" s="268"/>
      <c r="AT1099" s="269" t="s">
        <v>177</v>
      </c>
      <c r="AU1099" s="269" t="s">
        <v>79</v>
      </c>
      <c r="AV1099" s="13" t="s">
        <v>75</v>
      </c>
      <c r="AW1099" s="13" t="s">
        <v>35</v>
      </c>
      <c r="AX1099" s="13" t="s">
        <v>71</v>
      </c>
      <c r="AY1099" s="269" t="s">
        <v>169</v>
      </c>
    </row>
    <row r="1100" s="12" customFormat="1">
      <c r="B1100" s="248"/>
      <c r="C1100" s="249"/>
      <c r="D1100" s="250" t="s">
        <v>177</v>
      </c>
      <c r="E1100" s="251" t="s">
        <v>21</v>
      </c>
      <c r="F1100" s="252" t="s">
        <v>2530</v>
      </c>
      <c r="G1100" s="249"/>
      <c r="H1100" s="253">
        <v>35.530000000000001</v>
      </c>
      <c r="I1100" s="254"/>
      <c r="J1100" s="249"/>
      <c r="K1100" s="249"/>
      <c r="L1100" s="255"/>
      <c r="M1100" s="256"/>
      <c r="N1100" s="257"/>
      <c r="O1100" s="257"/>
      <c r="P1100" s="257"/>
      <c r="Q1100" s="257"/>
      <c r="R1100" s="257"/>
      <c r="S1100" s="257"/>
      <c r="T1100" s="258"/>
      <c r="AT1100" s="259" t="s">
        <v>177</v>
      </c>
      <c r="AU1100" s="259" t="s">
        <v>79</v>
      </c>
      <c r="AV1100" s="12" t="s">
        <v>79</v>
      </c>
      <c r="AW1100" s="12" t="s">
        <v>35</v>
      </c>
      <c r="AX1100" s="12" t="s">
        <v>71</v>
      </c>
      <c r="AY1100" s="259" t="s">
        <v>169</v>
      </c>
    </row>
    <row r="1101" s="13" customFormat="1">
      <c r="B1101" s="260"/>
      <c r="C1101" s="261"/>
      <c r="D1101" s="250" t="s">
        <v>177</v>
      </c>
      <c r="E1101" s="262" t="s">
        <v>21</v>
      </c>
      <c r="F1101" s="263" t="s">
        <v>1109</v>
      </c>
      <c r="G1101" s="261"/>
      <c r="H1101" s="262" t="s">
        <v>21</v>
      </c>
      <c r="I1101" s="264"/>
      <c r="J1101" s="261"/>
      <c r="K1101" s="261"/>
      <c r="L1101" s="265"/>
      <c r="M1101" s="266"/>
      <c r="N1101" s="267"/>
      <c r="O1101" s="267"/>
      <c r="P1101" s="267"/>
      <c r="Q1101" s="267"/>
      <c r="R1101" s="267"/>
      <c r="S1101" s="267"/>
      <c r="T1101" s="268"/>
      <c r="AT1101" s="269" t="s">
        <v>177</v>
      </c>
      <c r="AU1101" s="269" t="s">
        <v>79</v>
      </c>
      <c r="AV1101" s="13" t="s">
        <v>75</v>
      </c>
      <c r="AW1101" s="13" t="s">
        <v>35</v>
      </c>
      <c r="AX1101" s="13" t="s">
        <v>71</v>
      </c>
      <c r="AY1101" s="269" t="s">
        <v>169</v>
      </c>
    </row>
    <row r="1102" s="12" customFormat="1">
      <c r="B1102" s="248"/>
      <c r="C1102" s="249"/>
      <c r="D1102" s="250" t="s">
        <v>177</v>
      </c>
      <c r="E1102" s="251" t="s">
        <v>21</v>
      </c>
      <c r="F1102" s="252" t="s">
        <v>2531</v>
      </c>
      <c r="G1102" s="249"/>
      <c r="H1102" s="253">
        <v>8.5</v>
      </c>
      <c r="I1102" s="254"/>
      <c r="J1102" s="249"/>
      <c r="K1102" s="249"/>
      <c r="L1102" s="255"/>
      <c r="M1102" s="256"/>
      <c r="N1102" s="257"/>
      <c r="O1102" s="257"/>
      <c r="P1102" s="257"/>
      <c r="Q1102" s="257"/>
      <c r="R1102" s="257"/>
      <c r="S1102" s="257"/>
      <c r="T1102" s="258"/>
      <c r="AT1102" s="259" t="s">
        <v>177</v>
      </c>
      <c r="AU1102" s="259" t="s">
        <v>79</v>
      </c>
      <c r="AV1102" s="12" t="s">
        <v>79</v>
      </c>
      <c r="AW1102" s="12" t="s">
        <v>35</v>
      </c>
      <c r="AX1102" s="12" t="s">
        <v>71</v>
      </c>
      <c r="AY1102" s="259" t="s">
        <v>169</v>
      </c>
    </row>
    <row r="1103" s="13" customFormat="1">
      <c r="B1103" s="260"/>
      <c r="C1103" s="261"/>
      <c r="D1103" s="250" t="s">
        <v>177</v>
      </c>
      <c r="E1103" s="262" t="s">
        <v>21</v>
      </c>
      <c r="F1103" s="263" t="s">
        <v>1125</v>
      </c>
      <c r="G1103" s="261"/>
      <c r="H1103" s="262" t="s">
        <v>21</v>
      </c>
      <c r="I1103" s="264"/>
      <c r="J1103" s="261"/>
      <c r="K1103" s="261"/>
      <c r="L1103" s="265"/>
      <c r="M1103" s="266"/>
      <c r="N1103" s="267"/>
      <c r="O1103" s="267"/>
      <c r="P1103" s="267"/>
      <c r="Q1103" s="267"/>
      <c r="R1103" s="267"/>
      <c r="S1103" s="267"/>
      <c r="T1103" s="268"/>
      <c r="AT1103" s="269" t="s">
        <v>177</v>
      </c>
      <c r="AU1103" s="269" t="s">
        <v>79</v>
      </c>
      <c r="AV1103" s="13" t="s">
        <v>75</v>
      </c>
      <c r="AW1103" s="13" t="s">
        <v>35</v>
      </c>
      <c r="AX1103" s="13" t="s">
        <v>71</v>
      </c>
      <c r="AY1103" s="269" t="s">
        <v>169</v>
      </c>
    </row>
    <row r="1104" s="12" customFormat="1">
      <c r="B1104" s="248"/>
      <c r="C1104" s="249"/>
      <c r="D1104" s="250" t="s">
        <v>177</v>
      </c>
      <c r="E1104" s="251" t="s">
        <v>21</v>
      </c>
      <c r="F1104" s="252" t="s">
        <v>2532</v>
      </c>
      <c r="G1104" s="249"/>
      <c r="H1104" s="253">
        <v>7.3700000000000001</v>
      </c>
      <c r="I1104" s="254"/>
      <c r="J1104" s="249"/>
      <c r="K1104" s="249"/>
      <c r="L1104" s="255"/>
      <c r="M1104" s="256"/>
      <c r="N1104" s="257"/>
      <c r="O1104" s="257"/>
      <c r="P1104" s="257"/>
      <c r="Q1104" s="257"/>
      <c r="R1104" s="257"/>
      <c r="S1104" s="257"/>
      <c r="T1104" s="258"/>
      <c r="AT1104" s="259" t="s">
        <v>177</v>
      </c>
      <c r="AU1104" s="259" t="s">
        <v>79</v>
      </c>
      <c r="AV1104" s="12" t="s">
        <v>79</v>
      </c>
      <c r="AW1104" s="12" t="s">
        <v>35</v>
      </c>
      <c r="AX1104" s="12" t="s">
        <v>71</v>
      </c>
      <c r="AY1104" s="259" t="s">
        <v>169</v>
      </c>
    </row>
    <row r="1105" s="13" customFormat="1">
      <c r="B1105" s="260"/>
      <c r="C1105" s="261"/>
      <c r="D1105" s="250" t="s">
        <v>177</v>
      </c>
      <c r="E1105" s="262" t="s">
        <v>21</v>
      </c>
      <c r="F1105" s="263" t="s">
        <v>2157</v>
      </c>
      <c r="G1105" s="261"/>
      <c r="H1105" s="262" t="s">
        <v>21</v>
      </c>
      <c r="I1105" s="264"/>
      <c r="J1105" s="261"/>
      <c r="K1105" s="261"/>
      <c r="L1105" s="265"/>
      <c r="M1105" s="266"/>
      <c r="N1105" s="267"/>
      <c r="O1105" s="267"/>
      <c r="P1105" s="267"/>
      <c r="Q1105" s="267"/>
      <c r="R1105" s="267"/>
      <c r="S1105" s="267"/>
      <c r="T1105" s="268"/>
      <c r="AT1105" s="269" t="s">
        <v>177</v>
      </c>
      <c r="AU1105" s="269" t="s">
        <v>79</v>
      </c>
      <c r="AV1105" s="13" t="s">
        <v>75</v>
      </c>
      <c r="AW1105" s="13" t="s">
        <v>35</v>
      </c>
      <c r="AX1105" s="13" t="s">
        <v>71</v>
      </c>
      <c r="AY1105" s="269" t="s">
        <v>169</v>
      </c>
    </row>
    <row r="1106" s="14" customFormat="1">
      <c r="B1106" s="270"/>
      <c r="C1106" s="271"/>
      <c r="D1106" s="250" t="s">
        <v>177</v>
      </c>
      <c r="E1106" s="272" t="s">
        <v>21</v>
      </c>
      <c r="F1106" s="273" t="s">
        <v>182</v>
      </c>
      <c r="G1106" s="271"/>
      <c r="H1106" s="274">
        <v>167.59</v>
      </c>
      <c r="I1106" s="275"/>
      <c r="J1106" s="271"/>
      <c r="K1106" s="271"/>
      <c r="L1106" s="276"/>
      <c r="M1106" s="277"/>
      <c r="N1106" s="278"/>
      <c r="O1106" s="278"/>
      <c r="P1106" s="278"/>
      <c r="Q1106" s="278"/>
      <c r="R1106" s="278"/>
      <c r="S1106" s="278"/>
      <c r="T1106" s="279"/>
      <c r="AT1106" s="280" t="s">
        <v>177</v>
      </c>
      <c r="AU1106" s="280" t="s">
        <v>79</v>
      </c>
      <c r="AV1106" s="14" t="s">
        <v>89</v>
      </c>
      <c r="AW1106" s="14" t="s">
        <v>35</v>
      </c>
      <c r="AX1106" s="14" t="s">
        <v>75</v>
      </c>
      <c r="AY1106" s="280" t="s">
        <v>169</v>
      </c>
    </row>
    <row r="1107" s="1" customFormat="1" ht="25.5" customHeight="1">
      <c r="B1107" s="47"/>
      <c r="C1107" s="236" t="s">
        <v>909</v>
      </c>
      <c r="D1107" s="236" t="s">
        <v>172</v>
      </c>
      <c r="E1107" s="237" t="s">
        <v>2206</v>
      </c>
      <c r="F1107" s="238" t="s">
        <v>2207</v>
      </c>
      <c r="G1107" s="239" t="s">
        <v>175</v>
      </c>
      <c r="H1107" s="240">
        <v>189.137</v>
      </c>
      <c r="I1107" s="241"/>
      <c r="J1107" s="242">
        <f>ROUND(I1107*H1107,2)</f>
        <v>0</v>
      </c>
      <c r="K1107" s="238" t="s">
        <v>21</v>
      </c>
      <c r="L1107" s="73"/>
      <c r="M1107" s="243" t="s">
        <v>21</v>
      </c>
      <c r="N1107" s="244" t="s">
        <v>42</v>
      </c>
      <c r="O1107" s="48"/>
      <c r="P1107" s="245">
        <f>O1107*H1107</f>
        <v>0</v>
      </c>
      <c r="Q1107" s="245">
        <v>0.0040000000000000001</v>
      </c>
      <c r="R1107" s="245">
        <f>Q1107*H1107</f>
        <v>0.756548</v>
      </c>
      <c r="S1107" s="245">
        <v>0</v>
      </c>
      <c r="T1107" s="246">
        <f>S1107*H1107</f>
        <v>0</v>
      </c>
      <c r="AR1107" s="25" t="s">
        <v>89</v>
      </c>
      <c r="AT1107" s="25" t="s">
        <v>172</v>
      </c>
      <c r="AU1107" s="25" t="s">
        <v>79</v>
      </c>
      <c r="AY1107" s="25" t="s">
        <v>169</v>
      </c>
      <c r="BE1107" s="247">
        <f>IF(N1107="základní",J1107,0)</f>
        <v>0</v>
      </c>
      <c r="BF1107" s="247">
        <f>IF(N1107="snížená",J1107,0)</f>
        <v>0</v>
      </c>
      <c r="BG1107" s="247">
        <f>IF(N1107="zákl. přenesená",J1107,0)</f>
        <v>0</v>
      </c>
      <c r="BH1107" s="247">
        <f>IF(N1107="sníž. přenesená",J1107,0)</f>
        <v>0</v>
      </c>
      <c r="BI1107" s="247">
        <f>IF(N1107="nulová",J1107,0)</f>
        <v>0</v>
      </c>
      <c r="BJ1107" s="25" t="s">
        <v>75</v>
      </c>
      <c r="BK1107" s="247">
        <f>ROUND(I1107*H1107,2)</f>
        <v>0</v>
      </c>
      <c r="BL1107" s="25" t="s">
        <v>89</v>
      </c>
      <c r="BM1107" s="25" t="s">
        <v>2709</v>
      </c>
    </row>
    <row r="1108" s="12" customFormat="1">
      <c r="B1108" s="248"/>
      <c r="C1108" s="249"/>
      <c r="D1108" s="250" t="s">
        <v>177</v>
      </c>
      <c r="E1108" s="251" t="s">
        <v>21</v>
      </c>
      <c r="F1108" s="252" t="s">
        <v>2516</v>
      </c>
      <c r="G1108" s="249"/>
      <c r="H1108" s="253">
        <v>18.100000000000001</v>
      </c>
      <c r="I1108" s="254"/>
      <c r="J1108" s="249"/>
      <c r="K1108" s="249"/>
      <c r="L1108" s="255"/>
      <c r="M1108" s="256"/>
      <c r="N1108" s="257"/>
      <c r="O1108" s="257"/>
      <c r="P1108" s="257"/>
      <c r="Q1108" s="257"/>
      <c r="R1108" s="257"/>
      <c r="S1108" s="257"/>
      <c r="T1108" s="258"/>
      <c r="AT1108" s="259" t="s">
        <v>177</v>
      </c>
      <c r="AU1108" s="259" t="s">
        <v>79</v>
      </c>
      <c r="AV1108" s="12" t="s">
        <v>79</v>
      </c>
      <c r="AW1108" s="12" t="s">
        <v>35</v>
      </c>
      <c r="AX1108" s="12" t="s">
        <v>71</v>
      </c>
      <c r="AY1108" s="259" t="s">
        <v>169</v>
      </c>
    </row>
    <row r="1109" s="13" customFormat="1">
      <c r="B1109" s="260"/>
      <c r="C1109" s="261"/>
      <c r="D1109" s="250" t="s">
        <v>177</v>
      </c>
      <c r="E1109" s="262" t="s">
        <v>21</v>
      </c>
      <c r="F1109" s="263" t="s">
        <v>1103</v>
      </c>
      <c r="G1109" s="261"/>
      <c r="H1109" s="262" t="s">
        <v>21</v>
      </c>
      <c r="I1109" s="264"/>
      <c r="J1109" s="261"/>
      <c r="K1109" s="261"/>
      <c r="L1109" s="265"/>
      <c r="M1109" s="266"/>
      <c r="N1109" s="267"/>
      <c r="O1109" s="267"/>
      <c r="P1109" s="267"/>
      <c r="Q1109" s="267"/>
      <c r="R1109" s="267"/>
      <c r="S1109" s="267"/>
      <c r="T1109" s="268"/>
      <c r="AT1109" s="269" t="s">
        <v>177</v>
      </c>
      <c r="AU1109" s="269" t="s">
        <v>79</v>
      </c>
      <c r="AV1109" s="13" t="s">
        <v>75</v>
      </c>
      <c r="AW1109" s="13" t="s">
        <v>35</v>
      </c>
      <c r="AX1109" s="13" t="s">
        <v>71</v>
      </c>
      <c r="AY1109" s="269" t="s">
        <v>169</v>
      </c>
    </row>
    <row r="1110" s="12" customFormat="1">
      <c r="B1110" s="248"/>
      <c r="C1110" s="249"/>
      <c r="D1110" s="250" t="s">
        <v>177</v>
      </c>
      <c r="E1110" s="251" t="s">
        <v>21</v>
      </c>
      <c r="F1110" s="252" t="s">
        <v>2517</v>
      </c>
      <c r="G1110" s="249"/>
      <c r="H1110" s="253">
        <v>32.450000000000003</v>
      </c>
      <c r="I1110" s="254"/>
      <c r="J1110" s="249"/>
      <c r="K1110" s="249"/>
      <c r="L1110" s="255"/>
      <c r="M1110" s="256"/>
      <c r="N1110" s="257"/>
      <c r="O1110" s="257"/>
      <c r="P1110" s="257"/>
      <c r="Q1110" s="257"/>
      <c r="R1110" s="257"/>
      <c r="S1110" s="257"/>
      <c r="T1110" s="258"/>
      <c r="AT1110" s="259" t="s">
        <v>177</v>
      </c>
      <c r="AU1110" s="259" t="s">
        <v>79</v>
      </c>
      <c r="AV1110" s="12" t="s">
        <v>79</v>
      </c>
      <c r="AW1110" s="12" t="s">
        <v>35</v>
      </c>
      <c r="AX1110" s="12" t="s">
        <v>71</v>
      </c>
      <c r="AY1110" s="259" t="s">
        <v>169</v>
      </c>
    </row>
    <row r="1111" s="13" customFormat="1">
      <c r="B1111" s="260"/>
      <c r="C1111" s="261"/>
      <c r="D1111" s="250" t="s">
        <v>177</v>
      </c>
      <c r="E1111" s="262" t="s">
        <v>21</v>
      </c>
      <c r="F1111" s="263" t="s">
        <v>361</v>
      </c>
      <c r="G1111" s="261"/>
      <c r="H1111" s="262" t="s">
        <v>21</v>
      </c>
      <c r="I1111" s="264"/>
      <c r="J1111" s="261"/>
      <c r="K1111" s="261"/>
      <c r="L1111" s="265"/>
      <c r="M1111" s="266"/>
      <c r="N1111" s="267"/>
      <c r="O1111" s="267"/>
      <c r="P1111" s="267"/>
      <c r="Q1111" s="267"/>
      <c r="R1111" s="267"/>
      <c r="S1111" s="267"/>
      <c r="T1111" s="268"/>
      <c r="AT1111" s="269" t="s">
        <v>177</v>
      </c>
      <c r="AU1111" s="269" t="s">
        <v>79</v>
      </c>
      <c r="AV1111" s="13" t="s">
        <v>75</v>
      </c>
      <c r="AW1111" s="13" t="s">
        <v>35</v>
      </c>
      <c r="AX1111" s="13" t="s">
        <v>71</v>
      </c>
      <c r="AY1111" s="269" t="s">
        <v>169</v>
      </c>
    </row>
    <row r="1112" s="12" customFormat="1">
      <c r="B1112" s="248"/>
      <c r="C1112" s="249"/>
      <c r="D1112" s="250" t="s">
        <v>177</v>
      </c>
      <c r="E1112" s="251" t="s">
        <v>21</v>
      </c>
      <c r="F1112" s="252" t="s">
        <v>2518</v>
      </c>
      <c r="G1112" s="249"/>
      <c r="H1112" s="253">
        <v>2.9900000000000002</v>
      </c>
      <c r="I1112" s="254"/>
      <c r="J1112" s="249"/>
      <c r="K1112" s="249"/>
      <c r="L1112" s="255"/>
      <c r="M1112" s="256"/>
      <c r="N1112" s="257"/>
      <c r="O1112" s="257"/>
      <c r="P1112" s="257"/>
      <c r="Q1112" s="257"/>
      <c r="R1112" s="257"/>
      <c r="S1112" s="257"/>
      <c r="T1112" s="258"/>
      <c r="AT1112" s="259" t="s">
        <v>177</v>
      </c>
      <c r="AU1112" s="259" t="s">
        <v>79</v>
      </c>
      <c r="AV1112" s="12" t="s">
        <v>79</v>
      </c>
      <c r="AW1112" s="12" t="s">
        <v>35</v>
      </c>
      <c r="AX1112" s="12" t="s">
        <v>71</v>
      </c>
      <c r="AY1112" s="259" t="s">
        <v>169</v>
      </c>
    </row>
    <row r="1113" s="13" customFormat="1">
      <c r="B1113" s="260"/>
      <c r="C1113" s="261"/>
      <c r="D1113" s="250" t="s">
        <v>177</v>
      </c>
      <c r="E1113" s="262" t="s">
        <v>21</v>
      </c>
      <c r="F1113" s="263" t="s">
        <v>1435</v>
      </c>
      <c r="G1113" s="261"/>
      <c r="H1113" s="262" t="s">
        <v>21</v>
      </c>
      <c r="I1113" s="264"/>
      <c r="J1113" s="261"/>
      <c r="K1113" s="261"/>
      <c r="L1113" s="265"/>
      <c r="M1113" s="266"/>
      <c r="N1113" s="267"/>
      <c r="O1113" s="267"/>
      <c r="P1113" s="267"/>
      <c r="Q1113" s="267"/>
      <c r="R1113" s="267"/>
      <c r="S1113" s="267"/>
      <c r="T1113" s="268"/>
      <c r="AT1113" s="269" t="s">
        <v>177</v>
      </c>
      <c r="AU1113" s="269" t="s">
        <v>79</v>
      </c>
      <c r="AV1113" s="13" t="s">
        <v>75</v>
      </c>
      <c r="AW1113" s="13" t="s">
        <v>35</v>
      </c>
      <c r="AX1113" s="13" t="s">
        <v>71</v>
      </c>
      <c r="AY1113" s="269" t="s">
        <v>169</v>
      </c>
    </row>
    <row r="1114" s="12" customFormat="1">
      <c r="B1114" s="248"/>
      <c r="C1114" s="249"/>
      <c r="D1114" s="250" t="s">
        <v>177</v>
      </c>
      <c r="E1114" s="251" t="s">
        <v>21</v>
      </c>
      <c r="F1114" s="252" t="s">
        <v>2519</v>
      </c>
      <c r="G1114" s="249"/>
      <c r="H1114" s="253">
        <v>15.58</v>
      </c>
      <c r="I1114" s="254"/>
      <c r="J1114" s="249"/>
      <c r="K1114" s="249"/>
      <c r="L1114" s="255"/>
      <c r="M1114" s="256"/>
      <c r="N1114" s="257"/>
      <c r="O1114" s="257"/>
      <c r="P1114" s="257"/>
      <c r="Q1114" s="257"/>
      <c r="R1114" s="257"/>
      <c r="S1114" s="257"/>
      <c r="T1114" s="258"/>
      <c r="AT1114" s="259" t="s">
        <v>177</v>
      </c>
      <c r="AU1114" s="259" t="s">
        <v>79</v>
      </c>
      <c r="AV1114" s="12" t="s">
        <v>79</v>
      </c>
      <c r="AW1114" s="12" t="s">
        <v>35</v>
      </c>
      <c r="AX1114" s="12" t="s">
        <v>71</v>
      </c>
      <c r="AY1114" s="259" t="s">
        <v>169</v>
      </c>
    </row>
    <row r="1115" s="13" customFormat="1">
      <c r="B1115" s="260"/>
      <c r="C1115" s="261"/>
      <c r="D1115" s="250" t="s">
        <v>177</v>
      </c>
      <c r="E1115" s="262" t="s">
        <v>21</v>
      </c>
      <c r="F1115" s="263" t="s">
        <v>521</v>
      </c>
      <c r="G1115" s="261"/>
      <c r="H1115" s="262" t="s">
        <v>21</v>
      </c>
      <c r="I1115" s="264"/>
      <c r="J1115" s="261"/>
      <c r="K1115" s="261"/>
      <c r="L1115" s="265"/>
      <c r="M1115" s="266"/>
      <c r="N1115" s="267"/>
      <c r="O1115" s="267"/>
      <c r="P1115" s="267"/>
      <c r="Q1115" s="267"/>
      <c r="R1115" s="267"/>
      <c r="S1115" s="267"/>
      <c r="T1115" s="268"/>
      <c r="AT1115" s="269" t="s">
        <v>177</v>
      </c>
      <c r="AU1115" s="269" t="s">
        <v>79</v>
      </c>
      <c r="AV1115" s="13" t="s">
        <v>75</v>
      </c>
      <c r="AW1115" s="13" t="s">
        <v>35</v>
      </c>
      <c r="AX1115" s="13" t="s">
        <v>71</v>
      </c>
      <c r="AY1115" s="269" t="s">
        <v>169</v>
      </c>
    </row>
    <row r="1116" s="12" customFormat="1">
      <c r="B1116" s="248"/>
      <c r="C1116" s="249"/>
      <c r="D1116" s="250" t="s">
        <v>177</v>
      </c>
      <c r="E1116" s="251" t="s">
        <v>21</v>
      </c>
      <c r="F1116" s="252" t="s">
        <v>2520</v>
      </c>
      <c r="G1116" s="249"/>
      <c r="H1116" s="253">
        <v>1.55</v>
      </c>
      <c r="I1116" s="254"/>
      <c r="J1116" s="249"/>
      <c r="K1116" s="249"/>
      <c r="L1116" s="255"/>
      <c r="M1116" s="256"/>
      <c r="N1116" s="257"/>
      <c r="O1116" s="257"/>
      <c r="P1116" s="257"/>
      <c r="Q1116" s="257"/>
      <c r="R1116" s="257"/>
      <c r="S1116" s="257"/>
      <c r="T1116" s="258"/>
      <c r="AT1116" s="259" t="s">
        <v>177</v>
      </c>
      <c r="AU1116" s="259" t="s">
        <v>79</v>
      </c>
      <c r="AV1116" s="12" t="s">
        <v>79</v>
      </c>
      <c r="AW1116" s="12" t="s">
        <v>35</v>
      </c>
      <c r="AX1116" s="12" t="s">
        <v>71</v>
      </c>
      <c r="AY1116" s="259" t="s">
        <v>169</v>
      </c>
    </row>
    <row r="1117" s="13" customFormat="1">
      <c r="B1117" s="260"/>
      <c r="C1117" s="261"/>
      <c r="D1117" s="250" t="s">
        <v>177</v>
      </c>
      <c r="E1117" s="262" t="s">
        <v>21</v>
      </c>
      <c r="F1117" s="263" t="s">
        <v>496</v>
      </c>
      <c r="G1117" s="261"/>
      <c r="H1117" s="262" t="s">
        <v>21</v>
      </c>
      <c r="I1117" s="264"/>
      <c r="J1117" s="261"/>
      <c r="K1117" s="261"/>
      <c r="L1117" s="265"/>
      <c r="M1117" s="266"/>
      <c r="N1117" s="267"/>
      <c r="O1117" s="267"/>
      <c r="P1117" s="267"/>
      <c r="Q1117" s="267"/>
      <c r="R1117" s="267"/>
      <c r="S1117" s="267"/>
      <c r="T1117" s="268"/>
      <c r="AT1117" s="269" t="s">
        <v>177</v>
      </c>
      <c r="AU1117" s="269" t="s">
        <v>79</v>
      </c>
      <c r="AV1117" s="13" t="s">
        <v>75</v>
      </c>
      <c r="AW1117" s="13" t="s">
        <v>35</v>
      </c>
      <c r="AX1117" s="13" t="s">
        <v>71</v>
      </c>
      <c r="AY1117" s="269" t="s">
        <v>169</v>
      </c>
    </row>
    <row r="1118" s="12" customFormat="1">
      <c r="B1118" s="248"/>
      <c r="C1118" s="249"/>
      <c r="D1118" s="250" t="s">
        <v>177</v>
      </c>
      <c r="E1118" s="251" t="s">
        <v>21</v>
      </c>
      <c r="F1118" s="252" t="s">
        <v>2521</v>
      </c>
      <c r="G1118" s="249"/>
      <c r="H1118" s="253">
        <v>19.300000000000001</v>
      </c>
      <c r="I1118" s="254"/>
      <c r="J1118" s="249"/>
      <c r="K1118" s="249"/>
      <c r="L1118" s="255"/>
      <c r="M1118" s="256"/>
      <c r="N1118" s="257"/>
      <c r="O1118" s="257"/>
      <c r="P1118" s="257"/>
      <c r="Q1118" s="257"/>
      <c r="R1118" s="257"/>
      <c r="S1118" s="257"/>
      <c r="T1118" s="258"/>
      <c r="AT1118" s="259" t="s">
        <v>177</v>
      </c>
      <c r="AU1118" s="259" t="s">
        <v>79</v>
      </c>
      <c r="AV1118" s="12" t="s">
        <v>79</v>
      </c>
      <c r="AW1118" s="12" t="s">
        <v>35</v>
      </c>
      <c r="AX1118" s="12" t="s">
        <v>71</v>
      </c>
      <c r="AY1118" s="259" t="s">
        <v>169</v>
      </c>
    </row>
    <row r="1119" s="13" customFormat="1">
      <c r="B1119" s="260"/>
      <c r="C1119" s="261"/>
      <c r="D1119" s="250" t="s">
        <v>177</v>
      </c>
      <c r="E1119" s="262" t="s">
        <v>21</v>
      </c>
      <c r="F1119" s="263" t="s">
        <v>2378</v>
      </c>
      <c r="G1119" s="261"/>
      <c r="H1119" s="262" t="s">
        <v>21</v>
      </c>
      <c r="I1119" s="264"/>
      <c r="J1119" s="261"/>
      <c r="K1119" s="261"/>
      <c r="L1119" s="265"/>
      <c r="M1119" s="266"/>
      <c r="N1119" s="267"/>
      <c r="O1119" s="267"/>
      <c r="P1119" s="267"/>
      <c r="Q1119" s="267"/>
      <c r="R1119" s="267"/>
      <c r="S1119" s="267"/>
      <c r="T1119" s="268"/>
      <c r="AT1119" s="269" t="s">
        <v>177</v>
      </c>
      <c r="AU1119" s="269" t="s">
        <v>79</v>
      </c>
      <c r="AV1119" s="13" t="s">
        <v>75</v>
      </c>
      <c r="AW1119" s="13" t="s">
        <v>35</v>
      </c>
      <c r="AX1119" s="13" t="s">
        <v>71</v>
      </c>
      <c r="AY1119" s="269" t="s">
        <v>169</v>
      </c>
    </row>
    <row r="1120" s="12" customFormat="1">
      <c r="B1120" s="248"/>
      <c r="C1120" s="249"/>
      <c r="D1120" s="250" t="s">
        <v>177</v>
      </c>
      <c r="E1120" s="251" t="s">
        <v>21</v>
      </c>
      <c r="F1120" s="252" t="s">
        <v>2522</v>
      </c>
      <c r="G1120" s="249"/>
      <c r="H1120" s="253">
        <v>4.4000000000000004</v>
      </c>
      <c r="I1120" s="254"/>
      <c r="J1120" s="249"/>
      <c r="K1120" s="249"/>
      <c r="L1120" s="255"/>
      <c r="M1120" s="256"/>
      <c r="N1120" s="257"/>
      <c r="O1120" s="257"/>
      <c r="P1120" s="257"/>
      <c r="Q1120" s="257"/>
      <c r="R1120" s="257"/>
      <c r="S1120" s="257"/>
      <c r="T1120" s="258"/>
      <c r="AT1120" s="259" t="s">
        <v>177</v>
      </c>
      <c r="AU1120" s="259" t="s">
        <v>79</v>
      </c>
      <c r="AV1120" s="12" t="s">
        <v>79</v>
      </c>
      <c r="AW1120" s="12" t="s">
        <v>35</v>
      </c>
      <c r="AX1120" s="12" t="s">
        <v>71</v>
      </c>
      <c r="AY1120" s="259" t="s">
        <v>169</v>
      </c>
    </row>
    <row r="1121" s="13" customFormat="1">
      <c r="B1121" s="260"/>
      <c r="C1121" s="261"/>
      <c r="D1121" s="250" t="s">
        <v>177</v>
      </c>
      <c r="E1121" s="262" t="s">
        <v>21</v>
      </c>
      <c r="F1121" s="263" t="s">
        <v>2344</v>
      </c>
      <c r="G1121" s="261"/>
      <c r="H1121" s="262" t="s">
        <v>21</v>
      </c>
      <c r="I1121" s="264"/>
      <c r="J1121" s="261"/>
      <c r="K1121" s="261"/>
      <c r="L1121" s="265"/>
      <c r="M1121" s="266"/>
      <c r="N1121" s="267"/>
      <c r="O1121" s="267"/>
      <c r="P1121" s="267"/>
      <c r="Q1121" s="267"/>
      <c r="R1121" s="267"/>
      <c r="S1121" s="267"/>
      <c r="T1121" s="268"/>
      <c r="AT1121" s="269" t="s">
        <v>177</v>
      </c>
      <c r="AU1121" s="269" t="s">
        <v>79</v>
      </c>
      <c r="AV1121" s="13" t="s">
        <v>75</v>
      </c>
      <c r="AW1121" s="13" t="s">
        <v>35</v>
      </c>
      <c r="AX1121" s="13" t="s">
        <v>71</v>
      </c>
      <c r="AY1121" s="269" t="s">
        <v>169</v>
      </c>
    </row>
    <row r="1122" s="12" customFormat="1">
      <c r="B1122" s="248"/>
      <c r="C1122" s="249"/>
      <c r="D1122" s="250" t="s">
        <v>177</v>
      </c>
      <c r="E1122" s="251" t="s">
        <v>21</v>
      </c>
      <c r="F1122" s="252" t="s">
        <v>2523</v>
      </c>
      <c r="G1122" s="249"/>
      <c r="H1122" s="253">
        <v>3.1099999999999999</v>
      </c>
      <c r="I1122" s="254"/>
      <c r="J1122" s="249"/>
      <c r="K1122" s="249"/>
      <c r="L1122" s="255"/>
      <c r="M1122" s="256"/>
      <c r="N1122" s="257"/>
      <c r="O1122" s="257"/>
      <c r="P1122" s="257"/>
      <c r="Q1122" s="257"/>
      <c r="R1122" s="257"/>
      <c r="S1122" s="257"/>
      <c r="T1122" s="258"/>
      <c r="AT1122" s="259" t="s">
        <v>177</v>
      </c>
      <c r="AU1122" s="259" t="s">
        <v>79</v>
      </c>
      <c r="AV1122" s="12" t="s">
        <v>79</v>
      </c>
      <c r="AW1122" s="12" t="s">
        <v>35</v>
      </c>
      <c r="AX1122" s="12" t="s">
        <v>71</v>
      </c>
      <c r="AY1122" s="259" t="s">
        <v>169</v>
      </c>
    </row>
    <row r="1123" s="13" customFormat="1">
      <c r="B1123" s="260"/>
      <c r="C1123" s="261"/>
      <c r="D1123" s="250" t="s">
        <v>177</v>
      </c>
      <c r="E1123" s="262" t="s">
        <v>21</v>
      </c>
      <c r="F1123" s="263" t="s">
        <v>2524</v>
      </c>
      <c r="G1123" s="261"/>
      <c r="H1123" s="262" t="s">
        <v>21</v>
      </c>
      <c r="I1123" s="264"/>
      <c r="J1123" s="261"/>
      <c r="K1123" s="261"/>
      <c r="L1123" s="265"/>
      <c r="M1123" s="266"/>
      <c r="N1123" s="267"/>
      <c r="O1123" s="267"/>
      <c r="P1123" s="267"/>
      <c r="Q1123" s="267"/>
      <c r="R1123" s="267"/>
      <c r="S1123" s="267"/>
      <c r="T1123" s="268"/>
      <c r="AT1123" s="269" t="s">
        <v>177</v>
      </c>
      <c r="AU1123" s="269" t="s">
        <v>79</v>
      </c>
      <c r="AV1123" s="13" t="s">
        <v>75</v>
      </c>
      <c r="AW1123" s="13" t="s">
        <v>35</v>
      </c>
      <c r="AX1123" s="13" t="s">
        <v>71</v>
      </c>
      <c r="AY1123" s="269" t="s">
        <v>169</v>
      </c>
    </row>
    <row r="1124" s="12" customFormat="1">
      <c r="B1124" s="248"/>
      <c r="C1124" s="249"/>
      <c r="D1124" s="250" t="s">
        <v>177</v>
      </c>
      <c r="E1124" s="251" t="s">
        <v>21</v>
      </c>
      <c r="F1124" s="252" t="s">
        <v>2525</v>
      </c>
      <c r="G1124" s="249"/>
      <c r="H1124" s="253">
        <v>1.23</v>
      </c>
      <c r="I1124" s="254"/>
      <c r="J1124" s="249"/>
      <c r="K1124" s="249"/>
      <c r="L1124" s="255"/>
      <c r="M1124" s="256"/>
      <c r="N1124" s="257"/>
      <c r="O1124" s="257"/>
      <c r="P1124" s="257"/>
      <c r="Q1124" s="257"/>
      <c r="R1124" s="257"/>
      <c r="S1124" s="257"/>
      <c r="T1124" s="258"/>
      <c r="AT1124" s="259" t="s">
        <v>177</v>
      </c>
      <c r="AU1124" s="259" t="s">
        <v>79</v>
      </c>
      <c r="AV1124" s="12" t="s">
        <v>79</v>
      </c>
      <c r="AW1124" s="12" t="s">
        <v>35</v>
      </c>
      <c r="AX1124" s="12" t="s">
        <v>71</v>
      </c>
      <c r="AY1124" s="259" t="s">
        <v>169</v>
      </c>
    </row>
    <row r="1125" s="13" customFormat="1">
      <c r="B1125" s="260"/>
      <c r="C1125" s="261"/>
      <c r="D1125" s="250" t="s">
        <v>177</v>
      </c>
      <c r="E1125" s="262" t="s">
        <v>21</v>
      </c>
      <c r="F1125" s="263" t="s">
        <v>881</v>
      </c>
      <c r="G1125" s="261"/>
      <c r="H1125" s="262" t="s">
        <v>21</v>
      </c>
      <c r="I1125" s="264"/>
      <c r="J1125" s="261"/>
      <c r="K1125" s="261"/>
      <c r="L1125" s="265"/>
      <c r="M1125" s="266"/>
      <c r="N1125" s="267"/>
      <c r="O1125" s="267"/>
      <c r="P1125" s="267"/>
      <c r="Q1125" s="267"/>
      <c r="R1125" s="267"/>
      <c r="S1125" s="267"/>
      <c r="T1125" s="268"/>
      <c r="AT1125" s="269" t="s">
        <v>177</v>
      </c>
      <c r="AU1125" s="269" t="s">
        <v>79</v>
      </c>
      <c r="AV1125" s="13" t="s">
        <v>75</v>
      </c>
      <c r="AW1125" s="13" t="s">
        <v>35</v>
      </c>
      <c r="AX1125" s="13" t="s">
        <v>71</v>
      </c>
      <c r="AY1125" s="269" t="s">
        <v>169</v>
      </c>
    </row>
    <row r="1126" s="12" customFormat="1">
      <c r="B1126" s="248"/>
      <c r="C1126" s="249"/>
      <c r="D1126" s="250" t="s">
        <v>177</v>
      </c>
      <c r="E1126" s="251" t="s">
        <v>21</v>
      </c>
      <c r="F1126" s="252" t="s">
        <v>2526</v>
      </c>
      <c r="G1126" s="249"/>
      <c r="H1126" s="253">
        <v>3.7000000000000002</v>
      </c>
      <c r="I1126" s="254"/>
      <c r="J1126" s="249"/>
      <c r="K1126" s="249"/>
      <c r="L1126" s="255"/>
      <c r="M1126" s="256"/>
      <c r="N1126" s="257"/>
      <c r="O1126" s="257"/>
      <c r="P1126" s="257"/>
      <c r="Q1126" s="257"/>
      <c r="R1126" s="257"/>
      <c r="S1126" s="257"/>
      <c r="T1126" s="258"/>
      <c r="AT1126" s="259" t="s">
        <v>177</v>
      </c>
      <c r="AU1126" s="259" t="s">
        <v>79</v>
      </c>
      <c r="AV1126" s="12" t="s">
        <v>79</v>
      </c>
      <c r="AW1126" s="12" t="s">
        <v>35</v>
      </c>
      <c r="AX1126" s="12" t="s">
        <v>71</v>
      </c>
      <c r="AY1126" s="259" t="s">
        <v>169</v>
      </c>
    </row>
    <row r="1127" s="13" customFormat="1">
      <c r="B1127" s="260"/>
      <c r="C1127" s="261"/>
      <c r="D1127" s="250" t="s">
        <v>177</v>
      </c>
      <c r="E1127" s="262" t="s">
        <v>21</v>
      </c>
      <c r="F1127" s="263" t="s">
        <v>882</v>
      </c>
      <c r="G1127" s="261"/>
      <c r="H1127" s="262" t="s">
        <v>21</v>
      </c>
      <c r="I1127" s="264"/>
      <c r="J1127" s="261"/>
      <c r="K1127" s="261"/>
      <c r="L1127" s="265"/>
      <c r="M1127" s="266"/>
      <c r="N1127" s="267"/>
      <c r="O1127" s="267"/>
      <c r="P1127" s="267"/>
      <c r="Q1127" s="267"/>
      <c r="R1127" s="267"/>
      <c r="S1127" s="267"/>
      <c r="T1127" s="268"/>
      <c r="AT1127" s="269" t="s">
        <v>177</v>
      </c>
      <c r="AU1127" s="269" t="s">
        <v>79</v>
      </c>
      <c r="AV1127" s="13" t="s">
        <v>75</v>
      </c>
      <c r="AW1127" s="13" t="s">
        <v>35</v>
      </c>
      <c r="AX1127" s="13" t="s">
        <v>71</v>
      </c>
      <c r="AY1127" s="269" t="s">
        <v>169</v>
      </c>
    </row>
    <row r="1128" s="12" customFormat="1">
      <c r="B1128" s="248"/>
      <c r="C1128" s="249"/>
      <c r="D1128" s="250" t="s">
        <v>177</v>
      </c>
      <c r="E1128" s="251" t="s">
        <v>21</v>
      </c>
      <c r="F1128" s="252" t="s">
        <v>2527</v>
      </c>
      <c r="G1128" s="249"/>
      <c r="H1128" s="253">
        <v>2.9399999999999999</v>
      </c>
      <c r="I1128" s="254"/>
      <c r="J1128" s="249"/>
      <c r="K1128" s="249"/>
      <c r="L1128" s="255"/>
      <c r="M1128" s="256"/>
      <c r="N1128" s="257"/>
      <c r="O1128" s="257"/>
      <c r="P1128" s="257"/>
      <c r="Q1128" s="257"/>
      <c r="R1128" s="257"/>
      <c r="S1128" s="257"/>
      <c r="T1128" s="258"/>
      <c r="AT1128" s="259" t="s">
        <v>177</v>
      </c>
      <c r="AU1128" s="259" t="s">
        <v>79</v>
      </c>
      <c r="AV1128" s="12" t="s">
        <v>79</v>
      </c>
      <c r="AW1128" s="12" t="s">
        <v>35</v>
      </c>
      <c r="AX1128" s="12" t="s">
        <v>71</v>
      </c>
      <c r="AY1128" s="259" t="s">
        <v>169</v>
      </c>
    </row>
    <row r="1129" s="13" customFormat="1">
      <c r="B1129" s="260"/>
      <c r="C1129" s="261"/>
      <c r="D1129" s="250" t="s">
        <v>177</v>
      </c>
      <c r="E1129" s="262" t="s">
        <v>21</v>
      </c>
      <c r="F1129" s="263" t="s">
        <v>879</v>
      </c>
      <c r="G1129" s="261"/>
      <c r="H1129" s="262" t="s">
        <v>21</v>
      </c>
      <c r="I1129" s="264"/>
      <c r="J1129" s="261"/>
      <c r="K1129" s="261"/>
      <c r="L1129" s="265"/>
      <c r="M1129" s="266"/>
      <c r="N1129" s="267"/>
      <c r="O1129" s="267"/>
      <c r="P1129" s="267"/>
      <c r="Q1129" s="267"/>
      <c r="R1129" s="267"/>
      <c r="S1129" s="267"/>
      <c r="T1129" s="268"/>
      <c r="AT1129" s="269" t="s">
        <v>177</v>
      </c>
      <c r="AU1129" s="269" t="s">
        <v>79</v>
      </c>
      <c r="AV1129" s="13" t="s">
        <v>75</v>
      </c>
      <c r="AW1129" s="13" t="s">
        <v>35</v>
      </c>
      <c r="AX1129" s="13" t="s">
        <v>71</v>
      </c>
      <c r="AY1129" s="269" t="s">
        <v>169</v>
      </c>
    </row>
    <row r="1130" s="12" customFormat="1">
      <c r="B1130" s="248"/>
      <c r="C1130" s="249"/>
      <c r="D1130" s="250" t="s">
        <v>177</v>
      </c>
      <c r="E1130" s="251" t="s">
        <v>21</v>
      </c>
      <c r="F1130" s="252" t="s">
        <v>2528</v>
      </c>
      <c r="G1130" s="249"/>
      <c r="H1130" s="253">
        <v>3.2400000000000002</v>
      </c>
      <c r="I1130" s="254"/>
      <c r="J1130" s="249"/>
      <c r="K1130" s="249"/>
      <c r="L1130" s="255"/>
      <c r="M1130" s="256"/>
      <c r="N1130" s="257"/>
      <c r="O1130" s="257"/>
      <c r="P1130" s="257"/>
      <c r="Q1130" s="257"/>
      <c r="R1130" s="257"/>
      <c r="S1130" s="257"/>
      <c r="T1130" s="258"/>
      <c r="AT1130" s="259" t="s">
        <v>177</v>
      </c>
      <c r="AU1130" s="259" t="s">
        <v>79</v>
      </c>
      <c r="AV1130" s="12" t="s">
        <v>79</v>
      </c>
      <c r="AW1130" s="12" t="s">
        <v>35</v>
      </c>
      <c r="AX1130" s="12" t="s">
        <v>71</v>
      </c>
      <c r="AY1130" s="259" t="s">
        <v>169</v>
      </c>
    </row>
    <row r="1131" s="13" customFormat="1">
      <c r="B1131" s="260"/>
      <c r="C1131" s="261"/>
      <c r="D1131" s="250" t="s">
        <v>177</v>
      </c>
      <c r="E1131" s="262" t="s">
        <v>21</v>
      </c>
      <c r="F1131" s="263" t="s">
        <v>883</v>
      </c>
      <c r="G1131" s="261"/>
      <c r="H1131" s="262" t="s">
        <v>21</v>
      </c>
      <c r="I1131" s="264"/>
      <c r="J1131" s="261"/>
      <c r="K1131" s="261"/>
      <c r="L1131" s="265"/>
      <c r="M1131" s="266"/>
      <c r="N1131" s="267"/>
      <c r="O1131" s="267"/>
      <c r="P1131" s="267"/>
      <c r="Q1131" s="267"/>
      <c r="R1131" s="267"/>
      <c r="S1131" s="267"/>
      <c r="T1131" s="268"/>
      <c r="AT1131" s="269" t="s">
        <v>177</v>
      </c>
      <c r="AU1131" s="269" t="s">
        <v>79</v>
      </c>
      <c r="AV1131" s="13" t="s">
        <v>75</v>
      </c>
      <c r="AW1131" s="13" t="s">
        <v>35</v>
      </c>
      <c r="AX1131" s="13" t="s">
        <v>71</v>
      </c>
      <c r="AY1131" s="269" t="s">
        <v>169</v>
      </c>
    </row>
    <row r="1132" s="12" customFormat="1">
      <c r="B1132" s="248"/>
      <c r="C1132" s="249"/>
      <c r="D1132" s="250" t="s">
        <v>177</v>
      </c>
      <c r="E1132" s="251" t="s">
        <v>21</v>
      </c>
      <c r="F1132" s="252" t="s">
        <v>2529</v>
      </c>
      <c r="G1132" s="249"/>
      <c r="H1132" s="253">
        <v>7.5999999999999996</v>
      </c>
      <c r="I1132" s="254"/>
      <c r="J1132" s="249"/>
      <c r="K1132" s="249"/>
      <c r="L1132" s="255"/>
      <c r="M1132" s="256"/>
      <c r="N1132" s="257"/>
      <c r="O1132" s="257"/>
      <c r="P1132" s="257"/>
      <c r="Q1132" s="257"/>
      <c r="R1132" s="257"/>
      <c r="S1132" s="257"/>
      <c r="T1132" s="258"/>
      <c r="AT1132" s="259" t="s">
        <v>177</v>
      </c>
      <c r="AU1132" s="259" t="s">
        <v>79</v>
      </c>
      <c r="AV1132" s="12" t="s">
        <v>79</v>
      </c>
      <c r="AW1132" s="12" t="s">
        <v>35</v>
      </c>
      <c r="AX1132" s="12" t="s">
        <v>71</v>
      </c>
      <c r="AY1132" s="259" t="s">
        <v>169</v>
      </c>
    </row>
    <row r="1133" s="13" customFormat="1">
      <c r="B1133" s="260"/>
      <c r="C1133" s="261"/>
      <c r="D1133" s="250" t="s">
        <v>177</v>
      </c>
      <c r="E1133" s="262" t="s">
        <v>21</v>
      </c>
      <c r="F1133" s="263" t="s">
        <v>878</v>
      </c>
      <c r="G1133" s="261"/>
      <c r="H1133" s="262" t="s">
        <v>21</v>
      </c>
      <c r="I1133" s="264"/>
      <c r="J1133" s="261"/>
      <c r="K1133" s="261"/>
      <c r="L1133" s="265"/>
      <c r="M1133" s="266"/>
      <c r="N1133" s="267"/>
      <c r="O1133" s="267"/>
      <c r="P1133" s="267"/>
      <c r="Q1133" s="267"/>
      <c r="R1133" s="267"/>
      <c r="S1133" s="267"/>
      <c r="T1133" s="268"/>
      <c r="AT1133" s="269" t="s">
        <v>177</v>
      </c>
      <c r="AU1133" s="269" t="s">
        <v>79</v>
      </c>
      <c r="AV1133" s="13" t="s">
        <v>75</v>
      </c>
      <c r="AW1133" s="13" t="s">
        <v>35</v>
      </c>
      <c r="AX1133" s="13" t="s">
        <v>71</v>
      </c>
      <c r="AY1133" s="269" t="s">
        <v>169</v>
      </c>
    </row>
    <row r="1134" s="12" customFormat="1">
      <c r="B1134" s="248"/>
      <c r="C1134" s="249"/>
      <c r="D1134" s="250" t="s">
        <v>177</v>
      </c>
      <c r="E1134" s="251" t="s">
        <v>21</v>
      </c>
      <c r="F1134" s="252" t="s">
        <v>2530</v>
      </c>
      <c r="G1134" s="249"/>
      <c r="H1134" s="253">
        <v>35.530000000000001</v>
      </c>
      <c r="I1134" s="254"/>
      <c r="J1134" s="249"/>
      <c r="K1134" s="249"/>
      <c r="L1134" s="255"/>
      <c r="M1134" s="256"/>
      <c r="N1134" s="257"/>
      <c r="O1134" s="257"/>
      <c r="P1134" s="257"/>
      <c r="Q1134" s="257"/>
      <c r="R1134" s="257"/>
      <c r="S1134" s="257"/>
      <c r="T1134" s="258"/>
      <c r="AT1134" s="259" t="s">
        <v>177</v>
      </c>
      <c r="AU1134" s="259" t="s">
        <v>79</v>
      </c>
      <c r="AV1134" s="12" t="s">
        <v>79</v>
      </c>
      <c r="AW1134" s="12" t="s">
        <v>35</v>
      </c>
      <c r="AX1134" s="12" t="s">
        <v>71</v>
      </c>
      <c r="AY1134" s="259" t="s">
        <v>169</v>
      </c>
    </row>
    <row r="1135" s="13" customFormat="1">
      <c r="B1135" s="260"/>
      <c r="C1135" s="261"/>
      <c r="D1135" s="250" t="s">
        <v>177</v>
      </c>
      <c r="E1135" s="262" t="s">
        <v>21</v>
      </c>
      <c r="F1135" s="263" t="s">
        <v>1109</v>
      </c>
      <c r="G1135" s="261"/>
      <c r="H1135" s="262" t="s">
        <v>21</v>
      </c>
      <c r="I1135" s="264"/>
      <c r="J1135" s="261"/>
      <c r="K1135" s="261"/>
      <c r="L1135" s="265"/>
      <c r="M1135" s="266"/>
      <c r="N1135" s="267"/>
      <c r="O1135" s="267"/>
      <c r="P1135" s="267"/>
      <c r="Q1135" s="267"/>
      <c r="R1135" s="267"/>
      <c r="S1135" s="267"/>
      <c r="T1135" s="268"/>
      <c r="AT1135" s="269" t="s">
        <v>177</v>
      </c>
      <c r="AU1135" s="269" t="s">
        <v>79</v>
      </c>
      <c r="AV1135" s="13" t="s">
        <v>75</v>
      </c>
      <c r="AW1135" s="13" t="s">
        <v>35</v>
      </c>
      <c r="AX1135" s="13" t="s">
        <v>71</v>
      </c>
      <c r="AY1135" s="269" t="s">
        <v>169</v>
      </c>
    </row>
    <row r="1136" s="12" customFormat="1">
      <c r="B1136" s="248"/>
      <c r="C1136" s="249"/>
      <c r="D1136" s="250" t="s">
        <v>177</v>
      </c>
      <c r="E1136" s="251" t="s">
        <v>21</v>
      </c>
      <c r="F1136" s="252" t="s">
        <v>2531</v>
      </c>
      <c r="G1136" s="249"/>
      <c r="H1136" s="253">
        <v>8.5</v>
      </c>
      <c r="I1136" s="254"/>
      <c r="J1136" s="249"/>
      <c r="K1136" s="249"/>
      <c r="L1136" s="255"/>
      <c r="M1136" s="256"/>
      <c r="N1136" s="257"/>
      <c r="O1136" s="257"/>
      <c r="P1136" s="257"/>
      <c r="Q1136" s="257"/>
      <c r="R1136" s="257"/>
      <c r="S1136" s="257"/>
      <c r="T1136" s="258"/>
      <c r="AT1136" s="259" t="s">
        <v>177</v>
      </c>
      <c r="AU1136" s="259" t="s">
        <v>79</v>
      </c>
      <c r="AV1136" s="12" t="s">
        <v>79</v>
      </c>
      <c r="AW1136" s="12" t="s">
        <v>35</v>
      </c>
      <c r="AX1136" s="12" t="s">
        <v>71</v>
      </c>
      <c r="AY1136" s="259" t="s">
        <v>169</v>
      </c>
    </row>
    <row r="1137" s="13" customFormat="1">
      <c r="B1137" s="260"/>
      <c r="C1137" s="261"/>
      <c r="D1137" s="250" t="s">
        <v>177</v>
      </c>
      <c r="E1137" s="262" t="s">
        <v>21</v>
      </c>
      <c r="F1137" s="263" t="s">
        <v>1125</v>
      </c>
      <c r="G1137" s="261"/>
      <c r="H1137" s="262" t="s">
        <v>21</v>
      </c>
      <c r="I1137" s="264"/>
      <c r="J1137" s="261"/>
      <c r="K1137" s="261"/>
      <c r="L1137" s="265"/>
      <c r="M1137" s="266"/>
      <c r="N1137" s="267"/>
      <c r="O1137" s="267"/>
      <c r="P1137" s="267"/>
      <c r="Q1137" s="267"/>
      <c r="R1137" s="267"/>
      <c r="S1137" s="267"/>
      <c r="T1137" s="268"/>
      <c r="AT1137" s="269" t="s">
        <v>177</v>
      </c>
      <c r="AU1137" s="269" t="s">
        <v>79</v>
      </c>
      <c r="AV1137" s="13" t="s">
        <v>75</v>
      </c>
      <c r="AW1137" s="13" t="s">
        <v>35</v>
      </c>
      <c r="AX1137" s="13" t="s">
        <v>71</v>
      </c>
      <c r="AY1137" s="269" t="s">
        <v>169</v>
      </c>
    </row>
    <row r="1138" s="12" customFormat="1">
      <c r="B1138" s="248"/>
      <c r="C1138" s="249"/>
      <c r="D1138" s="250" t="s">
        <v>177</v>
      </c>
      <c r="E1138" s="251" t="s">
        <v>21</v>
      </c>
      <c r="F1138" s="252" t="s">
        <v>2532</v>
      </c>
      <c r="G1138" s="249"/>
      <c r="H1138" s="253">
        <v>7.3700000000000001</v>
      </c>
      <c r="I1138" s="254"/>
      <c r="J1138" s="249"/>
      <c r="K1138" s="249"/>
      <c r="L1138" s="255"/>
      <c r="M1138" s="256"/>
      <c r="N1138" s="257"/>
      <c r="O1138" s="257"/>
      <c r="P1138" s="257"/>
      <c r="Q1138" s="257"/>
      <c r="R1138" s="257"/>
      <c r="S1138" s="257"/>
      <c r="T1138" s="258"/>
      <c r="AT1138" s="259" t="s">
        <v>177</v>
      </c>
      <c r="AU1138" s="259" t="s">
        <v>79</v>
      </c>
      <c r="AV1138" s="12" t="s">
        <v>79</v>
      </c>
      <c r="AW1138" s="12" t="s">
        <v>35</v>
      </c>
      <c r="AX1138" s="12" t="s">
        <v>71</v>
      </c>
      <c r="AY1138" s="259" t="s">
        <v>169</v>
      </c>
    </row>
    <row r="1139" s="13" customFormat="1">
      <c r="B1139" s="260"/>
      <c r="C1139" s="261"/>
      <c r="D1139" s="250" t="s">
        <v>177</v>
      </c>
      <c r="E1139" s="262" t="s">
        <v>21</v>
      </c>
      <c r="F1139" s="263" t="s">
        <v>2157</v>
      </c>
      <c r="G1139" s="261"/>
      <c r="H1139" s="262" t="s">
        <v>21</v>
      </c>
      <c r="I1139" s="264"/>
      <c r="J1139" s="261"/>
      <c r="K1139" s="261"/>
      <c r="L1139" s="265"/>
      <c r="M1139" s="266"/>
      <c r="N1139" s="267"/>
      <c r="O1139" s="267"/>
      <c r="P1139" s="267"/>
      <c r="Q1139" s="267"/>
      <c r="R1139" s="267"/>
      <c r="S1139" s="267"/>
      <c r="T1139" s="268"/>
      <c r="AT1139" s="269" t="s">
        <v>177</v>
      </c>
      <c r="AU1139" s="269" t="s">
        <v>79</v>
      </c>
      <c r="AV1139" s="13" t="s">
        <v>75</v>
      </c>
      <c r="AW1139" s="13" t="s">
        <v>35</v>
      </c>
      <c r="AX1139" s="13" t="s">
        <v>71</v>
      </c>
      <c r="AY1139" s="269" t="s">
        <v>169</v>
      </c>
    </row>
    <row r="1140" s="12" customFormat="1">
      <c r="B1140" s="248"/>
      <c r="C1140" s="249"/>
      <c r="D1140" s="250" t="s">
        <v>177</v>
      </c>
      <c r="E1140" s="251" t="s">
        <v>21</v>
      </c>
      <c r="F1140" s="252" t="s">
        <v>2628</v>
      </c>
      <c r="G1140" s="249"/>
      <c r="H1140" s="253">
        <v>9.7599999999999998</v>
      </c>
      <c r="I1140" s="254"/>
      <c r="J1140" s="249"/>
      <c r="K1140" s="249"/>
      <c r="L1140" s="255"/>
      <c r="M1140" s="256"/>
      <c r="N1140" s="257"/>
      <c r="O1140" s="257"/>
      <c r="P1140" s="257"/>
      <c r="Q1140" s="257"/>
      <c r="R1140" s="257"/>
      <c r="S1140" s="257"/>
      <c r="T1140" s="258"/>
      <c r="AT1140" s="259" t="s">
        <v>177</v>
      </c>
      <c r="AU1140" s="259" t="s">
        <v>79</v>
      </c>
      <c r="AV1140" s="12" t="s">
        <v>79</v>
      </c>
      <c r="AW1140" s="12" t="s">
        <v>35</v>
      </c>
      <c r="AX1140" s="12" t="s">
        <v>71</v>
      </c>
      <c r="AY1140" s="259" t="s">
        <v>169</v>
      </c>
    </row>
    <row r="1141" s="13" customFormat="1">
      <c r="B1141" s="260"/>
      <c r="C1141" s="261"/>
      <c r="D1141" s="250" t="s">
        <v>177</v>
      </c>
      <c r="E1141" s="262" t="s">
        <v>21</v>
      </c>
      <c r="F1141" s="263" t="s">
        <v>2440</v>
      </c>
      <c r="G1141" s="261"/>
      <c r="H1141" s="262" t="s">
        <v>21</v>
      </c>
      <c r="I1141" s="264"/>
      <c r="J1141" s="261"/>
      <c r="K1141" s="261"/>
      <c r="L1141" s="265"/>
      <c r="M1141" s="266"/>
      <c r="N1141" s="267"/>
      <c r="O1141" s="267"/>
      <c r="P1141" s="267"/>
      <c r="Q1141" s="267"/>
      <c r="R1141" s="267"/>
      <c r="S1141" s="267"/>
      <c r="T1141" s="268"/>
      <c r="AT1141" s="269" t="s">
        <v>177</v>
      </c>
      <c r="AU1141" s="269" t="s">
        <v>79</v>
      </c>
      <c r="AV1141" s="13" t="s">
        <v>75</v>
      </c>
      <c r="AW1141" s="13" t="s">
        <v>35</v>
      </c>
      <c r="AX1141" s="13" t="s">
        <v>71</v>
      </c>
      <c r="AY1141" s="269" t="s">
        <v>169</v>
      </c>
    </row>
    <row r="1142" s="12" customFormat="1">
      <c r="B1142" s="248"/>
      <c r="C1142" s="249"/>
      <c r="D1142" s="250" t="s">
        <v>177</v>
      </c>
      <c r="E1142" s="251" t="s">
        <v>21</v>
      </c>
      <c r="F1142" s="252" t="s">
        <v>2619</v>
      </c>
      <c r="G1142" s="249"/>
      <c r="H1142" s="253">
        <v>1.3799999999999999</v>
      </c>
      <c r="I1142" s="254"/>
      <c r="J1142" s="249"/>
      <c r="K1142" s="249"/>
      <c r="L1142" s="255"/>
      <c r="M1142" s="256"/>
      <c r="N1142" s="257"/>
      <c r="O1142" s="257"/>
      <c r="P1142" s="257"/>
      <c r="Q1142" s="257"/>
      <c r="R1142" s="257"/>
      <c r="S1142" s="257"/>
      <c r="T1142" s="258"/>
      <c r="AT1142" s="259" t="s">
        <v>177</v>
      </c>
      <c r="AU1142" s="259" t="s">
        <v>79</v>
      </c>
      <c r="AV1142" s="12" t="s">
        <v>79</v>
      </c>
      <c r="AW1142" s="12" t="s">
        <v>35</v>
      </c>
      <c r="AX1142" s="12" t="s">
        <v>71</v>
      </c>
      <c r="AY1142" s="259" t="s">
        <v>169</v>
      </c>
    </row>
    <row r="1143" s="13" customFormat="1">
      <c r="B1143" s="260"/>
      <c r="C1143" s="261"/>
      <c r="D1143" s="250" t="s">
        <v>177</v>
      </c>
      <c r="E1143" s="262" t="s">
        <v>21</v>
      </c>
      <c r="F1143" s="263" t="s">
        <v>2345</v>
      </c>
      <c r="G1143" s="261"/>
      <c r="H1143" s="262" t="s">
        <v>21</v>
      </c>
      <c r="I1143" s="264"/>
      <c r="J1143" s="261"/>
      <c r="K1143" s="261"/>
      <c r="L1143" s="265"/>
      <c r="M1143" s="266"/>
      <c r="N1143" s="267"/>
      <c r="O1143" s="267"/>
      <c r="P1143" s="267"/>
      <c r="Q1143" s="267"/>
      <c r="R1143" s="267"/>
      <c r="S1143" s="267"/>
      <c r="T1143" s="268"/>
      <c r="AT1143" s="269" t="s">
        <v>177</v>
      </c>
      <c r="AU1143" s="269" t="s">
        <v>79</v>
      </c>
      <c r="AV1143" s="13" t="s">
        <v>75</v>
      </c>
      <c r="AW1143" s="13" t="s">
        <v>35</v>
      </c>
      <c r="AX1143" s="13" t="s">
        <v>71</v>
      </c>
      <c r="AY1143" s="269" t="s">
        <v>169</v>
      </c>
    </row>
    <row r="1144" s="12" customFormat="1">
      <c r="B1144" s="248"/>
      <c r="C1144" s="249"/>
      <c r="D1144" s="250" t="s">
        <v>177</v>
      </c>
      <c r="E1144" s="251" t="s">
        <v>21</v>
      </c>
      <c r="F1144" s="252" t="s">
        <v>2629</v>
      </c>
      <c r="G1144" s="249"/>
      <c r="H1144" s="253">
        <v>1.3999999999999999</v>
      </c>
      <c r="I1144" s="254"/>
      <c r="J1144" s="249"/>
      <c r="K1144" s="249"/>
      <c r="L1144" s="255"/>
      <c r="M1144" s="256"/>
      <c r="N1144" s="257"/>
      <c r="O1144" s="257"/>
      <c r="P1144" s="257"/>
      <c r="Q1144" s="257"/>
      <c r="R1144" s="257"/>
      <c r="S1144" s="257"/>
      <c r="T1144" s="258"/>
      <c r="AT1144" s="259" t="s">
        <v>177</v>
      </c>
      <c r="AU1144" s="259" t="s">
        <v>79</v>
      </c>
      <c r="AV1144" s="12" t="s">
        <v>79</v>
      </c>
      <c r="AW1144" s="12" t="s">
        <v>35</v>
      </c>
      <c r="AX1144" s="12" t="s">
        <v>71</v>
      </c>
      <c r="AY1144" s="259" t="s">
        <v>169</v>
      </c>
    </row>
    <row r="1145" s="13" customFormat="1">
      <c r="B1145" s="260"/>
      <c r="C1145" s="261"/>
      <c r="D1145" s="250" t="s">
        <v>177</v>
      </c>
      <c r="E1145" s="262" t="s">
        <v>21</v>
      </c>
      <c r="F1145" s="263" t="s">
        <v>2630</v>
      </c>
      <c r="G1145" s="261"/>
      <c r="H1145" s="262" t="s">
        <v>21</v>
      </c>
      <c r="I1145" s="264"/>
      <c r="J1145" s="261"/>
      <c r="K1145" s="261"/>
      <c r="L1145" s="265"/>
      <c r="M1145" s="266"/>
      <c r="N1145" s="267"/>
      <c r="O1145" s="267"/>
      <c r="P1145" s="267"/>
      <c r="Q1145" s="267"/>
      <c r="R1145" s="267"/>
      <c r="S1145" s="267"/>
      <c r="T1145" s="268"/>
      <c r="AT1145" s="269" t="s">
        <v>177</v>
      </c>
      <c r="AU1145" s="269" t="s">
        <v>79</v>
      </c>
      <c r="AV1145" s="13" t="s">
        <v>75</v>
      </c>
      <c r="AW1145" s="13" t="s">
        <v>35</v>
      </c>
      <c r="AX1145" s="13" t="s">
        <v>71</v>
      </c>
      <c r="AY1145" s="269" t="s">
        <v>169</v>
      </c>
    </row>
    <row r="1146" s="15" customFormat="1">
      <c r="B1146" s="294"/>
      <c r="C1146" s="295"/>
      <c r="D1146" s="250" t="s">
        <v>177</v>
      </c>
      <c r="E1146" s="296" t="s">
        <v>21</v>
      </c>
      <c r="F1146" s="297" t="s">
        <v>2209</v>
      </c>
      <c r="G1146" s="295"/>
      <c r="H1146" s="298">
        <v>180.13</v>
      </c>
      <c r="I1146" s="299"/>
      <c r="J1146" s="295"/>
      <c r="K1146" s="295"/>
      <c r="L1146" s="300"/>
      <c r="M1146" s="301"/>
      <c r="N1146" s="302"/>
      <c r="O1146" s="302"/>
      <c r="P1146" s="302"/>
      <c r="Q1146" s="302"/>
      <c r="R1146" s="302"/>
      <c r="S1146" s="302"/>
      <c r="T1146" s="303"/>
      <c r="AT1146" s="304" t="s">
        <v>177</v>
      </c>
      <c r="AU1146" s="304" t="s">
        <v>79</v>
      </c>
      <c r="AV1146" s="15" t="s">
        <v>86</v>
      </c>
      <c r="AW1146" s="15" t="s">
        <v>35</v>
      </c>
      <c r="AX1146" s="15" t="s">
        <v>71</v>
      </c>
      <c r="AY1146" s="304" t="s">
        <v>169</v>
      </c>
    </row>
    <row r="1147" s="12" customFormat="1">
      <c r="B1147" s="248"/>
      <c r="C1147" s="249"/>
      <c r="D1147" s="250" t="s">
        <v>177</v>
      </c>
      <c r="E1147" s="251" t="s">
        <v>21</v>
      </c>
      <c r="F1147" s="252" t="s">
        <v>2710</v>
      </c>
      <c r="G1147" s="249"/>
      <c r="H1147" s="253">
        <v>9.0069999999999997</v>
      </c>
      <c r="I1147" s="254"/>
      <c r="J1147" s="249"/>
      <c r="K1147" s="249"/>
      <c r="L1147" s="255"/>
      <c r="M1147" s="256"/>
      <c r="N1147" s="257"/>
      <c r="O1147" s="257"/>
      <c r="P1147" s="257"/>
      <c r="Q1147" s="257"/>
      <c r="R1147" s="257"/>
      <c r="S1147" s="257"/>
      <c r="T1147" s="258"/>
      <c r="AT1147" s="259" t="s">
        <v>177</v>
      </c>
      <c r="AU1147" s="259" t="s">
        <v>79</v>
      </c>
      <c r="AV1147" s="12" t="s">
        <v>79</v>
      </c>
      <c r="AW1147" s="12" t="s">
        <v>35</v>
      </c>
      <c r="AX1147" s="12" t="s">
        <v>71</v>
      </c>
      <c r="AY1147" s="259" t="s">
        <v>169</v>
      </c>
    </row>
    <row r="1148" s="14" customFormat="1">
      <c r="B1148" s="270"/>
      <c r="C1148" s="271"/>
      <c r="D1148" s="250" t="s">
        <v>177</v>
      </c>
      <c r="E1148" s="272" t="s">
        <v>21</v>
      </c>
      <c r="F1148" s="273" t="s">
        <v>182</v>
      </c>
      <c r="G1148" s="271"/>
      <c r="H1148" s="274">
        <v>189.137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AT1148" s="280" t="s">
        <v>177</v>
      </c>
      <c r="AU1148" s="280" t="s">
        <v>79</v>
      </c>
      <c r="AV1148" s="14" t="s">
        <v>89</v>
      </c>
      <c r="AW1148" s="14" t="s">
        <v>35</v>
      </c>
      <c r="AX1148" s="14" t="s">
        <v>75</v>
      </c>
      <c r="AY1148" s="280" t="s">
        <v>169</v>
      </c>
    </row>
    <row r="1149" s="1" customFormat="1" ht="25.5" customHeight="1">
      <c r="B1149" s="47"/>
      <c r="C1149" s="236" t="s">
        <v>937</v>
      </c>
      <c r="D1149" s="236" t="s">
        <v>172</v>
      </c>
      <c r="E1149" s="237" t="s">
        <v>2212</v>
      </c>
      <c r="F1149" s="238" t="s">
        <v>2213</v>
      </c>
      <c r="G1149" s="239" t="s">
        <v>175</v>
      </c>
      <c r="H1149" s="240">
        <v>189.137</v>
      </c>
      <c r="I1149" s="241"/>
      <c r="J1149" s="242">
        <f>ROUND(I1149*H1149,2)</f>
        <v>0</v>
      </c>
      <c r="K1149" s="238" t="s">
        <v>21</v>
      </c>
      <c r="L1149" s="73"/>
      <c r="M1149" s="243" t="s">
        <v>21</v>
      </c>
      <c r="N1149" s="244" t="s">
        <v>42</v>
      </c>
      <c r="O1149" s="48"/>
      <c r="P1149" s="245">
        <f>O1149*H1149</f>
        <v>0</v>
      </c>
      <c r="Q1149" s="245">
        <v>0.0047999999999999996</v>
      </c>
      <c r="R1149" s="245">
        <f>Q1149*H1149</f>
        <v>0.90785759999999993</v>
      </c>
      <c r="S1149" s="245">
        <v>0</v>
      </c>
      <c r="T1149" s="246">
        <f>S1149*H1149</f>
        <v>0</v>
      </c>
      <c r="AR1149" s="25" t="s">
        <v>89</v>
      </c>
      <c r="AT1149" s="25" t="s">
        <v>172</v>
      </c>
      <c r="AU1149" s="25" t="s">
        <v>79</v>
      </c>
      <c r="AY1149" s="25" t="s">
        <v>169</v>
      </c>
      <c r="BE1149" s="247">
        <f>IF(N1149="základní",J1149,0)</f>
        <v>0</v>
      </c>
      <c r="BF1149" s="247">
        <f>IF(N1149="snížená",J1149,0)</f>
        <v>0</v>
      </c>
      <c r="BG1149" s="247">
        <f>IF(N1149="zákl. přenesená",J1149,0)</f>
        <v>0</v>
      </c>
      <c r="BH1149" s="247">
        <f>IF(N1149="sníž. přenesená",J1149,0)</f>
        <v>0</v>
      </c>
      <c r="BI1149" s="247">
        <f>IF(N1149="nulová",J1149,0)</f>
        <v>0</v>
      </c>
      <c r="BJ1149" s="25" t="s">
        <v>75</v>
      </c>
      <c r="BK1149" s="247">
        <f>ROUND(I1149*H1149,2)</f>
        <v>0</v>
      </c>
      <c r="BL1149" s="25" t="s">
        <v>89</v>
      </c>
      <c r="BM1149" s="25" t="s">
        <v>2711</v>
      </c>
    </row>
    <row r="1150" s="12" customFormat="1">
      <c r="B1150" s="248"/>
      <c r="C1150" s="249"/>
      <c r="D1150" s="250" t="s">
        <v>177</v>
      </c>
      <c r="E1150" s="251" t="s">
        <v>21</v>
      </c>
      <c r="F1150" s="252" t="s">
        <v>2516</v>
      </c>
      <c r="G1150" s="249"/>
      <c r="H1150" s="253">
        <v>18.100000000000001</v>
      </c>
      <c r="I1150" s="254"/>
      <c r="J1150" s="249"/>
      <c r="K1150" s="249"/>
      <c r="L1150" s="255"/>
      <c r="M1150" s="256"/>
      <c r="N1150" s="257"/>
      <c r="O1150" s="257"/>
      <c r="P1150" s="257"/>
      <c r="Q1150" s="257"/>
      <c r="R1150" s="257"/>
      <c r="S1150" s="257"/>
      <c r="T1150" s="258"/>
      <c r="AT1150" s="259" t="s">
        <v>177</v>
      </c>
      <c r="AU1150" s="259" t="s">
        <v>79</v>
      </c>
      <c r="AV1150" s="12" t="s">
        <v>79</v>
      </c>
      <c r="AW1150" s="12" t="s">
        <v>35</v>
      </c>
      <c r="AX1150" s="12" t="s">
        <v>71</v>
      </c>
      <c r="AY1150" s="259" t="s">
        <v>169</v>
      </c>
    </row>
    <row r="1151" s="13" customFormat="1">
      <c r="B1151" s="260"/>
      <c r="C1151" s="261"/>
      <c r="D1151" s="250" t="s">
        <v>177</v>
      </c>
      <c r="E1151" s="262" t="s">
        <v>21</v>
      </c>
      <c r="F1151" s="263" t="s">
        <v>1103</v>
      </c>
      <c r="G1151" s="261"/>
      <c r="H1151" s="262" t="s">
        <v>21</v>
      </c>
      <c r="I1151" s="264"/>
      <c r="J1151" s="261"/>
      <c r="K1151" s="261"/>
      <c r="L1151" s="265"/>
      <c r="M1151" s="266"/>
      <c r="N1151" s="267"/>
      <c r="O1151" s="267"/>
      <c r="P1151" s="267"/>
      <c r="Q1151" s="267"/>
      <c r="R1151" s="267"/>
      <c r="S1151" s="267"/>
      <c r="T1151" s="268"/>
      <c r="AT1151" s="269" t="s">
        <v>177</v>
      </c>
      <c r="AU1151" s="269" t="s">
        <v>79</v>
      </c>
      <c r="AV1151" s="13" t="s">
        <v>75</v>
      </c>
      <c r="AW1151" s="13" t="s">
        <v>35</v>
      </c>
      <c r="AX1151" s="13" t="s">
        <v>71</v>
      </c>
      <c r="AY1151" s="269" t="s">
        <v>169</v>
      </c>
    </row>
    <row r="1152" s="12" customFormat="1">
      <c r="B1152" s="248"/>
      <c r="C1152" s="249"/>
      <c r="D1152" s="250" t="s">
        <v>177</v>
      </c>
      <c r="E1152" s="251" t="s">
        <v>21</v>
      </c>
      <c r="F1152" s="252" t="s">
        <v>2517</v>
      </c>
      <c r="G1152" s="249"/>
      <c r="H1152" s="253">
        <v>32.450000000000003</v>
      </c>
      <c r="I1152" s="254"/>
      <c r="J1152" s="249"/>
      <c r="K1152" s="249"/>
      <c r="L1152" s="255"/>
      <c r="M1152" s="256"/>
      <c r="N1152" s="257"/>
      <c r="O1152" s="257"/>
      <c r="P1152" s="257"/>
      <c r="Q1152" s="257"/>
      <c r="R1152" s="257"/>
      <c r="S1152" s="257"/>
      <c r="T1152" s="258"/>
      <c r="AT1152" s="259" t="s">
        <v>177</v>
      </c>
      <c r="AU1152" s="259" t="s">
        <v>79</v>
      </c>
      <c r="AV1152" s="12" t="s">
        <v>79</v>
      </c>
      <c r="AW1152" s="12" t="s">
        <v>35</v>
      </c>
      <c r="AX1152" s="12" t="s">
        <v>71</v>
      </c>
      <c r="AY1152" s="259" t="s">
        <v>169</v>
      </c>
    </row>
    <row r="1153" s="13" customFormat="1">
      <c r="B1153" s="260"/>
      <c r="C1153" s="261"/>
      <c r="D1153" s="250" t="s">
        <v>177</v>
      </c>
      <c r="E1153" s="262" t="s">
        <v>21</v>
      </c>
      <c r="F1153" s="263" t="s">
        <v>361</v>
      </c>
      <c r="G1153" s="261"/>
      <c r="H1153" s="262" t="s">
        <v>21</v>
      </c>
      <c r="I1153" s="264"/>
      <c r="J1153" s="261"/>
      <c r="K1153" s="261"/>
      <c r="L1153" s="265"/>
      <c r="M1153" s="266"/>
      <c r="N1153" s="267"/>
      <c r="O1153" s="267"/>
      <c r="P1153" s="267"/>
      <c r="Q1153" s="267"/>
      <c r="R1153" s="267"/>
      <c r="S1153" s="267"/>
      <c r="T1153" s="268"/>
      <c r="AT1153" s="269" t="s">
        <v>177</v>
      </c>
      <c r="AU1153" s="269" t="s">
        <v>79</v>
      </c>
      <c r="AV1153" s="13" t="s">
        <v>75</v>
      </c>
      <c r="AW1153" s="13" t="s">
        <v>35</v>
      </c>
      <c r="AX1153" s="13" t="s">
        <v>71</v>
      </c>
      <c r="AY1153" s="269" t="s">
        <v>169</v>
      </c>
    </row>
    <row r="1154" s="12" customFormat="1">
      <c r="B1154" s="248"/>
      <c r="C1154" s="249"/>
      <c r="D1154" s="250" t="s">
        <v>177</v>
      </c>
      <c r="E1154" s="251" t="s">
        <v>21</v>
      </c>
      <c r="F1154" s="252" t="s">
        <v>2518</v>
      </c>
      <c r="G1154" s="249"/>
      <c r="H1154" s="253">
        <v>2.9900000000000002</v>
      </c>
      <c r="I1154" s="254"/>
      <c r="J1154" s="249"/>
      <c r="K1154" s="249"/>
      <c r="L1154" s="255"/>
      <c r="M1154" s="256"/>
      <c r="N1154" s="257"/>
      <c r="O1154" s="257"/>
      <c r="P1154" s="257"/>
      <c r="Q1154" s="257"/>
      <c r="R1154" s="257"/>
      <c r="S1154" s="257"/>
      <c r="T1154" s="258"/>
      <c r="AT1154" s="259" t="s">
        <v>177</v>
      </c>
      <c r="AU1154" s="259" t="s">
        <v>79</v>
      </c>
      <c r="AV1154" s="12" t="s">
        <v>79</v>
      </c>
      <c r="AW1154" s="12" t="s">
        <v>35</v>
      </c>
      <c r="AX1154" s="12" t="s">
        <v>71</v>
      </c>
      <c r="AY1154" s="259" t="s">
        <v>169</v>
      </c>
    </row>
    <row r="1155" s="13" customFormat="1">
      <c r="B1155" s="260"/>
      <c r="C1155" s="261"/>
      <c r="D1155" s="250" t="s">
        <v>177</v>
      </c>
      <c r="E1155" s="262" t="s">
        <v>21</v>
      </c>
      <c r="F1155" s="263" t="s">
        <v>1435</v>
      </c>
      <c r="G1155" s="261"/>
      <c r="H1155" s="262" t="s">
        <v>21</v>
      </c>
      <c r="I1155" s="264"/>
      <c r="J1155" s="261"/>
      <c r="K1155" s="261"/>
      <c r="L1155" s="265"/>
      <c r="M1155" s="266"/>
      <c r="N1155" s="267"/>
      <c r="O1155" s="267"/>
      <c r="P1155" s="267"/>
      <c r="Q1155" s="267"/>
      <c r="R1155" s="267"/>
      <c r="S1155" s="267"/>
      <c r="T1155" s="268"/>
      <c r="AT1155" s="269" t="s">
        <v>177</v>
      </c>
      <c r="AU1155" s="269" t="s">
        <v>79</v>
      </c>
      <c r="AV1155" s="13" t="s">
        <v>75</v>
      </c>
      <c r="AW1155" s="13" t="s">
        <v>35</v>
      </c>
      <c r="AX1155" s="13" t="s">
        <v>71</v>
      </c>
      <c r="AY1155" s="269" t="s">
        <v>169</v>
      </c>
    </row>
    <row r="1156" s="12" customFormat="1">
      <c r="B1156" s="248"/>
      <c r="C1156" s="249"/>
      <c r="D1156" s="250" t="s">
        <v>177</v>
      </c>
      <c r="E1156" s="251" t="s">
        <v>21</v>
      </c>
      <c r="F1156" s="252" t="s">
        <v>2519</v>
      </c>
      <c r="G1156" s="249"/>
      <c r="H1156" s="253">
        <v>15.58</v>
      </c>
      <c r="I1156" s="254"/>
      <c r="J1156" s="249"/>
      <c r="K1156" s="249"/>
      <c r="L1156" s="255"/>
      <c r="M1156" s="256"/>
      <c r="N1156" s="257"/>
      <c r="O1156" s="257"/>
      <c r="P1156" s="257"/>
      <c r="Q1156" s="257"/>
      <c r="R1156" s="257"/>
      <c r="S1156" s="257"/>
      <c r="T1156" s="258"/>
      <c r="AT1156" s="259" t="s">
        <v>177</v>
      </c>
      <c r="AU1156" s="259" t="s">
        <v>79</v>
      </c>
      <c r="AV1156" s="12" t="s">
        <v>79</v>
      </c>
      <c r="AW1156" s="12" t="s">
        <v>35</v>
      </c>
      <c r="AX1156" s="12" t="s">
        <v>71</v>
      </c>
      <c r="AY1156" s="259" t="s">
        <v>169</v>
      </c>
    </row>
    <row r="1157" s="13" customFormat="1">
      <c r="B1157" s="260"/>
      <c r="C1157" s="261"/>
      <c r="D1157" s="250" t="s">
        <v>177</v>
      </c>
      <c r="E1157" s="262" t="s">
        <v>21</v>
      </c>
      <c r="F1157" s="263" t="s">
        <v>521</v>
      </c>
      <c r="G1157" s="261"/>
      <c r="H1157" s="262" t="s">
        <v>21</v>
      </c>
      <c r="I1157" s="264"/>
      <c r="J1157" s="261"/>
      <c r="K1157" s="261"/>
      <c r="L1157" s="265"/>
      <c r="M1157" s="266"/>
      <c r="N1157" s="267"/>
      <c r="O1157" s="267"/>
      <c r="P1157" s="267"/>
      <c r="Q1157" s="267"/>
      <c r="R1157" s="267"/>
      <c r="S1157" s="267"/>
      <c r="T1157" s="268"/>
      <c r="AT1157" s="269" t="s">
        <v>177</v>
      </c>
      <c r="AU1157" s="269" t="s">
        <v>79</v>
      </c>
      <c r="AV1157" s="13" t="s">
        <v>75</v>
      </c>
      <c r="AW1157" s="13" t="s">
        <v>35</v>
      </c>
      <c r="AX1157" s="13" t="s">
        <v>71</v>
      </c>
      <c r="AY1157" s="269" t="s">
        <v>169</v>
      </c>
    </row>
    <row r="1158" s="12" customFormat="1">
      <c r="B1158" s="248"/>
      <c r="C1158" s="249"/>
      <c r="D1158" s="250" t="s">
        <v>177</v>
      </c>
      <c r="E1158" s="251" t="s">
        <v>21</v>
      </c>
      <c r="F1158" s="252" t="s">
        <v>2520</v>
      </c>
      <c r="G1158" s="249"/>
      <c r="H1158" s="253">
        <v>1.55</v>
      </c>
      <c r="I1158" s="254"/>
      <c r="J1158" s="249"/>
      <c r="K1158" s="249"/>
      <c r="L1158" s="255"/>
      <c r="M1158" s="256"/>
      <c r="N1158" s="257"/>
      <c r="O1158" s="257"/>
      <c r="P1158" s="257"/>
      <c r="Q1158" s="257"/>
      <c r="R1158" s="257"/>
      <c r="S1158" s="257"/>
      <c r="T1158" s="258"/>
      <c r="AT1158" s="259" t="s">
        <v>177</v>
      </c>
      <c r="AU1158" s="259" t="s">
        <v>79</v>
      </c>
      <c r="AV1158" s="12" t="s">
        <v>79</v>
      </c>
      <c r="AW1158" s="12" t="s">
        <v>35</v>
      </c>
      <c r="AX1158" s="12" t="s">
        <v>71</v>
      </c>
      <c r="AY1158" s="259" t="s">
        <v>169</v>
      </c>
    </row>
    <row r="1159" s="13" customFormat="1">
      <c r="B1159" s="260"/>
      <c r="C1159" s="261"/>
      <c r="D1159" s="250" t="s">
        <v>177</v>
      </c>
      <c r="E1159" s="262" t="s">
        <v>21</v>
      </c>
      <c r="F1159" s="263" t="s">
        <v>496</v>
      </c>
      <c r="G1159" s="261"/>
      <c r="H1159" s="262" t="s">
        <v>21</v>
      </c>
      <c r="I1159" s="264"/>
      <c r="J1159" s="261"/>
      <c r="K1159" s="261"/>
      <c r="L1159" s="265"/>
      <c r="M1159" s="266"/>
      <c r="N1159" s="267"/>
      <c r="O1159" s="267"/>
      <c r="P1159" s="267"/>
      <c r="Q1159" s="267"/>
      <c r="R1159" s="267"/>
      <c r="S1159" s="267"/>
      <c r="T1159" s="268"/>
      <c r="AT1159" s="269" t="s">
        <v>177</v>
      </c>
      <c r="AU1159" s="269" t="s">
        <v>79</v>
      </c>
      <c r="AV1159" s="13" t="s">
        <v>75</v>
      </c>
      <c r="AW1159" s="13" t="s">
        <v>35</v>
      </c>
      <c r="AX1159" s="13" t="s">
        <v>71</v>
      </c>
      <c r="AY1159" s="269" t="s">
        <v>169</v>
      </c>
    </row>
    <row r="1160" s="12" customFormat="1">
      <c r="B1160" s="248"/>
      <c r="C1160" s="249"/>
      <c r="D1160" s="250" t="s">
        <v>177</v>
      </c>
      <c r="E1160" s="251" t="s">
        <v>21</v>
      </c>
      <c r="F1160" s="252" t="s">
        <v>2521</v>
      </c>
      <c r="G1160" s="249"/>
      <c r="H1160" s="253">
        <v>19.300000000000001</v>
      </c>
      <c r="I1160" s="254"/>
      <c r="J1160" s="249"/>
      <c r="K1160" s="249"/>
      <c r="L1160" s="255"/>
      <c r="M1160" s="256"/>
      <c r="N1160" s="257"/>
      <c r="O1160" s="257"/>
      <c r="P1160" s="257"/>
      <c r="Q1160" s="257"/>
      <c r="R1160" s="257"/>
      <c r="S1160" s="257"/>
      <c r="T1160" s="258"/>
      <c r="AT1160" s="259" t="s">
        <v>177</v>
      </c>
      <c r="AU1160" s="259" t="s">
        <v>79</v>
      </c>
      <c r="AV1160" s="12" t="s">
        <v>79</v>
      </c>
      <c r="AW1160" s="12" t="s">
        <v>35</v>
      </c>
      <c r="AX1160" s="12" t="s">
        <v>71</v>
      </c>
      <c r="AY1160" s="259" t="s">
        <v>169</v>
      </c>
    </row>
    <row r="1161" s="13" customFormat="1">
      <c r="B1161" s="260"/>
      <c r="C1161" s="261"/>
      <c r="D1161" s="250" t="s">
        <v>177</v>
      </c>
      <c r="E1161" s="262" t="s">
        <v>21</v>
      </c>
      <c r="F1161" s="263" t="s">
        <v>2378</v>
      </c>
      <c r="G1161" s="261"/>
      <c r="H1161" s="262" t="s">
        <v>21</v>
      </c>
      <c r="I1161" s="264"/>
      <c r="J1161" s="261"/>
      <c r="K1161" s="261"/>
      <c r="L1161" s="265"/>
      <c r="M1161" s="266"/>
      <c r="N1161" s="267"/>
      <c r="O1161" s="267"/>
      <c r="P1161" s="267"/>
      <c r="Q1161" s="267"/>
      <c r="R1161" s="267"/>
      <c r="S1161" s="267"/>
      <c r="T1161" s="268"/>
      <c r="AT1161" s="269" t="s">
        <v>177</v>
      </c>
      <c r="AU1161" s="269" t="s">
        <v>79</v>
      </c>
      <c r="AV1161" s="13" t="s">
        <v>75</v>
      </c>
      <c r="AW1161" s="13" t="s">
        <v>35</v>
      </c>
      <c r="AX1161" s="13" t="s">
        <v>71</v>
      </c>
      <c r="AY1161" s="269" t="s">
        <v>169</v>
      </c>
    </row>
    <row r="1162" s="12" customFormat="1">
      <c r="B1162" s="248"/>
      <c r="C1162" s="249"/>
      <c r="D1162" s="250" t="s">
        <v>177</v>
      </c>
      <c r="E1162" s="251" t="s">
        <v>21</v>
      </c>
      <c r="F1162" s="252" t="s">
        <v>2522</v>
      </c>
      <c r="G1162" s="249"/>
      <c r="H1162" s="253">
        <v>4.4000000000000004</v>
      </c>
      <c r="I1162" s="254"/>
      <c r="J1162" s="249"/>
      <c r="K1162" s="249"/>
      <c r="L1162" s="255"/>
      <c r="M1162" s="256"/>
      <c r="N1162" s="257"/>
      <c r="O1162" s="257"/>
      <c r="P1162" s="257"/>
      <c r="Q1162" s="257"/>
      <c r="R1162" s="257"/>
      <c r="S1162" s="257"/>
      <c r="T1162" s="258"/>
      <c r="AT1162" s="259" t="s">
        <v>177</v>
      </c>
      <c r="AU1162" s="259" t="s">
        <v>79</v>
      </c>
      <c r="AV1162" s="12" t="s">
        <v>79</v>
      </c>
      <c r="AW1162" s="12" t="s">
        <v>35</v>
      </c>
      <c r="AX1162" s="12" t="s">
        <v>71</v>
      </c>
      <c r="AY1162" s="259" t="s">
        <v>169</v>
      </c>
    </row>
    <row r="1163" s="13" customFormat="1">
      <c r="B1163" s="260"/>
      <c r="C1163" s="261"/>
      <c r="D1163" s="250" t="s">
        <v>177</v>
      </c>
      <c r="E1163" s="262" t="s">
        <v>21</v>
      </c>
      <c r="F1163" s="263" t="s">
        <v>2344</v>
      </c>
      <c r="G1163" s="261"/>
      <c r="H1163" s="262" t="s">
        <v>21</v>
      </c>
      <c r="I1163" s="264"/>
      <c r="J1163" s="261"/>
      <c r="K1163" s="261"/>
      <c r="L1163" s="265"/>
      <c r="M1163" s="266"/>
      <c r="N1163" s="267"/>
      <c r="O1163" s="267"/>
      <c r="P1163" s="267"/>
      <c r="Q1163" s="267"/>
      <c r="R1163" s="267"/>
      <c r="S1163" s="267"/>
      <c r="T1163" s="268"/>
      <c r="AT1163" s="269" t="s">
        <v>177</v>
      </c>
      <c r="AU1163" s="269" t="s">
        <v>79</v>
      </c>
      <c r="AV1163" s="13" t="s">
        <v>75</v>
      </c>
      <c r="AW1163" s="13" t="s">
        <v>35</v>
      </c>
      <c r="AX1163" s="13" t="s">
        <v>71</v>
      </c>
      <c r="AY1163" s="269" t="s">
        <v>169</v>
      </c>
    </row>
    <row r="1164" s="12" customFormat="1">
      <c r="B1164" s="248"/>
      <c r="C1164" s="249"/>
      <c r="D1164" s="250" t="s">
        <v>177</v>
      </c>
      <c r="E1164" s="251" t="s">
        <v>21</v>
      </c>
      <c r="F1164" s="252" t="s">
        <v>2523</v>
      </c>
      <c r="G1164" s="249"/>
      <c r="H1164" s="253">
        <v>3.1099999999999999</v>
      </c>
      <c r="I1164" s="254"/>
      <c r="J1164" s="249"/>
      <c r="K1164" s="249"/>
      <c r="L1164" s="255"/>
      <c r="M1164" s="256"/>
      <c r="N1164" s="257"/>
      <c r="O1164" s="257"/>
      <c r="P1164" s="257"/>
      <c r="Q1164" s="257"/>
      <c r="R1164" s="257"/>
      <c r="S1164" s="257"/>
      <c r="T1164" s="258"/>
      <c r="AT1164" s="259" t="s">
        <v>177</v>
      </c>
      <c r="AU1164" s="259" t="s">
        <v>79</v>
      </c>
      <c r="AV1164" s="12" t="s">
        <v>79</v>
      </c>
      <c r="AW1164" s="12" t="s">
        <v>35</v>
      </c>
      <c r="AX1164" s="12" t="s">
        <v>71</v>
      </c>
      <c r="AY1164" s="259" t="s">
        <v>169</v>
      </c>
    </row>
    <row r="1165" s="13" customFormat="1">
      <c r="B1165" s="260"/>
      <c r="C1165" s="261"/>
      <c r="D1165" s="250" t="s">
        <v>177</v>
      </c>
      <c r="E1165" s="262" t="s">
        <v>21</v>
      </c>
      <c r="F1165" s="263" t="s">
        <v>2524</v>
      </c>
      <c r="G1165" s="261"/>
      <c r="H1165" s="262" t="s">
        <v>21</v>
      </c>
      <c r="I1165" s="264"/>
      <c r="J1165" s="261"/>
      <c r="K1165" s="261"/>
      <c r="L1165" s="265"/>
      <c r="M1165" s="266"/>
      <c r="N1165" s="267"/>
      <c r="O1165" s="267"/>
      <c r="P1165" s="267"/>
      <c r="Q1165" s="267"/>
      <c r="R1165" s="267"/>
      <c r="S1165" s="267"/>
      <c r="T1165" s="268"/>
      <c r="AT1165" s="269" t="s">
        <v>177</v>
      </c>
      <c r="AU1165" s="269" t="s">
        <v>79</v>
      </c>
      <c r="AV1165" s="13" t="s">
        <v>75</v>
      </c>
      <c r="AW1165" s="13" t="s">
        <v>35</v>
      </c>
      <c r="AX1165" s="13" t="s">
        <v>71</v>
      </c>
      <c r="AY1165" s="269" t="s">
        <v>169</v>
      </c>
    </row>
    <row r="1166" s="12" customFormat="1">
      <c r="B1166" s="248"/>
      <c r="C1166" s="249"/>
      <c r="D1166" s="250" t="s">
        <v>177</v>
      </c>
      <c r="E1166" s="251" t="s">
        <v>21</v>
      </c>
      <c r="F1166" s="252" t="s">
        <v>2525</v>
      </c>
      <c r="G1166" s="249"/>
      <c r="H1166" s="253">
        <v>1.23</v>
      </c>
      <c r="I1166" s="254"/>
      <c r="J1166" s="249"/>
      <c r="K1166" s="249"/>
      <c r="L1166" s="255"/>
      <c r="M1166" s="256"/>
      <c r="N1166" s="257"/>
      <c r="O1166" s="257"/>
      <c r="P1166" s="257"/>
      <c r="Q1166" s="257"/>
      <c r="R1166" s="257"/>
      <c r="S1166" s="257"/>
      <c r="T1166" s="258"/>
      <c r="AT1166" s="259" t="s">
        <v>177</v>
      </c>
      <c r="AU1166" s="259" t="s">
        <v>79</v>
      </c>
      <c r="AV1166" s="12" t="s">
        <v>79</v>
      </c>
      <c r="AW1166" s="12" t="s">
        <v>35</v>
      </c>
      <c r="AX1166" s="12" t="s">
        <v>71</v>
      </c>
      <c r="AY1166" s="259" t="s">
        <v>169</v>
      </c>
    </row>
    <row r="1167" s="13" customFormat="1">
      <c r="B1167" s="260"/>
      <c r="C1167" s="261"/>
      <c r="D1167" s="250" t="s">
        <v>177</v>
      </c>
      <c r="E1167" s="262" t="s">
        <v>21</v>
      </c>
      <c r="F1167" s="263" t="s">
        <v>881</v>
      </c>
      <c r="G1167" s="261"/>
      <c r="H1167" s="262" t="s">
        <v>21</v>
      </c>
      <c r="I1167" s="264"/>
      <c r="J1167" s="261"/>
      <c r="K1167" s="261"/>
      <c r="L1167" s="265"/>
      <c r="M1167" s="266"/>
      <c r="N1167" s="267"/>
      <c r="O1167" s="267"/>
      <c r="P1167" s="267"/>
      <c r="Q1167" s="267"/>
      <c r="R1167" s="267"/>
      <c r="S1167" s="267"/>
      <c r="T1167" s="268"/>
      <c r="AT1167" s="269" t="s">
        <v>177</v>
      </c>
      <c r="AU1167" s="269" t="s">
        <v>79</v>
      </c>
      <c r="AV1167" s="13" t="s">
        <v>75</v>
      </c>
      <c r="AW1167" s="13" t="s">
        <v>35</v>
      </c>
      <c r="AX1167" s="13" t="s">
        <v>71</v>
      </c>
      <c r="AY1167" s="269" t="s">
        <v>169</v>
      </c>
    </row>
    <row r="1168" s="12" customFormat="1">
      <c r="B1168" s="248"/>
      <c r="C1168" s="249"/>
      <c r="D1168" s="250" t="s">
        <v>177</v>
      </c>
      <c r="E1168" s="251" t="s">
        <v>21</v>
      </c>
      <c r="F1168" s="252" t="s">
        <v>2526</v>
      </c>
      <c r="G1168" s="249"/>
      <c r="H1168" s="253">
        <v>3.7000000000000002</v>
      </c>
      <c r="I1168" s="254"/>
      <c r="J1168" s="249"/>
      <c r="K1168" s="249"/>
      <c r="L1168" s="255"/>
      <c r="M1168" s="256"/>
      <c r="N1168" s="257"/>
      <c r="O1168" s="257"/>
      <c r="P1168" s="257"/>
      <c r="Q1168" s="257"/>
      <c r="R1168" s="257"/>
      <c r="S1168" s="257"/>
      <c r="T1168" s="258"/>
      <c r="AT1168" s="259" t="s">
        <v>177</v>
      </c>
      <c r="AU1168" s="259" t="s">
        <v>79</v>
      </c>
      <c r="AV1168" s="12" t="s">
        <v>79</v>
      </c>
      <c r="AW1168" s="12" t="s">
        <v>35</v>
      </c>
      <c r="AX1168" s="12" t="s">
        <v>71</v>
      </c>
      <c r="AY1168" s="259" t="s">
        <v>169</v>
      </c>
    </row>
    <row r="1169" s="13" customFormat="1">
      <c r="B1169" s="260"/>
      <c r="C1169" s="261"/>
      <c r="D1169" s="250" t="s">
        <v>177</v>
      </c>
      <c r="E1169" s="262" t="s">
        <v>21</v>
      </c>
      <c r="F1169" s="263" t="s">
        <v>882</v>
      </c>
      <c r="G1169" s="261"/>
      <c r="H1169" s="262" t="s">
        <v>21</v>
      </c>
      <c r="I1169" s="264"/>
      <c r="J1169" s="261"/>
      <c r="K1169" s="261"/>
      <c r="L1169" s="265"/>
      <c r="M1169" s="266"/>
      <c r="N1169" s="267"/>
      <c r="O1169" s="267"/>
      <c r="P1169" s="267"/>
      <c r="Q1169" s="267"/>
      <c r="R1169" s="267"/>
      <c r="S1169" s="267"/>
      <c r="T1169" s="268"/>
      <c r="AT1169" s="269" t="s">
        <v>177</v>
      </c>
      <c r="AU1169" s="269" t="s">
        <v>79</v>
      </c>
      <c r="AV1169" s="13" t="s">
        <v>75</v>
      </c>
      <c r="AW1169" s="13" t="s">
        <v>35</v>
      </c>
      <c r="AX1169" s="13" t="s">
        <v>71</v>
      </c>
      <c r="AY1169" s="269" t="s">
        <v>169</v>
      </c>
    </row>
    <row r="1170" s="12" customFormat="1">
      <c r="B1170" s="248"/>
      <c r="C1170" s="249"/>
      <c r="D1170" s="250" t="s">
        <v>177</v>
      </c>
      <c r="E1170" s="251" t="s">
        <v>21</v>
      </c>
      <c r="F1170" s="252" t="s">
        <v>2527</v>
      </c>
      <c r="G1170" s="249"/>
      <c r="H1170" s="253">
        <v>2.9399999999999999</v>
      </c>
      <c r="I1170" s="254"/>
      <c r="J1170" s="249"/>
      <c r="K1170" s="249"/>
      <c r="L1170" s="255"/>
      <c r="M1170" s="256"/>
      <c r="N1170" s="257"/>
      <c r="O1170" s="257"/>
      <c r="P1170" s="257"/>
      <c r="Q1170" s="257"/>
      <c r="R1170" s="257"/>
      <c r="S1170" s="257"/>
      <c r="T1170" s="258"/>
      <c r="AT1170" s="259" t="s">
        <v>177</v>
      </c>
      <c r="AU1170" s="259" t="s">
        <v>79</v>
      </c>
      <c r="AV1170" s="12" t="s">
        <v>79</v>
      </c>
      <c r="AW1170" s="12" t="s">
        <v>35</v>
      </c>
      <c r="AX1170" s="12" t="s">
        <v>71</v>
      </c>
      <c r="AY1170" s="259" t="s">
        <v>169</v>
      </c>
    </row>
    <row r="1171" s="13" customFormat="1">
      <c r="B1171" s="260"/>
      <c r="C1171" s="261"/>
      <c r="D1171" s="250" t="s">
        <v>177</v>
      </c>
      <c r="E1171" s="262" t="s">
        <v>21</v>
      </c>
      <c r="F1171" s="263" t="s">
        <v>879</v>
      </c>
      <c r="G1171" s="261"/>
      <c r="H1171" s="262" t="s">
        <v>21</v>
      </c>
      <c r="I1171" s="264"/>
      <c r="J1171" s="261"/>
      <c r="K1171" s="261"/>
      <c r="L1171" s="265"/>
      <c r="M1171" s="266"/>
      <c r="N1171" s="267"/>
      <c r="O1171" s="267"/>
      <c r="P1171" s="267"/>
      <c r="Q1171" s="267"/>
      <c r="R1171" s="267"/>
      <c r="S1171" s="267"/>
      <c r="T1171" s="268"/>
      <c r="AT1171" s="269" t="s">
        <v>177</v>
      </c>
      <c r="AU1171" s="269" t="s">
        <v>79</v>
      </c>
      <c r="AV1171" s="13" t="s">
        <v>75</v>
      </c>
      <c r="AW1171" s="13" t="s">
        <v>35</v>
      </c>
      <c r="AX1171" s="13" t="s">
        <v>71</v>
      </c>
      <c r="AY1171" s="269" t="s">
        <v>169</v>
      </c>
    </row>
    <row r="1172" s="12" customFormat="1">
      <c r="B1172" s="248"/>
      <c r="C1172" s="249"/>
      <c r="D1172" s="250" t="s">
        <v>177</v>
      </c>
      <c r="E1172" s="251" t="s">
        <v>21</v>
      </c>
      <c r="F1172" s="252" t="s">
        <v>2528</v>
      </c>
      <c r="G1172" s="249"/>
      <c r="H1172" s="253">
        <v>3.2400000000000002</v>
      </c>
      <c r="I1172" s="254"/>
      <c r="J1172" s="249"/>
      <c r="K1172" s="249"/>
      <c r="L1172" s="255"/>
      <c r="M1172" s="256"/>
      <c r="N1172" s="257"/>
      <c r="O1172" s="257"/>
      <c r="P1172" s="257"/>
      <c r="Q1172" s="257"/>
      <c r="R1172" s="257"/>
      <c r="S1172" s="257"/>
      <c r="T1172" s="258"/>
      <c r="AT1172" s="259" t="s">
        <v>177</v>
      </c>
      <c r="AU1172" s="259" t="s">
        <v>79</v>
      </c>
      <c r="AV1172" s="12" t="s">
        <v>79</v>
      </c>
      <c r="AW1172" s="12" t="s">
        <v>35</v>
      </c>
      <c r="AX1172" s="12" t="s">
        <v>71</v>
      </c>
      <c r="AY1172" s="259" t="s">
        <v>169</v>
      </c>
    </row>
    <row r="1173" s="13" customFormat="1">
      <c r="B1173" s="260"/>
      <c r="C1173" s="261"/>
      <c r="D1173" s="250" t="s">
        <v>177</v>
      </c>
      <c r="E1173" s="262" t="s">
        <v>21</v>
      </c>
      <c r="F1173" s="263" t="s">
        <v>883</v>
      </c>
      <c r="G1173" s="261"/>
      <c r="H1173" s="262" t="s">
        <v>21</v>
      </c>
      <c r="I1173" s="264"/>
      <c r="J1173" s="261"/>
      <c r="K1173" s="261"/>
      <c r="L1173" s="265"/>
      <c r="M1173" s="266"/>
      <c r="N1173" s="267"/>
      <c r="O1173" s="267"/>
      <c r="P1173" s="267"/>
      <c r="Q1173" s="267"/>
      <c r="R1173" s="267"/>
      <c r="S1173" s="267"/>
      <c r="T1173" s="268"/>
      <c r="AT1173" s="269" t="s">
        <v>177</v>
      </c>
      <c r="AU1173" s="269" t="s">
        <v>79</v>
      </c>
      <c r="AV1173" s="13" t="s">
        <v>75</v>
      </c>
      <c r="AW1173" s="13" t="s">
        <v>35</v>
      </c>
      <c r="AX1173" s="13" t="s">
        <v>71</v>
      </c>
      <c r="AY1173" s="269" t="s">
        <v>169</v>
      </c>
    </row>
    <row r="1174" s="12" customFormat="1">
      <c r="B1174" s="248"/>
      <c r="C1174" s="249"/>
      <c r="D1174" s="250" t="s">
        <v>177</v>
      </c>
      <c r="E1174" s="251" t="s">
        <v>21</v>
      </c>
      <c r="F1174" s="252" t="s">
        <v>2529</v>
      </c>
      <c r="G1174" s="249"/>
      <c r="H1174" s="253">
        <v>7.5999999999999996</v>
      </c>
      <c r="I1174" s="254"/>
      <c r="J1174" s="249"/>
      <c r="K1174" s="249"/>
      <c r="L1174" s="255"/>
      <c r="M1174" s="256"/>
      <c r="N1174" s="257"/>
      <c r="O1174" s="257"/>
      <c r="P1174" s="257"/>
      <c r="Q1174" s="257"/>
      <c r="R1174" s="257"/>
      <c r="S1174" s="257"/>
      <c r="T1174" s="258"/>
      <c r="AT1174" s="259" t="s">
        <v>177</v>
      </c>
      <c r="AU1174" s="259" t="s">
        <v>79</v>
      </c>
      <c r="AV1174" s="12" t="s">
        <v>79</v>
      </c>
      <c r="AW1174" s="12" t="s">
        <v>35</v>
      </c>
      <c r="AX1174" s="12" t="s">
        <v>71</v>
      </c>
      <c r="AY1174" s="259" t="s">
        <v>169</v>
      </c>
    </row>
    <row r="1175" s="13" customFormat="1">
      <c r="B1175" s="260"/>
      <c r="C1175" s="261"/>
      <c r="D1175" s="250" t="s">
        <v>177</v>
      </c>
      <c r="E1175" s="262" t="s">
        <v>21</v>
      </c>
      <c r="F1175" s="263" t="s">
        <v>878</v>
      </c>
      <c r="G1175" s="261"/>
      <c r="H1175" s="262" t="s">
        <v>21</v>
      </c>
      <c r="I1175" s="264"/>
      <c r="J1175" s="261"/>
      <c r="K1175" s="261"/>
      <c r="L1175" s="265"/>
      <c r="M1175" s="266"/>
      <c r="N1175" s="267"/>
      <c r="O1175" s="267"/>
      <c r="P1175" s="267"/>
      <c r="Q1175" s="267"/>
      <c r="R1175" s="267"/>
      <c r="S1175" s="267"/>
      <c r="T1175" s="268"/>
      <c r="AT1175" s="269" t="s">
        <v>177</v>
      </c>
      <c r="AU1175" s="269" t="s">
        <v>79</v>
      </c>
      <c r="AV1175" s="13" t="s">
        <v>75</v>
      </c>
      <c r="AW1175" s="13" t="s">
        <v>35</v>
      </c>
      <c r="AX1175" s="13" t="s">
        <v>71</v>
      </c>
      <c r="AY1175" s="269" t="s">
        <v>169</v>
      </c>
    </row>
    <row r="1176" s="12" customFormat="1">
      <c r="B1176" s="248"/>
      <c r="C1176" s="249"/>
      <c r="D1176" s="250" t="s">
        <v>177</v>
      </c>
      <c r="E1176" s="251" t="s">
        <v>21</v>
      </c>
      <c r="F1176" s="252" t="s">
        <v>2530</v>
      </c>
      <c r="G1176" s="249"/>
      <c r="H1176" s="253">
        <v>35.530000000000001</v>
      </c>
      <c r="I1176" s="254"/>
      <c r="J1176" s="249"/>
      <c r="K1176" s="249"/>
      <c r="L1176" s="255"/>
      <c r="M1176" s="256"/>
      <c r="N1176" s="257"/>
      <c r="O1176" s="257"/>
      <c r="P1176" s="257"/>
      <c r="Q1176" s="257"/>
      <c r="R1176" s="257"/>
      <c r="S1176" s="257"/>
      <c r="T1176" s="258"/>
      <c r="AT1176" s="259" t="s">
        <v>177</v>
      </c>
      <c r="AU1176" s="259" t="s">
        <v>79</v>
      </c>
      <c r="AV1176" s="12" t="s">
        <v>79</v>
      </c>
      <c r="AW1176" s="12" t="s">
        <v>35</v>
      </c>
      <c r="AX1176" s="12" t="s">
        <v>71</v>
      </c>
      <c r="AY1176" s="259" t="s">
        <v>169</v>
      </c>
    </row>
    <row r="1177" s="13" customFormat="1">
      <c r="B1177" s="260"/>
      <c r="C1177" s="261"/>
      <c r="D1177" s="250" t="s">
        <v>177</v>
      </c>
      <c r="E1177" s="262" t="s">
        <v>21</v>
      </c>
      <c r="F1177" s="263" t="s">
        <v>1109</v>
      </c>
      <c r="G1177" s="261"/>
      <c r="H1177" s="262" t="s">
        <v>21</v>
      </c>
      <c r="I1177" s="264"/>
      <c r="J1177" s="261"/>
      <c r="K1177" s="261"/>
      <c r="L1177" s="265"/>
      <c r="M1177" s="266"/>
      <c r="N1177" s="267"/>
      <c r="O1177" s="267"/>
      <c r="P1177" s="267"/>
      <c r="Q1177" s="267"/>
      <c r="R1177" s="267"/>
      <c r="S1177" s="267"/>
      <c r="T1177" s="268"/>
      <c r="AT1177" s="269" t="s">
        <v>177</v>
      </c>
      <c r="AU1177" s="269" t="s">
        <v>79</v>
      </c>
      <c r="AV1177" s="13" t="s">
        <v>75</v>
      </c>
      <c r="AW1177" s="13" t="s">
        <v>35</v>
      </c>
      <c r="AX1177" s="13" t="s">
        <v>71</v>
      </c>
      <c r="AY1177" s="269" t="s">
        <v>169</v>
      </c>
    </row>
    <row r="1178" s="12" customFormat="1">
      <c r="B1178" s="248"/>
      <c r="C1178" s="249"/>
      <c r="D1178" s="250" t="s">
        <v>177</v>
      </c>
      <c r="E1178" s="251" t="s">
        <v>21</v>
      </c>
      <c r="F1178" s="252" t="s">
        <v>2531</v>
      </c>
      <c r="G1178" s="249"/>
      <c r="H1178" s="253">
        <v>8.5</v>
      </c>
      <c r="I1178" s="254"/>
      <c r="J1178" s="249"/>
      <c r="K1178" s="249"/>
      <c r="L1178" s="255"/>
      <c r="M1178" s="256"/>
      <c r="N1178" s="257"/>
      <c r="O1178" s="257"/>
      <c r="P1178" s="257"/>
      <c r="Q1178" s="257"/>
      <c r="R1178" s="257"/>
      <c r="S1178" s="257"/>
      <c r="T1178" s="258"/>
      <c r="AT1178" s="259" t="s">
        <v>177</v>
      </c>
      <c r="AU1178" s="259" t="s">
        <v>79</v>
      </c>
      <c r="AV1178" s="12" t="s">
        <v>79</v>
      </c>
      <c r="AW1178" s="12" t="s">
        <v>35</v>
      </c>
      <c r="AX1178" s="12" t="s">
        <v>71</v>
      </c>
      <c r="AY1178" s="259" t="s">
        <v>169</v>
      </c>
    </row>
    <row r="1179" s="13" customFormat="1">
      <c r="B1179" s="260"/>
      <c r="C1179" s="261"/>
      <c r="D1179" s="250" t="s">
        <v>177</v>
      </c>
      <c r="E1179" s="262" t="s">
        <v>21</v>
      </c>
      <c r="F1179" s="263" t="s">
        <v>1125</v>
      </c>
      <c r="G1179" s="261"/>
      <c r="H1179" s="262" t="s">
        <v>21</v>
      </c>
      <c r="I1179" s="264"/>
      <c r="J1179" s="261"/>
      <c r="K1179" s="261"/>
      <c r="L1179" s="265"/>
      <c r="M1179" s="266"/>
      <c r="N1179" s="267"/>
      <c r="O1179" s="267"/>
      <c r="P1179" s="267"/>
      <c r="Q1179" s="267"/>
      <c r="R1179" s="267"/>
      <c r="S1179" s="267"/>
      <c r="T1179" s="268"/>
      <c r="AT1179" s="269" t="s">
        <v>177</v>
      </c>
      <c r="AU1179" s="269" t="s">
        <v>79</v>
      </c>
      <c r="AV1179" s="13" t="s">
        <v>75</v>
      </c>
      <c r="AW1179" s="13" t="s">
        <v>35</v>
      </c>
      <c r="AX1179" s="13" t="s">
        <v>71</v>
      </c>
      <c r="AY1179" s="269" t="s">
        <v>169</v>
      </c>
    </row>
    <row r="1180" s="12" customFormat="1">
      <c r="B1180" s="248"/>
      <c r="C1180" s="249"/>
      <c r="D1180" s="250" t="s">
        <v>177</v>
      </c>
      <c r="E1180" s="251" t="s">
        <v>21</v>
      </c>
      <c r="F1180" s="252" t="s">
        <v>2532</v>
      </c>
      <c r="G1180" s="249"/>
      <c r="H1180" s="253">
        <v>7.3700000000000001</v>
      </c>
      <c r="I1180" s="254"/>
      <c r="J1180" s="249"/>
      <c r="K1180" s="249"/>
      <c r="L1180" s="255"/>
      <c r="M1180" s="256"/>
      <c r="N1180" s="257"/>
      <c r="O1180" s="257"/>
      <c r="P1180" s="257"/>
      <c r="Q1180" s="257"/>
      <c r="R1180" s="257"/>
      <c r="S1180" s="257"/>
      <c r="T1180" s="258"/>
      <c r="AT1180" s="259" t="s">
        <v>177</v>
      </c>
      <c r="AU1180" s="259" t="s">
        <v>79</v>
      </c>
      <c r="AV1180" s="12" t="s">
        <v>79</v>
      </c>
      <c r="AW1180" s="12" t="s">
        <v>35</v>
      </c>
      <c r="AX1180" s="12" t="s">
        <v>71</v>
      </c>
      <c r="AY1180" s="259" t="s">
        <v>169</v>
      </c>
    </row>
    <row r="1181" s="13" customFormat="1">
      <c r="B1181" s="260"/>
      <c r="C1181" s="261"/>
      <c r="D1181" s="250" t="s">
        <v>177</v>
      </c>
      <c r="E1181" s="262" t="s">
        <v>21</v>
      </c>
      <c r="F1181" s="263" t="s">
        <v>2157</v>
      </c>
      <c r="G1181" s="261"/>
      <c r="H1181" s="262" t="s">
        <v>21</v>
      </c>
      <c r="I1181" s="264"/>
      <c r="J1181" s="261"/>
      <c r="K1181" s="261"/>
      <c r="L1181" s="265"/>
      <c r="M1181" s="266"/>
      <c r="N1181" s="267"/>
      <c r="O1181" s="267"/>
      <c r="P1181" s="267"/>
      <c r="Q1181" s="267"/>
      <c r="R1181" s="267"/>
      <c r="S1181" s="267"/>
      <c r="T1181" s="268"/>
      <c r="AT1181" s="269" t="s">
        <v>177</v>
      </c>
      <c r="AU1181" s="269" t="s">
        <v>79</v>
      </c>
      <c r="AV1181" s="13" t="s">
        <v>75</v>
      </c>
      <c r="AW1181" s="13" t="s">
        <v>35</v>
      </c>
      <c r="AX1181" s="13" t="s">
        <v>71</v>
      </c>
      <c r="AY1181" s="269" t="s">
        <v>169</v>
      </c>
    </row>
    <row r="1182" s="12" customFormat="1">
      <c r="B1182" s="248"/>
      <c r="C1182" s="249"/>
      <c r="D1182" s="250" t="s">
        <v>177</v>
      </c>
      <c r="E1182" s="251" t="s">
        <v>21</v>
      </c>
      <c r="F1182" s="252" t="s">
        <v>2628</v>
      </c>
      <c r="G1182" s="249"/>
      <c r="H1182" s="253">
        <v>9.7599999999999998</v>
      </c>
      <c r="I1182" s="254"/>
      <c r="J1182" s="249"/>
      <c r="K1182" s="249"/>
      <c r="L1182" s="255"/>
      <c r="M1182" s="256"/>
      <c r="N1182" s="257"/>
      <c r="O1182" s="257"/>
      <c r="P1182" s="257"/>
      <c r="Q1182" s="257"/>
      <c r="R1182" s="257"/>
      <c r="S1182" s="257"/>
      <c r="T1182" s="258"/>
      <c r="AT1182" s="259" t="s">
        <v>177</v>
      </c>
      <c r="AU1182" s="259" t="s">
        <v>79</v>
      </c>
      <c r="AV1182" s="12" t="s">
        <v>79</v>
      </c>
      <c r="AW1182" s="12" t="s">
        <v>35</v>
      </c>
      <c r="AX1182" s="12" t="s">
        <v>71</v>
      </c>
      <c r="AY1182" s="259" t="s">
        <v>169</v>
      </c>
    </row>
    <row r="1183" s="13" customFormat="1">
      <c r="B1183" s="260"/>
      <c r="C1183" s="261"/>
      <c r="D1183" s="250" t="s">
        <v>177</v>
      </c>
      <c r="E1183" s="262" t="s">
        <v>21</v>
      </c>
      <c r="F1183" s="263" t="s">
        <v>2440</v>
      </c>
      <c r="G1183" s="261"/>
      <c r="H1183" s="262" t="s">
        <v>21</v>
      </c>
      <c r="I1183" s="264"/>
      <c r="J1183" s="261"/>
      <c r="K1183" s="261"/>
      <c r="L1183" s="265"/>
      <c r="M1183" s="266"/>
      <c r="N1183" s="267"/>
      <c r="O1183" s="267"/>
      <c r="P1183" s="267"/>
      <c r="Q1183" s="267"/>
      <c r="R1183" s="267"/>
      <c r="S1183" s="267"/>
      <c r="T1183" s="268"/>
      <c r="AT1183" s="269" t="s">
        <v>177</v>
      </c>
      <c r="AU1183" s="269" t="s">
        <v>79</v>
      </c>
      <c r="AV1183" s="13" t="s">
        <v>75</v>
      </c>
      <c r="AW1183" s="13" t="s">
        <v>35</v>
      </c>
      <c r="AX1183" s="13" t="s">
        <v>71</v>
      </c>
      <c r="AY1183" s="269" t="s">
        <v>169</v>
      </c>
    </row>
    <row r="1184" s="12" customFormat="1">
      <c r="B1184" s="248"/>
      <c r="C1184" s="249"/>
      <c r="D1184" s="250" t="s">
        <v>177</v>
      </c>
      <c r="E1184" s="251" t="s">
        <v>21</v>
      </c>
      <c r="F1184" s="252" t="s">
        <v>2619</v>
      </c>
      <c r="G1184" s="249"/>
      <c r="H1184" s="253">
        <v>1.3799999999999999</v>
      </c>
      <c r="I1184" s="254"/>
      <c r="J1184" s="249"/>
      <c r="K1184" s="249"/>
      <c r="L1184" s="255"/>
      <c r="M1184" s="256"/>
      <c r="N1184" s="257"/>
      <c r="O1184" s="257"/>
      <c r="P1184" s="257"/>
      <c r="Q1184" s="257"/>
      <c r="R1184" s="257"/>
      <c r="S1184" s="257"/>
      <c r="T1184" s="258"/>
      <c r="AT1184" s="259" t="s">
        <v>177</v>
      </c>
      <c r="AU1184" s="259" t="s">
        <v>79</v>
      </c>
      <c r="AV1184" s="12" t="s">
        <v>79</v>
      </c>
      <c r="AW1184" s="12" t="s">
        <v>35</v>
      </c>
      <c r="AX1184" s="12" t="s">
        <v>71</v>
      </c>
      <c r="AY1184" s="259" t="s">
        <v>169</v>
      </c>
    </row>
    <row r="1185" s="13" customFormat="1">
      <c r="B1185" s="260"/>
      <c r="C1185" s="261"/>
      <c r="D1185" s="250" t="s">
        <v>177</v>
      </c>
      <c r="E1185" s="262" t="s">
        <v>21</v>
      </c>
      <c r="F1185" s="263" t="s">
        <v>2345</v>
      </c>
      <c r="G1185" s="261"/>
      <c r="H1185" s="262" t="s">
        <v>21</v>
      </c>
      <c r="I1185" s="264"/>
      <c r="J1185" s="261"/>
      <c r="K1185" s="261"/>
      <c r="L1185" s="265"/>
      <c r="M1185" s="266"/>
      <c r="N1185" s="267"/>
      <c r="O1185" s="267"/>
      <c r="P1185" s="267"/>
      <c r="Q1185" s="267"/>
      <c r="R1185" s="267"/>
      <c r="S1185" s="267"/>
      <c r="T1185" s="268"/>
      <c r="AT1185" s="269" t="s">
        <v>177</v>
      </c>
      <c r="AU1185" s="269" t="s">
        <v>79</v>
      </c>
      <c r="AV1185" s="13" t="s">
        <v>75</v>
      </c>
      <c r="AW1185" s="13" t="s">
        <v>35</v>
      </c>
      <c r="AX1185" s="13" t="s">
        <v>71</v>
      </c>
      <c r="AY1185" s="269" t="s">
        <v>169</v>
      </c>
    </row>
    <row r="1186" s="12" customFormat="1">
      <c r="B1186" s="248"/>
      <c r="C1186" s="249"/>
      <c r="D1186" s="250" t="s">
        <v>177</v>
      </c>
      <c r="E1186" s="251" t="s">
        <v>21</v>
      </c>
      <c r="F1186" s="252" t="s">
        <v>2629</v>
      </c>
      <c r="G1186" s="249"/>
      <c r="H1186" s="253">
        <v>1.3999999999999999</v>
      </c>
      <c r="I1186" s="254"/>
      <c r="J1186" s="249"/>
      <c r="K1186" s="249"/>
      <c r="L1186" s="255"/>
      <c r="M1186" s="256"/>
      <c r="N1186" s="257"/>
      <c r="O1186" s="257"/>
      <c r="P1186" s="257"/>
      <c r="Q1186" s="257"/>
      <c r="R1186" s="257"/>
      <c r="S1186" s="257"/>
      <c r="T1186" s="258"/>
      <c r="AT1186" s="259" t="s">
        <v>177</v>
      </c>
      <c r="AU1186" s="259" t="s">
        <v>79</v>
      </c>
      <c r="AV1186" s="12" t="s">
        <v>79</v>
      </c>
      <c r="AW1186" s="12" t="s">
        <v>35</v>
      </c>
      <c r="AX1186" s="12" t="s">
        <v>71</v>
      </c>
      <c r="AY1186" s="259" t="s">
        <v>169</v>
      </c>
    </row>
    <row r="1187" s="13" customFormat="1">
      <c r="B1187" s="260"/>
      <c r="C1187" s="261"/>
      <c r="D1187" s="250" t="s">
        <v>177</v>
      </c>
      <c r="E1187" s="262" t="s">
        <v>21</v>
      </c>
      <c r="F1187" s="263" t="s">
        <v>2630</v>
      </c>
      <c r="G1187" s="261"/>
      <c r="H1187" s="262" t="s">
        <v>21</v>
      </c>
      <c r="I1187" s="264"/>
      <c r="J1187" s="261"/>
      <c r="K1187" s="261"/>
      <c r="L1187" s="265"/>
      <c r="M1187" s="266"/>
      <c r="N1187" s="267"/>
      <c r="O1187" s="267"/>
      <c r="P1187" s="267"/>
      <c r="Q1187" s="267"/>
      <c r="R1187" s="267"/>
      <c r="S1187" s="267"/>
      <c r="T1187" s="268"/>
      <c r="AT1187" s="269" t="s">
        <v>177</v>
      </c>
      <c r="AU1187" s="269" t="s">
        <v>79</v>
      </c>
      <c r="AV1187" s="13" t="s">
        <v>75</v>
      </c>
      <c r="AW1187" s="13" t="s">
        <v>35</v>
      </c>
      <c r="AX1187" s="13" t="s">
        <v>71</v>
      </c>
      <c r="AY1187" s="269" t="s">
        <v>169</v>
      </c>
    </row>
    <row r="1188" s="15" customFormat="1">
      <c r="B1188" s="294"/>
      <c r="C1188" s="295"/>
      <c r="D1188" s="250" t="s">
        <v>177</v>
      </c>
      <c r="E1188" s="296" t="s">
        <v>21</v>
      </c>
      <c r="F1188" s="297" t="s">
        <v>2209</v>
      </c>
      <c r="G1188" s="295"/>
      <c r="H1188" s="298">
        <v>180.13</v>
      </c>
      <c r="I1188" s="299"/>
      <c r="J1188" s="295"/>
      <c r="K1188" s="295"/>
      <c r="L1188" s="300"/>
      <c r="M1188" s="301"/>
      <c r="N1188" s="302"/>
      <c r="O1188" s="302"/>
      <c r="P1188" s="302"/>
      <c r="Q1188" s="302"/>
      <c r="R1188" s="302"/>
      <c r="S1188" s="302"/>
      <c r="T1188" s="303"/>
      <c r="AT1188" s="304" t="s">
        <v>177</v>
      </c>
      <c r="AU1188" s="304" t="s">
        <v>79</v>
      </c>
      <c r="AV1188" s="15" t="s">
        <v>86</v>
      </c>
      <c r="AW1188" s="15" t="s">
        <v>35</v>
      </c>
      <c r="AX1188" s="15" t="s">
        <v>71</v>
      </c>
      <c r="AY1188" s="304" t="s">
        <v>169</v>
      </c>
    </row>
    <row r="1189" s="12" customFormat="1">
      <c r="B1189" s="248"/>
      <c r="C1189" s="249"/>
      <c r="D1189" s="250" t="s">
        <v>177</v>
      </c>
      <c r="E1189" s="251" t="s">
        <v>21</v>
      </c>
      <c r="F1189" s="252" t="s">
        <v>2710</v>
      </c>
      <c r="G1189" s="249"/>
      <c r="H1189" s="253">
        <v>9.0069999999999997</v>
      </c>
      <c r="I1189" s="254"/>
      <c r="J1189" s="249"/>
      <c r="K1189" s="249"/>
      <c r="L1189" s="255"/>
      <c r="M1189" s="256"/>
      <c r="N1189" s="257"/>
      <c r="O1189" s="257"/>
      <c r="P1189" s="257"/>
      <c r="Q1189" s="257"/>
      <c r="R1189" s="257"/>
      <c r="S1189" s="257"/>
      <c r="T1189" s="258"/>
      <c r="AT1189" s="259" t="s">
        <v>177</v>
      </c>
      <c r="AU1189" s="259" t="s">
        <v>79</v>
      </c>
      <c r="AV1189" s="12" t="s">
        <v>79</v>
      </c>
      <c r="AW1189" s="12" t="s">
        <v>35</v>
      </c>
      <c r="AX1189" s="12" t="s">
        <v>71</v>
      </c>
      <c r="AY1189" s="259" t="s">
        <v>169</v>
      </c>
    </row>
    <row r="1190" s="14" customFormat="1">
      <c r="B1190" s="270"/>
      <c r="C1190" s="271"/>
      <c r="D1190" s="250" t="s">
        <v>177</v>
      </c>
      <c r="E1190" s="272" t="s">
        <v>21</v>
      </c>
      <c r="F1190" s="273" t="s">
        <v>182</v>
      </c>
      <c r="G1190" s="271"/>
      <c r="H1190" s="274">
        <v>189.137</v>
      </c>
      <c r="I1190" s="275"/>
      <c r="J1190" s="271"/>
      <c r="K1190" s="271"/>
      <c r="L1190" s="276"/>
      <c r="M1190" s="277"/>
      <c r="N1190" s="278"/>
      <c r="O1190" s="278"/>
      <c r="P1190" s="278"/>
      <c r="Q1190" s="278"/>
      <c r="R1190" s="278"/>
      <c r="S1190" s="278"/>
      <c r="T1190" s="279"/>
      <c r="AT1190" s="280" t="s">
        <v>177</v>
      </c>
      <c r="AU1190" s="280" t="s">
        <v>79</v>
      </c>
      <c r="AV1190" s="14" t="s">
        <v>89</v>
      </c>
      <c r="AW1190" s="14" t="s">
        <v>35</v>
      </c>
      <c r="AX1190" s="14" t="s">
        <v>75</v>
      </c>
      <c r="AY1190" s="280" t="s">
        <v>169</v>
      </c>
    </row>
    <row r="1191" s="1" customFormat="1" ht="25.5" customHeight="1">
      <c r="B1191" s="47"/>
      <c r="C1191" s="236" t="s">
        <v>962</v>
      </c>
      <c r="D1191" s="236" t="s">
        <v>172</v>
      </c>
      <c r="E1191" s="237" t="s">
        <v>2712</v>
      </c>
      <c r="F1191" s="238" t="s">
        <v>2713</v>
      </c>
      <c r="G1191" s="239" t="s">
        <v>175</v>
      </c>
      <c r="H1191" s="240">
        <v>100.16500000000001</v>
      </c>
      <c r="I1191" s="241"/>
      <c r="J1191" s="242">
        <f>ROUND(I1191*H1191,2)</f>
        <v>0</v>
      </c>
      <c r="K1191" s="238" t="s">
        <v>21</v>
      </c>
      <c r="L1191" s="73"/>
      <c r="M1191" s="243" t="s">
        <v>21</v>
      </c>
      <c r="N1191" s="244" t="s">
        <v>42</v>
      </c>
      <c r="O1191" s="48"/>
      <c r="P1191" s="245">
        <f>O1191*H1191</f>
        <v>0</v>
      </c>
      <c r="Q1191" s="245">
        <v>0.0047999999999999996</v>
      </c>
      <c r="R1191" s="245">
        <f>Q1191*H1191</f>
        <v>0.480792</v>
      </c>
      <c r="S1191" s="245">
        <v>0</v>
      </c>
      <c r="T1191" s="246">
        <f>S1191*H1191</f>
        <v>0</v>
      </c>
      <c r="AR1191" s="25" t="s">
        <v>89</v>
      </c>
      <c r="AT1191" s="25" t="s">
        <v>172</v>
      </c>
      <c r="AU1191" s="25" t="s">
        <v>79</v>
      </c>
      <c r="AY1191" s="25" t="s">
        <v>169</v>
      </c>
      <c r="BE1191" s="247">
        <f>IF(N1191="základní",J1191,0)</f>
        <v>0</v>
      </c>
      <c r="BF1191" s="247">
        <f>IF(N1191="snížená",J1191,0)</f>
        <v>0</v>
      </c>
      <c r="BG1191" s="247">
        <f>IF(N1191="zákl. přenesená",J1191,0)</f>
        <v>0</v>
      </c>
      <c r="BH1191" s="247">
        <f>IF(N1191="sníž. přenesená",J1191,0)</f>
        <v>0</v>
      </c>
      <c r="BI1191" s="247">
        <f>IF(N1191="nulová",J1191,0)</f>
        <v>0</v>
      </c>
      <c r="BJ1191" s="25" t="s">
        <v>75</v>
      </c>
      <c r="BK1191" s="247">
        <f>ROUND(I1191*H1191,2)</f>
        <v>0</v>
      </c>
      <c r="BL1191" s="25" t="s">
        <v>89</v>
      </c>
      <c r="BM1191" s="25" t="s">
        <v>2714</v>
      </c>
    </row>
    <row r="1192" s="12" customFormat="1">
      <c r="B1192" s="248"/>
      <c r="C1192" s="249"/>
      <c r="D1192" s="250" t="s">
        <v>177</v>
      </c>
      <c r="E1192" s="251" t="s">
        <v>21</v>
      </c>
      <c r="F1192" s="252" t="s">
        <v>2715</v>
      </c>
      <c r="G1192" s="249"/>
      <c r="H1192" s="253">
        <v>18.329999999999998</v>
      </c>
      <c r="I1192" s="254"/>
      <c r="J1192" s="249"/>
      <c r="K1192" s="249"/>
      <c r="L1192" s="255"/>
      <c r="M1192" s="256"/>
      <c r="N1192" s="257"/>
      <c r="O1192" s="257"/>
      <c r="P1192" s="257"/>
      <c r="Q1192" s="257"/>
      <c r="R1192" s="257"/>
      <c r="S1192" s="257"/>
      <c r="T1192" s="258"/>
      <c r="AT1192" s="259" t="s">
        <v>177</v>
      </c>
      <c r="AU1192" s="259" t="s">
        <v>79</v>
      </c>
      <c r="AV1192" s="12" t="s">
        <v>79</v>
      </c>
      <c r="AW1192" s="12" t="s">
        <v>35</v>
      </c>
      <c r="AX1192" s="12" t="s">
        <v>71</v>
      </c>
      <c r="AY1192" s="259" t="s">
        <v>169</v>
      </c>
    </row>
    <row r="1193" s="12" customFormat="1">
      <c r="B1193" s="248"/>
      <c r="C1193" s="249"/>
      <c r="D1193" s="250" t="s">
        <v>177</v>
      </c>
      <c r="E1193" s="251" t="s">
        <v>21</v>
      </c>
      <c r="F1193" s="252" t="s">
        <v>2716</v>
      </c>
      <c r="G1193" s="249"/>
      <c r="H1193" s="253">
        <v>14.960000000000001</v>
      </c>
      <c r="I1193" s="254"/>
      <c r="J1193" s="249"/>
      <c r="K1193" s="249"/>
      <c r="L1193" s="255"/>
      <c r="M1193" s="256"/>
      <c r="N1193" s="257"/>
      <c r="O1193" s="257"/>
      <c r="P1193" s="257"/>
      <c r="Q1193" s="257"/>
      <c r="R1193" s="257"/>
      <c r="S1193" s="257"/>
      <c r="T1193" s="258"/>
      <c r="AT1193" s="259" t="s">
        <v>177</v>
      </c>
      <c r="AU1193" s="259" t="s">
        <v>79</v>
      </c>
      <c r="AV1193" s="12" t="s">
        <v>79</v>
      </c>
      <c r="AW1193" s="12" t="s">
        <v>35</v>
      </c>
      <c r="AX1193" s="12" t="s">
        <v>71</v>
      </c>
      <c r="AY1193" s="259" t="s">
        <v>169</v>
      </c>
    </row>
    <row r="1194" s="12" customFormat="1">
      <c r="B1194" s="248"/>
      <c r="C1194" s="249"/>
      <c r="D1194" s="250" t="s">
        <v>177</v>
      </c>
      <c r="E1194" s="251" t="s">
        <v>21</v>
      </c>
      <c r="F1194" s="252" t="s">
        <v>2717</v>
      </c>
      <c r="G1194" s="249"/>
      <c r="H1194" s="253">
        <v>14.960000000000001</v>
      </c>
      <c r="I1194" s="254"/>
      <c r="J1194" s="249"/>
      <c r="K1194" s="249"/>
      <c r="L1194" s="255"/>
      <c r="M1194" s="256"/>
      <c r="N1194" s="257"/>
      <c r="O1194" s="257"/>
      <c r="P1194" s="257"/>
      <c r="Q1194" s="257"/>
      <c r="R1194" s="257"/>
      <c r="S1194" s="257"/>
      <c r="T1194" s="258"/>
      <c r="AT1194" s="259" t="s">
        <v>177</v>
      </c>
      <c r="AU1194" s="259" t="s">
        <v>79</v>
      </c>
      <c r="AV1194" s="12" t="s">
        <v>79</v>
      </c>
      <c r="AW1194" s="12" t="s">
        <v>35</v>
      </c>
      <c r="AX1194" s="12" t="s">
        <v>71</v>
      </c>
      <c r="AY1194" s="259" t="s">
        <v>169</v>
      </c>
    </row>
    <row r="1195" s="12" customFormat="1">
      <c r="B1195" s="248"/>
      <c r="C1195" s="249"/>
      <c r="D1195" s="250" t="s">
        <v>177</v>
      </c>
      <c r="E1195" s="251" t="s">
        <v>21</v>
      </c>
      <c r="F1195" s="252" t="s">
        <v>2718</v>
      </c>
      <c r="G1195" s="249"/>
      <c r="H1195" s="253">
        <v>11.914999999999999</v>
      </c>
      <c r="I1195" s="254"/>
      <c r="J1195" s="249"/>
      <c r="K1195" s="249"/>
      <c r="L1195" s="255"/>
      <c r="M1195" s="256"/>
      <c r="N1195" s="257"/>
      <c r="O1195" s="257"/>
      <c r="P1195" s="257"/>
      <c r="Q1195" s="257"/>
      <c r="R1195" s="257"/>
      <c r="S1195" s="257"/>
      <c r="T1195" s="258"/>
      <c r="AT1195" s="259" t="s">
        <v>177</v>
      </c>
      <c r="AU1195" s="259" t="s">
        <v>79</v>
      </c>
      <c r="AV1195" s="12" t="s">
        <v>79</v>
      </c>
      <c r="AW1195" s="12" t="s">
        <v>35</v>
      </c>
      <c r="AX1195" s="12" t="s">
        <v>71</v>
      </c>
      <c r="AY1195" s="259" t="s">
        <v>169</v>
      </c>
    </row>
    <row r="1196" s="12" customFormat="1">
      <c r="B1196" s="248"/>
      <c r="C1196" s="249"/>
      <c r="D1196" s="250" t="s">
        <v>177</v>
      </c>
      <c r="E1196" s="251" t="s">
        <v>21</v>
      </c>
      <c r="F1196" s="252" t="s">
        <v>2719</v>
      </c>
      <c r="G1196" s="249"/>
      <c r="H1196" s="253">
        <v>10.675000000000001</v>
      </c>
      <c r="I1196" s="254"/>
      <c r="J1196" s="249"/>
      <c r="K1196" s="249"/>
      <c r="L1196" s="255"/>
      <c r="M1196" s="256"/>
      <c r="N1196" s="257"/>
      <c r="O1196" s="257"/>
      <c r="P1196" s="257"/>
      <c r="Q1196" s="257"/>
      <c r="R1196" s="257"/>
      <c r="S1196" s="257"/>
      <c r="T1196" s="258"/>
      <c r="AT1196" s="259" t="s">
        <v>177</v>
      </c>
      <c r="AU1196" s="259" t="s">
        <v>79</v>
      </c>
      <c r="AV1196" s="12" t="s">
        <v>79</v>
      </c>
      <c r="AW1196" s="12" t="s">
        <v>35</v>
      </c>
      <c r="AX1196" s="12" t="s">
        <v>71</v>
      </c>
      <c r="AY1196" s="259" t="s">
        <v>169</v>
      </c>
    </row>
    <row r="1197" s="12" customFormat="1">
      <c r="B1197" s="248"/>
      <c r="C1197" s="249"/>
      <c r="D1197" s="250" t="s">
        <v>177</v>
      </c>
      <c r="E1197" s="251" t="s">
        <v>21</v>
      </c>
      <c r="F1197" s="252" t="s">
        <v>2720</v>
      </c>
      <c r="G1197" s="249"/>
      <c r="H1197" s="253">
        <v>12.445</v>
      </c>
      <c r="I1197" s="254"/>
      <c r="J1197" s="249"/>
      <c r="K1197" s="249"/>
      <c r="L1197" s="255"/>
      <c r="M1197" s="256"/>
      <c r="N1197" s="257"/>
      <c r="O1197" s="257"/>
      <c r="P1197" s="257"/>
      <c r="Q1197" s="257"/>
      <c r="R1197" s="257"/>
      <c r="S1197" s="257"/>
      <c r="T1197" s="258"/>
      <c r="AT1197" s="259" t="s">
        <v>177</v>
      </c>
      <c r="AU1197" s="259" t="s">
        <v>79</v>
      </c>
      <c r="AV1197" s="12" t="s">
        <v>79</v>
      </c>
      <c r="AW1197" s="12" t="s">
        <v>35</v>
      </c>
      <c r="AX1197" s="12" t="s">
        <v>71</v>
      </c>
      <c r="AY1197" s="259" t="s">
        <v>169</v>
      </c>
    </row>
    <row r="1198" s="12" customFormat="1">
      <c r="B1198" s="248"/>
      <c r="C1198" s="249"/>
      <c r="D1198" s="250" t="s">
        <v>177</v>
      </c>
      <c r="E1198" s="251" t="s">
        <v>21</v>
      </c>
      <c r="F1198" s="252" t="s">
        <v>2721</v>
      </c>
      <c r="G1198" s="249"/>
      <c r="H1198" s="253">
        <v>16.879999999999999</v>
      </c>
      <c r="I1198" s="254"/>
      <c r="J1198" s="249"/>
      <c r="K1198" s="249"/>
      <c r="L1198" s="255"/>
      <c r="M1198" s="256"/>
      <c r="N1198" s="257"/>
      <c r="O1198" s="257"/>
      <c r="P1198" s="257"/>
      <c r="Q1198" s="257"/>
      <c r="R1198" s="257"/>
      <c r="S1198" s="257"/>
      <c r="T1198" s="258"/>
      <c r="AT1198" s="259" t="s">
        <v>177</v>
      </c>
      <c r="AU1198" s="259" t="s">
        <v>79</v>
      </c>
      <c r="AV1198" s="12" t="s">
        <v>79</v>
      </c>
      <c r="AW1198" s="12" t="s">
        <v>35</v>
      </c>
      <c r="AX1198" s="12" t="s">
        <v>71</v>
      </c>
      <c r="AY1198" s="259" t="s">
        <v>169</v>
      </c>
    </row>
    <row r="1199" s="14" customFormat="1">
      <c r="B1199" s="270"/>
      <c r="C1199" s="271"/>
      <c r="D1199" s="250" t="s">
        <v>177</v>
      </c>
      <c r="E1199" s="272" t="s">
        <v>21</v>
      </c>
      <c r="F1199" s="273" t="s">
        <v>182</v>
      </c>
      <c r="G1199" s="271"/>
      <c r="H1199" s="274">
        <v>100.16500000000001</v>
      </c>
      <c r="I1199" s="275"/>
      <c r="J1199" s="271"/>
      <c r="K1199" s="271"/>
      <c r="L1199" s="276"/>
      <c r="M1199" s="277"/>
      <c r="N1199" s="278"/>
      <c r="O1199" s="278"/>
      <c r="P1199" s="278"/>
      <c r="Q1199" s="278"/>
      <c r="R1199" s="278"/>
      <c r="S1199" s="278"/>
      <c r="T1199" s="279"/>
      <c r="AT1199" s="280" t="s">
        <v>177</v>
      </c>
      <c r="AU1199" s="280" t="s">
        <v>79</v>
      </c>
      <c r="AV1199" s="14" t="s">
        <v>89</v>
      </c>
      <c r="AW1199" s="14" t="s">
        <v>35</v>
      </c>
      <c r="AX1199" s="14" t="s">
        <v>75</v>
      </c>
      <c r="AY1199" s="280" t="s">
        <v>169</v>
      </c>
    </row>
    <row r="1200" s="1" customFormat="1" ht="16.5" customHeight="1">
      <c r="B1200" s="47"/>
      <c r="C1200" s="236" t="s">
        <v>969</v>
      </c>
      <c r="D1200" s="236" t="s">
        <v>172</v>
      </c>
      <c r="E1200" s="237" t="s">
        <v>2216</v>
      </c>
      <c r="F1200" s="238" t="s">
        <v>2217</v>
      </c>
      <c r="G1200" s="239" t="s">
        <v>1474</v>
      </c>
      <c r="H1200" s="293"/>
      <c r="I1200" s="241"/>
      <c r="J1200" s="242">
        <f>ROUND(I1200*H1200,2)</f>
        <v>0</v>
      </c>
      <c r="K1200" s="238" t="s">
        <v>21</v>
      </c>
      <c r="L1200" s="73"/>
      <c r="M1200" s="243" t="s">
        <v>21</v>
      </c>
      <c r="N1200" s="244" t="s">
        <v>42</v>
      </c>
      <c r="O1200" s="48"/>
      <c r="P1200" s="245">
        <f>O1200*H1200</f>
        <v>0</v>
      </c>
      <c r="Q1200" s="245">
        <v>0</v>
      </c>
      <c r="R1200" s="245">
        <f>Q1200*H1200</f>
        <v>0</v>
      </c>
      <c r="S1200" s="245">
        <v>0</v>
      </c>
      <c r="T1200" s="246">
        <f>S1200*H1200</f>
        <v>0</v>
      </c>
      <c r="AR1200" s="25" t="s">
        <v>89</v>
      </c>
      <c r="AT1200" s="25" t="s">
        <v>172</v>
      </c>
      <c r="AU1200" s="25" t="s">
        <v>79</v>
      </c>
      <c r="AY1200" s="25" t="s">
        <v>169</v>
      </c>
      <c r="BE1200" s="247">
        <f>IF(N1200="základní",J1200,0)</f>
        <v>0</v>
      </c>
      <c r="BF1200" s="247">
        <f>IF(N1200="snížená",J1200,0)</f>
        <v>0</v>
      </c>
      <c r="BG1200" s="247">
        <f>IF(N1200="zákl. přenesená",J1200,0)</f>
        <v>0</v>
      </c>
      <c r="BH1200" s="247">
        <f>IF(N1200="sníž. přenesená",J1200,0)</f>
        <v>0</v>
      </c>
      <c r="BI1200" s="247">
        <f>IF(N1200="nulová",J1200,0)</f>
        <v>0</v>
      </c>
      <c r="BJ1200" s="25" t="s">
        <v>75</v>
      </c>
      <c r="BK1200" s="247">
        <f>ROUND(I1200*H1200,2)</f>
        <v>0</v>
      </c>
      <c r="BL1200" s="25" t="s">
        <v>89</v>
      </c>
      <c r="BM1200" s="25" t="s">
        <v>2722</v>
      </c>
    </row>
    <row r="1201" s="11" customFormat="1" ht="29.88" customHeight="1">
      <c r="B1201" s="220"/>
      <c r="C1201" s="221"/>
      <c r="D1201" s="222" t="s">
        <v>70</v>
      </c>
      <c r="E1201" s="234" t="s">
        <v>2219</v>
      </c>
      <c r="F1201" s="234" t="s">
        <v>2220</v>
      </c>
      <c r="G1201" s="221"/>
      <c r="H1201" s="221"/>
      <c r="I1201" s="224"/>
      <c r="J1201" s="235">
        <f>BK1201</f>
        <v>0</v>
      </c>
      <c r="K1201" s="221"/>
      <c r="L1201" s="226"/>
      <c r="M1201" s="227"/>
      <c r="N1201" s="228"/>
      <c r="O1201" s="228"/>
      <c r="P1201" s="229">
        <f>SUM(P1202:P1211)</f>
        <v>0</v>
      </c>
      <c r="Q1201" s="228"/>
      <c r="R1201" s="229">
        <f>SUM(R1202:R1211)</f>
        <v>0.0058289999999999991</v>
      </c>
      <c r="S1201" s="228"/>
      <c r="T1201" s="230">
        <f>SUM(T1202:T1211)</f>
        <v>0</v>
      </c>
      <c r="AR1201" s="231" t="s">
        <v>75</v>
      </c>
      <c r="AT1201" s="232" t="s">
        <v>70</v>
      </c>
      <c r="AU1201" s="232" t="s">
        <v>75</v>
      </c>
      <c r="AY1201" s="231" t="s">
        <v>169</v>
      </c>
      <c r="BK1201" s="233">
        <f>SUM(BK1202:BK1211)</f>
        <v>0</v>
      </c>
    </row>
    <row r="1202" s="1" customFormat="1" ht="25.5" customHeight="1">
      <c r="B1202" s="47"/>
      <c r="C1202" s="236" t="s">
        <v>976</v>
      </c>
      <c r="D1202" s="236" t="s">
        <v>172</v>
      </c>
      <c r="E1202" s="237" t="s">
        <v>2723</v>
      </c>
      <c r="F1202" s="238" t="s">
        <v>2724</v>
      </c>
      <c r="G1202" s="239" t="s">
        <v>175</v>
      </c>
      <c r="H1202" s="240">
        <v>2.0099999999999998</v>
      </c>
      <c r="I1202" s="241"/>
      <c r="J1202" s="242">
        <f>ROUND(I1202*H1202,2)</f>
        <v>0</v>
      </c>
      <c r="K1202" s="238" t="s">
        <v>21</v>
      </c>
      <c r="L1202" s="73"/>
      <c r="M1202" s="243" t="s">
        <v>21</v>
      </c>
      <c r="N1202" s="244" t="s">
        <v>42</v>
      </c>
      <c r="O1202" s="48"/>
      <c r="P1202" s="245">
        <f>O1202*H1202</f>
        <v>0</v>
      </c>
      <c r="Q1202" s="245">
        <v>0.0028999999999999998</v>
      </c>
      <c r="R1202" s="245">
        <f>Q1202*H1202</f>
        <v>0.0058289999999999991</v>
      </c>
      <c r="S1202" s="245">
        <v>0</v>
      </c>
      <c r="T1202" s="246">
        <f>S1202*H1202</f>
        <v>0</v>
      </c>
      <c r="AR1202" s="25" t="s">
        <v>89</v>
      </c>
      <c r="AT1202" s="25" t="s">
        <v>172</v>
      </c>
      <c r="AU1202" s="25" t="s">
        <v>79</v>
      </c>
      <c r="AY1202" s="25" t="s">
        <v>169</v>
      </c>
      <c r="BE1202" s="247">
        <f>IF(N1202="základní",J1202,0)</f>
        <v>0</v>
      </c>
      <c r="BF1202" s="247">
        <f>IF(N1202="snížená",J1202,0)</f>
        <v>0</v>
      </c>
      <c r="BG1202" s="247">
        <f>IF(N1202="zákl. přenesená",J1202,0)</f>
        <v>0</v>
      </c>
      <c r="BH1202" s="247">
        <f>IF(N1202="sníž. přenesená",J1202,0)</f>
        <v>0</v>
      </c>
      <c r="BI1202" s="247">
        <f>IF(N1202="nulová",J1202,0)</f>
        <v>0</v>
      </c>
      <c r="BJ1202" s="25" t="s">
        <v>75</v>
      </c>
      <c r="BK1202" s="247">
        <f>ROUND(I1202*H1202,2)</f>
        <v>0</v>
      </c>
      <c r="BL1202" s="25" t="s">
        <v>89</v>
      </c>
      <c r="BM1202" s="25" t="s">
        <v>2725</v>
      </c>
    </row>
    <row r="1203" s="12" customFormat="1">
      <c r="B1203" s="248"/>
      <c r="C1203" s="249"/>
      <c r="D1203" s="250" t="s">
        <v>177</v>
      </c>
      <c r="E1203" s="251" t="s">
        <v>21</v>
      </c>
      <c r="F1203" s="252" t="s">
        <v>2726</v>
      </c>
      <c r="G1203" s="249"/>
      <c r="H1203" s="253">
        <v>2.0099999999999998</v>
      </c>
      <c r="I1203" s="254"/>
      <c r="J1203" s="249"/>
      <c r="K1203" s="249"/>
      <c r="L1203" s="255"/>
      <c r="M1203" s="256"/>
      <c r="N1203" s="257"/>
      <c r="O1203" s="257"/>
      <c r="P1203" s="257"/>
      <c r="Q1203" s="257"/>
      <c r="R1203" s="257"/>
      <c r="S1203" s="257"/>
      <c r="T1203" s="258"/>
      <c r="AT1203" s="259" t="s">
        <v>177</v>
      </c>
      <c r="AU1203" s="259" t="s">
        <v>79</v>
      </c>
      <c r="AV1203" s="12" t="s">
        <v>79</v>
      </c>
      <c r="AW1203" s="12" t="s">
        <v>35</v>
      </c>
      <c r="AX1203" s="12" t="s">
        <v>71</v>
      </c>
      <c r="AY1203" s="259" t="s">
        <v>169</v>
      </c>
    </row>
    <row r="1204" s="13" customFormat="1">
      <c r="B1204" s="260"/>
      <c r="C1204" s="261"/>
      <c r="D1204" s="250" t="s">
        <v>177</v>
      </c>
      <c r="E1204" s="262" t="s">
        <v>21</v>
      </c>
      <c r="F1204" s="263" t="s">
        <v>2727</v>
      </c>
      <c r="G1204" s="261"/>
      <c r="H1204" s="262" t="s">
        <v>21</v>
      </c>
      <c r="I1204" s="264"/>
      <c r="J1204" s="261"/>
      <c r="K1204" s="261"/>
      <c r="L1204" s="265"/>
      <c r="M1204" s="266"/>
      <c r="N1204" s="267"/>
      <c r="O1204" s="267"/>
      <c r="P1204" s="267"/>
      <c r="Q1204" s="267"/>
      <c r="R1204" s="267"/>
      <c r="S1204" s="267"/>
      <c r="T1204" s="268"/>
      <c r="AT1204" s="269" t="s">
        <v>177</v>
      </c>
      <c r="AU1204" s="269" t="s">
        <v>79</v>
      </c>
      <c r="AV1204" s="13" t="s">
        <v>75</v>
      </c>
      <c r="AW1204" s="13" t="s">
        <v>35</v>
      </c>
      <c r="AX1204" s="13" t="s">
        <v>71</v>
      </c>
      <c r="AY1204" s="269" t="s">
        <v>169</v>
      </c>
    </row>
    <row r="1205" s="14" customFormat="1">
      <c r="B1205" s="270"/>
      <c r="C1205" s="271"/>
      <c r="D1205" s="250" t="s">
        <v>177</v>
      </c>
      <c r="E1205" s="272" t="s">
        <v>21</v>
      </c>
      <c r="F1205" s="273" t="s">
        <v>182</v>
      </c>
      <c r="G1205" s="271"/>
      <c r="H1205" s="274">
        <v>2.0099999999999998</v>
      </c>
      <c r="I1205" s="275"/>
      <c r="J1205" s="271"/>
      <c r="K1205" s="271"/>
      <c r="L1205" s="276"/>
      <c r="M1205" s="277"/>
      <c r="N1205" s="278"/>
      <c r="O1205" s="278"/>
      <c r="P1205" s="278"/>
      <c r="Q1205" s="278"/>
      <c r="R1205" s="278"/>
      <c r="S1205" s="278"/>
      <c r="T1205" s="279"/>
      <c r="AT1205" s="280" t="s">
        <v>177</v>
      </c>
      <c r="AU1205" s="280" t="s">
        <v>79</v>
      </c>
      <c r="AV1205" s="14" t="s">
        <v>89</v>
      </c>
      <c r="AW1205" s="14" t="s">
        <v>35</v>
      </c>
      <c r="AX1205" s="14" t="s">
        <v>75</v>
      </c>
      <c r="AY1205" s="280" t="s">
        <v>169</v>
      </c>
    </row>
    <row r="1206" s="1" customFormat="1" ht="16.5" customHeight="1">
      <c r="B1206" s="47"/>
      <c r="C1206" s="281" t="s">
        <v>982</v>
      </c>
      <c r="D1206" s="281" t="s">
        <v>232</v>
      </c>
      <c r="E1206" s="282" t="s">
        <v>2728</v>
      </c>
      <c r="F1206" s="283" t="s">
        <v>2729</v>
      </c>
      <c r="G1206" s="284" t="s">
        <v>175</v>
      </c>
      <c r="H1206" s="285">
        <v>2.1110000000000002</v>
      </c>
      <c r="I1206" s="286"/>
      <c r="J1206" s="287">
        <f>ROUND(I1206*H1206,2)</f>
        <v>0</v>
      </c>
      <c r="K1206" s="283" t="s">
        <v>21</v>
      </c>
      <c r="L1206" s="288"/>
      <c r="M1206" s="289" t="s">
        <v>21</v>
      </c>
      <c r="N1206" s="290" t="s">
        <v>42</v>
      </c>
      <c r="O1206" s="48"/>
      <c r="P1206" s="245">
        <f>O1206*H1206</f>
        <v>0</v>
      </c>
      <c r="Q1206" s="245">
        <v>0</v>
      </c>
      <c r="R1206" s="245">
        <f>Q1206*H1206</f>
        <v>0</v>
      </c>
      <c r="S1206" s="245">
        <v>0</v>
      </c>
      <c r="T1206" s="246">
        <f>S1206*H1206</f>
        <v>0</v>
      </c>
      <c r="AR1206" s="25" t="s">
        <v>101</v>
      </c>
      <c r="AT1206" s="25" t="s">
        <v>232</v>
      </c>
      <c r="AU1206" s="25" t="s">
        <v>79</v>
      </c>
      <c r="AY1206" s="25" t="s">
        <v>169</v>
      </c>
      <c r="BE1206" s="247">
        <f>IF(N1206="základní",J1206,0)</f>
        <v>0</v>
      </c>
      <c r="BF1206" s="247">
        <f>IF(N1206="snížená",J1206,0)</f>
        <v>0</v>
      </c>
      <c r="BG1206" s="247">
        <f>IF(N1206="zákl. přenesená",J1206,0)</f>
        <v>0</v>
      </c>
      <c r="BH1206" s="247">
        <f>IF(N1206="sníž. přenesená",J1206,0)</f>
        <v>0</v>
      </c>
      <c r="BI1206" s="247">
        <f>IF(N1206="nulová",J1206,0)</f>
        <v>0</v>
      </c>
      <c r="BJ1206" s="25" t="s">
        <v>75</v>
      </c>
      <c r="BK1206" s="247">
        <f>ROUND(I1206*H1206,2)</f>
        <v>0</v>
      </c>
      <c r="BL1206" s="25" t="s">
        <v>89</v>
      </c>
      <c r="BM1206" s="25" t="s">
        <v>2730</v>
      </c>
    </row>
    <row r="1207" s="12" customFormat="1">
      <c r="B1207" s="248"/>
      <c r="C1207" s="249"/>
      <c r="D1207" s="250" t="s">
        <v>177</v>
      </c>
      <c r="E1207" s="251" t="s">
        <v>21</v>
      </c>
      <c r="F1207" s="252" t="s">
        <v>2726</v>
      </c>
      <c r="G1207" s="249"/>
      <c r="H1207" s="253">
        <v>2.0099999999999998</v>
      </c>
      <c r="I1207" s="254"/>
      <c r="J1207" s="249"/>
      <c r="K1207" s="249"/>
      <c r="L1207" s="255"/>
      <c r="M1207" s="256"/>
      <c r="N1207" s="257"/>
      <c r="O1207" s="257"/>
      <c r="P1207" s="257"/>
      <c r="Q1207" s="257"/>
      <c r="R1207" s="257"/>
      <c r="S1207" s="257"/>
      <c r="T1207" s="258"/>
      <c r="AT1207" s="259" t="s">
        <v>177</v>
      </c>
      <c r="AU1207" s="259" t="s">
        <v>79</v>
      </c>
      <c r="AV1207" s="12" t="s">
        <v>79</v>
      </c>
      <c r="AW1207" s="12" t="s">
        <v>35</v>
      </c>
      <c r="AX1207" s="12" t="s">
        <v>71</v>
      </c>
      <c r="AY1207" s="259" t="s">
        <v>169</v>
      </c>
    </row>
    <row r="1208" s="13" customFormat="1">
      <c r="B1208" s="260"/>
      <c r="C1208" s="261"/>
      <c r="D1208" s="250" t="s">
        <v>177</v>
      </c>
      <c r="E1208" s="262" t="s">
        <v>21</v>
      </c>
      <c r="F1208" s="263" t="s">
        <v>2727</v>
      </c>
      <c r="G1208" s="261"/>
      <c r="H1208" s="262" t="s">
        <v>21</v>
      </c>
      <c r="I1208" s="264"/>
      <c r="J1208" s="261"/>
      <c r="K1208" s="261"/>
      <c r="L1208" s="265"/>
      <c r="M1208" s="266"/>
      <c r="N1208" s="267"/>
      <c r="O1208" s="267"/>
      <c r="P1208" s="267"/>
      <c r="Q1208" s="267"/>
      <c r="R1208" s="267"/>
      <c r="S1208" s="267"/>
      <c r="T1208" s="268"/>
      <c r="AT1208" s="269" t="s">
        <v>177</v>
      </c>
      <c r="AU1208" s="269" t="s">
        <v>79</v>
      </c>
      <c r="AV1208" s="13" t="s">
        <v>75</v>
      </c>
      <c r="AW1208" s="13" t="s">
        <v>35</v>
      </c>
      <c r="AX1208" s="13" t="s">
        <v>71</v>
      </c>
      <c r="AY1208" s="269" t="s">
        <v>169</v>
      </c>
    </row>
    <row r="1209" s="14" customFormat="1">
      <c r="B1209" s="270"/>
      <c r="C1209" s="271"/>
      <c r="D1209" s="250" t="s">
        <v>177</v>
      </c>
      <c r="E1209" s="272" t="s">
        <v>21</v>
      </c>
      <c r="F1209" s="273" t="s">
        <v>182</v>
      </c>
      <c r="G1209" s="271"/>
      <c r="H1209" s="274">
        <v>2.0099999999999998</v>
      </c>
      <c r="I1209" s="275"/>
      <c r="J1209" s="271"/>
      <c r="K1209" s="271"/>
      <c r="L1209" s="276"/>
      <c r="M1209" s="277"/>
      <c r="N1209" s="278"/>
      <c r="O1209" s="278"/>
      <c r="P1209" s="278"/>
      <c r="Q1209" s="278"/>
      <c r="R1209" s="278"/>
      <c r="S1209" s="278"/>
      <c r="T1209" s="279"/>
      <c r="AT1209" s="280" t="s">
        <v>177</v>
      </c>
      <c r="AU1209" s="280" t="s">
        <v>79</v>
      </c>
      <c r="AV1209" s="14" t="s">
        <v>89</v>
      </c>
      <c r="AW1209" s="14" t="s">
        <v>35</v>
      </c>
      <c r="AX1209" s="14" t="s">
        <v>75</v>
      </c>
      <c r="AY1209" s="280" t="s">
        <v>169</v>
      </c>
    </row>
    <row r="1210" s="12" customFormat="1">
      <c r="B1210" s="248"/>
      <c r="C1210" s="249"/>
      <c r="D1210" s="250" t="s">
        <v>177</v>
      </c>
      <c r="E1210" s="249"/>
      <c r="F1210" s="252" t="s">
        <v>2731</v>
      </c>
      <c r="G1210" s="249"/>
      <c r="H1210" s="253">
        <v>2.1110000000000002</v>
      </c>
      <c r="I1210" s="254"/>
      <c r="J1210" s="249"/>
      <c r="K1210" s="249"/>
      <c r="L1210" s="255"/>
      <c r="M1210" s="256"/>
      <c r="N1210" s="257"/>
      <c r="O1210" s="257"/>
      <c r="P1210" s="257"/>
      <c r="Q1210" s="257"/>
      <c r="R1210" s="257"/>
      <c r="S1210" s="257"/>
      <c r="T1210" s="258"/>
      <c r="AT1210" s="259" t="s">
        <v>177</v>
      </c>
      <c r="AU1210" s="259" t="s">
        <v>79</v>
      </c>
      <c r="AV1210" s="12" t="s">
        <v>79</v>
      </c>
      <c r="AW1210" s="12" t="s">
        <v>6</v>
      </c>
      <c r="AX1210" s="12" t="s">
        <v>75</v>
      </c>
      <c r="AY1210" s="259" t="s">
        <v>169</v>
      </c>
    </row>
    <row r="1211" s="1" customFormat="1" ht="16.5" customHeight="1">
      <c r="B1211" s="47"/>
      <c r="C1211" s="236" t="s">
        <v>988</v>
      </c>
      <c r="D1211" s="236" t="s">
        <v>172</v>
      </c>
      <c r="E1211" s="237" t="s">
        <v>2233</v>
      </c>
      <c r="F1211" s="238" t="s">
        <v>2234</v>
      </c>
      <c r="G1211" s="239" t="s">
        <v>1474</v>
      </c>
      <c r="H1211" s="293"/>
      <c r="I1211" s="241"/>
      <c r="J1211" s="242">
        <f>ROUND(I1211*H1211,2)</f>
        <v>0</v>
      </c>
      <c r="K1211" s="238" t="s">
        <v>21</v>
      </c>
      <c r="L1211" s="73"/>
      <c r="M1211" s="243" t="s">
        <v>21</v>
      </c>
      <c r="N1211" s="244" t="s">
        <v>42</v>
      </c>
      <c r="O1211" s="48"/>
      <c r="P1211" s="245">
        <f>O1211*H1211</f>
        <v>0</v>
      </c>
      <c r="Q1211" s="245">
        <v>0</v>
      </c>
      <c r="R1211" s="245">
        <f>Q1211*H1211</f>
        <v>0</v>
      </c>
      <c r="S1211" s="245">
        <v>0</v>
      </c>
      <c r="T1211" s="246">
        <f>S1211*H1211</f>
        <v>0</v>
      </c>
      <c r="AR1211" s="25" t="s">
        <v>89</v>
      </c>
      <c r="AT1211" s="25" t="s">
        <v>172</v>
      </c>
      <c r="AU1211" s="25" t="s">
        <v>79</v>
      </c>
      <c r="AY1211" s="25" t="s">
        <v>169</v>
      </c>
      <c r="BE1211" s="247">
        <f>IF(N1211="základní",J1211,0)</f>
        <v>0</v>
      </c>
      <c r="BF1211" s="247">
        <f>IF(N1211="snížená",J1211,0)</f>
        <v>0</v>
      </c>
      <c r="BG1211" s="247">
        <f>IF(N1211="zákl. přenesená",J1211,0)</f>
        <v>0</v>
      </c>
      <c r="BH1211" s="247">
        <f>IF(N1211="sníž. přenesená",J1211,0)</f>
        <v>0</v>
      </c>
      <c r="BI1211" s="247">
        <f>IF(N1211="nulová",J1211,0)</f>
        <v>0</v>
      </c>
      <c r="BJ1211" s="25" t="s">
        <v>75</v>
      </c>
      <c r="BK1211" s="247">
        <f>ROUND(I1211*H1211,2)</f>
        <v>0</v>
      </c>
      <c r="BL1211" s="25" t="s">
        <v>89</v>
      </c>
      <c r="BM1211" s="25" t="s">
        <v>2732</v>
      </c>
    </row>
    <row r="1212" s="11" customFormat="1" ht="29.88" customHeight="1">
      <c r="B1212" s="220"/>
      <c r="C1212" s="221"/>
      <c r="D1212" s="222" t="s">
        <v>70</v>
      </c>
      <c r="E1212" s="234" t="s">
        <v>2236</v>
      </c>
      <c r="F1212" s="234" t="s">
        <v>2733</v>
      </c>
      <c r="G1212" s="221"/>
      <c r="H1212" s="221"/>
      <c r="I1212" s="224"/>
      <c r="J1212" s="235">
        <f>BK1212</f>
        <v>0</v>
      </c>
      <c r="K1212" s="221"/>
      <c r="L1212" s="226"/>
      <c r="M1212" s="227"/>
      <c r="N1212" s="228"/>
      <c r="O1212" s="228"/>
      <c r="P1212" s="229">
        <f>SUM(P1213:P1217)</f>
        <v>0</v>
      </c>
      <c r="Q1212" s="228"/>
      <c r="R1212" s="229">
        <f>SUM(R1213:R1217)</f>
        <v>0.04623</v>
      </c>
      <c r="S1212" s="228"/>
      <c r="T1212" s="230">
        <f>SUM(T1213:T1217)</f>
        <v>0</v>
      </c>
      <c r="AR1212" s="231" t="s">
        <v>79</v>
      </c>
      <c r="AT1212" s="232" t="s">
        <v>70</v>
      </c>
      <c r="AU1212" s="232" t="s">
        <v>75</v>
      </c>
      <c r="AY1212" s="231" t="s">
        <v>169</v>
      </c>
      <c r="BK1212" s="233">
        <f>SUM(BK1213:BK1217)</f>
        <v>0</v>
      </c>
    </row>
    <row r="1213" s="1" customFormat="1" ht="25.5" customHeight="1">
      <c r="B1213" s="47"/>
      <c r="C1213" s="236" t="s">
        <v>1000</v>
      </c>
      <c r="D1213" s="236" t="s">
        <v>172</v>
      </c>
      <c r="E1213" s="237" t="s">
        <v>2734</v>
      </c>
      <c r="F1213" s="238" t="s">
        <v>2735</v>
      </c>
      <c r="G1213" s="239" t="s">
        <v>175</v>
      </c>
      <c r="H1213" s="240">
        <v>201</v>
      </c>
      <c r="I1213" s="241"/>
      <c r="J1213" s="242">
        <f>ROUND(I1213*H1213,2)</f>
        <v>0</v>
      </c>
      <c r="K1213" s="238" t="s">
        <v>185</v>
      </c>
      <c r="L1213" s="73"/>
      <c r="M1213" s="243" t="s">
        <v>21</v>
      </c>
      <c r="N1213" s="244" t="s">
        <v>42</v>
      </c>
      <c r="O1213" s="48"/>
      <c r="P1213" s="245">
        <f>O1213*H1213</f>
        <v>0</v>
      </c>
      <c r="Q1213" s="245">
        <v>0.00023000000000000001</v>
      </c>
      <c r="R1213" s="245">
        <f>Q1213*H1213</f>
        <v>0.04623</v>
      </c>
      <c r="S1213" s="245">
        <v>0</v>
      </c>
      <c r="T1213" s="246">
        <f>S1213*H1213</f>
        <v>0</v>
      </c>
      <c r="AR1213" s="25" t="s">
        <v>267</v>
      </c>
      <c r="AT1213" s="25" t="s">
        <v>172</v>
      </c>
      <c r="AU1213" s="25" t="s">
        <v>79</v>
      </c>
      <c r="AY1213" s="25" t="s">
        <v>169</v>
      </c>
      <c r="BE1213" s="247">
        <f>IF(N1213="základní",J1213,0)</f>
        <v>0</v>
      </c>
      <c r="BF1213" s="247">
        <f>IF(N1213="snížená",J1213,0)</f>
        <v>0</v>
      </c>
      <c r="BG1213" s="247">
        <f>IF(N1213="zákl. přenesená",J1213,0)</f>
        <v>0</v>
      </c>
      <c r="BH1213" s="247">
        <f>IF(N1213="sníž. přenesená",J1213,0)</f>
        <v>0</v>
      </c>
      <c r="BI1213" s="247">
        <f>IF(N1213="nulová",J1213,0)</f>
        <v>0</v>
      </c>
      <c r="BJ1213" s="25" t="s">
        <v>75</v>
      </c>
      <c r="BK1213" s="247">
        <f>ROUND(I1213*H1213,2)</f>
        <v>0</v>
      </c>
      <c r="BL1213" s="25" t="s">
        <v>267</v>
      </c>
      <c r="BM1213" s="25" t="s">
        <v>2736</v>
      </c>
    </row>
    <row r="1214" s="13" customFormat="1">
      <c r="B1214" s="260"/>
      <c r="C1214" s="261"/>
      <c r="D1214" s="250" t="s">
        <v>177</v>
      </c>
      <c r="E1214" s="262" t="s">
        <v>21</v>
      </c>
      <c r="F1214" s="263" t="s">
        <v>2737</v>
      </c>
      <c r="G1214" s="261"/>
      <c r="H1214" s="262" t="s">
        <v>21</v>
      </c>
      <c r="I1214" s="264"/>
      <c r="J1214" s="261"/>
      <c r="K1214" s="261"/>
      <c r="L1214" s="265"/>
      <c r="M1214" s="266"/>
      <c r="N1214" s="267"/>
      <c r="O1214" s="267"/>
      <c r="P1214" s="267"/>
      <c r="Q1214" s="267"/>
      <c r="R1214" s="267"/>
      <c r="S1214" s="267"/>
      <c r="T1214" s="268"/>
      <c r="AT1214" s="269" t="s">
        <v>177</v>
      </c>
      <c r="AU1214" s="269" t="s">
        <v>79</v>
      </c>
      <c r="AV1214" s="13" t="s">
        <v>75</v>
      </c>
      <c r="AW1214" s="13" t="s">
        <v>35</v>
      </c>
      <c r="AX1214" s="13" t="s">
        <v>71</v>
      </c>
      <c r="AY1214" s="269" t="s">
        <v>169</v>
      </c>
    </row>
    <row r="1215" s="12" customFormat="1">
      <c r="B1215" s="248"/>
      <c r="C1215" s="249"/>
      <c r="D1215" s="250" t="s">
        <v>177</v>
      </c>
      <c r="E1215" s="251" t="s">
        <v>21</v>
      </c>
      <c r="F1215" s="252" t="s">
        <v>1493</v>
      </c>
      <c r="G1215" s="249"/>
      <c r="H1215" s="253">
        <v>201</v>
      </c>
      <c r="I1215" s="254"/>
      <c r="J1215" s="249"/>
      <c r="K1215" s="249"/>
      <c r="L1215" s="255"/>
      <c r="M1215" s="256"/>
      <c r="N1215" s="257"/>
      <c r="O1215" s="257"/>
      <c r="P1215" s="257"/>
      <c r="Q1215" s="257"/>
      <c r="R1215" s="257"/>
      <c r="S1215" s="257"/>
      <c r="T1215" s="258"/>
      <c r="AT1215" s="259" t="s">
        <v>177</v>
      </c>
      <c r="AU1215" s="259" t="s">
        <v>79</v>
      </c>
      <c r="AV1215" s="12" t="s">
        <v>79</v>
      </c>
      <c r="AW1215" s="12" t="s">
        <v>35</v>
      </c>
      <c r="AX1215" s="12" t="s">
        <v>71</v>
      </c>
      <c r="AY1215" s="259" t="s">
        <v>169</v>
      </c>
    </row>
    <row r="1216" s="14" customFormat="1">
      <c r="B1216" s="270"/>
      <c r="C1216" s="271"/>
      <c r="D1216" s="250" t="s">
        <v>177</v>
      </c>
      <c r="E1216" s="272" t="s">
        <v>21</v>
      </c>
      <c r="F1216" s="273" t="s">
        <v>182</v>
      </c>
      <c r="G1216" s="271"/>
      <c r="H1216" s="274">
        <v>201</v>
      </c>
      <c r="I1216" s="275"/>
      <c r="J1216" s="271"/>
      <c r="K1216" s="271"/>
      <c r="L1216" s="276"/>
      <c r="M1216" s="277"/>
      <c r="N1216" s="278"/>
      <c r="O1216" s="278"/>
      <c r="P1216" s="278"/>
      <c r="Q1216" s="278"/>
      <c r="R1216" s="278"/>
      <c r="S1216" s="278"/>
      <c r="T1216" s="279"/>
      <c r="AT1216" s="280" t="s">
        <v>177</v>
      </c>
      <c r="AU1216" s="280" t="s">
        <v>79</v>
      </c>
      <c r="AV1216" s="14" t="s">
        <v>89</v>
      </c>
      <c r="AW1216" s="14" t="s">
        <v>35</v>
      </c>
      <c r="AX1216" s="14" t="s">
        <v>75</v>
      </c>
      <c r="AY1216" s="280" t="s">
        <v>169</v>
      </c>
    </row>
    <row r="1217" s="1" customFormat="1" ht="25.5" customHeight="1">
      <c r="B1217" s="47"/>
      <c r="C1217" s="236" t="s">
        <v>1005</v>
      </c>
      <c r="D1217" s="236" t="s">
        <v>172</v>
      </c>
      <c r="E1217" s="237" t="s">
        <v>2738</v>
      </c>
      <c r="F1217" s="238" t="s">
        <v>2739</v>
      </c>
      <c r="G1217" s="239" t="s">
        <v>175</v>
      </c>
      <c r="H1217" s="240">
        <v>45.5</v>
      </c>
      <c r="I1217" s="241"/>
      <c r="J1217" s="242">
        <f>ROUND(I1217*H1217,2)</f>
        <v>0</v>
      </c>
      <c r="K1217" s="238" t="s">
        <v>21</v>
      </c>
      <c r="L1217" s="73"/>
      <c r="M1217" s="243" t="s">
        <v>21</v>
      </c>
      <c r="N1217" s="244" t="s">
        <v>42</v>
      </c>
      <c r="O1217" s="48"/>
      <c r="P1217" s="245">
        <f>O1217*H1217</f>
        <v>0</v>
      </c>
      <c r="Q1217" s="245">
        <v>0</v>
      </c>
      <c r="R1217" s="245">
        <f>Q1217*H1217</f>
        <v>0</v>
      </c>
      <c r="S1217" s="245">
        <v>0</v>
      </c>
      <c r="T1217" s="246">
        <f>S1217*H1217</f>
        <v>0</v>
      </c>
      <c r="AR1217" s="25" t="s">
        <v>267</v>
      </c>
      <c r="AT1217" s="25" t="s">
        <v>172</v>
      </c>
      <c r="AU1217" s="25" t="s">
        <v>79</v>
      </c>
      <c r="AY1217" s="25" t="s">
        <v>169</v>
      </c>
      <c r="BE1217" s="247">
        <f>IF(N1217="základní",J1217,0)</f>
        <v>0</v>
      </c>
      <c r="BF1217" s="247">
        <f>IF(N1217="snížená",J1217,0)</f>
        <v>0</v>
      </c>
      <c r="BG1217" s="247">
        <f>IF(N1217="zákl. přenesená",J1217,0)</f>
        <v>0</v>
      </c>
      <c r="BH1217" s="247">
        <f>IF(N1217="sníž. přenesená",J1217,0)</f>
        <v>0</v>
      </c>
      <c r="BI1217" s="247">
        <f>IF(N1217="nulová",J1217,0)</f>
        <v>0</v>
      </c>
      <c r="BJ1217" s="25" t="s">
        <v>75</v>
      </c>
      <c r="BK1217" s="247">
        <f>ROUND(I1217*H1217,2)</f>
        <v>0</v>
      </c>
      <c r="BL1217" s="25" t="s">
        <v>267</v>
      </c>
      <c r="BM1217" s="25" t="s">
        <v>2740</v>
      </c>
    </row>
    <row r="1218" s="11" customFormat="1" ht="29.88" customHeight="1">
      <c r="B1218" s="220"/>
      <c r="C1218" s="221"/>
      <c r="D1218" s="222" t="s">
        <v>70</v>
      </c>
      <c r="E1218" s="234" t="s">
        <v>2254</v>
      </c>
      <c r="F1218" s="234" t="s">
        <v>2255</v>
      </c>
      <c r="G1218" s="221"/>
      <c r="H1218" s="221"/>
      <c r="I1218" s="224"/>
      <c r="J1218" s="235">
        <f>BK1218</f>
        <v>0</v>
      </c>
      <c r="K1218" s="221"/>
      <c r="L1218" s="226"/>
      <c r="M1218" s="227"/>
      <c r="N1218" s="228"/>
      <c r="O1218" s="228"/>
      <c r="P1218" s="229">
        <f>SUM(P1219:P1316)</f>
        <v>0</v>
      </c>
      <c r="Q1218" s="228"/>
      <c r="R1218" s="229">
        <f>SUM(R1219:R1316)</f>
        <v>0.15056169699999999</v>
      </c>
      <c r="S1218" s="228"/>
      <c r="T1218" s="230">
        <f>SUM(T1219:T1316)</f>
        <v>0</v>
      </c>
      <c r="AR1218" s="231" t="s">
        <v>75</v>
      </c>
      <c r="AT1218" s="232" t="s">
        <v>70</v>
      </c>
      <c r="AU1218" s="232" t="s">
        <v>75</v>
      </c>
      <c r="AY1218" s="231" t="s">
        <v>169</v>
      </c>
      <c r="BK1218" s="233">
        <f>SUM(BK1219:BK1316)</f>
        <v>0</v>
      </c>
    </row>
    <row r="1219" s="1" customFormat="1" ht="25.5" customHeight="1">
      <c r="B1219" s="47"/>
      <c r="C1219" s="236" t="s">
        <v>1009</v>
      </c>
      <c r="D1219" s="236" t="s">
        <v>172</v>
      </c>
      <c r="E1219" s="237" t="s">
        <v>2257</v>
      </c>
      <c r="F1219" s="238" t="s">
        <v>2258</v>
      </c>
      <c r="G1219" s="239" t="s">
        <v>175</v>
      </c>
      <c r="H1219" s="240">
        <v>517.95299999999997</v>
      </c>
      <c r="I1219" s="241"/>
      <c r="J1219" s="242">
        <f>ROUND(I1219*H1219,2)</f>
        <v>0</v>
      </c>
      <c r="K1219" s="238" t="s">
        <v>21</v>
      </c>
      <c r="L1219" s="73"/>
      <c r="M1219" s="243" t="s">
        <v>21</v>
      </c>
      <c r="N1219" s="244" t="s">
        <v>42</v>
      </c>
      <c r="O1219" s="48"/>
      <c r="P1219" s="245">
        <f>O1219*H1219</f>
        <v>0</v>
      </c>
      <c r="Q1219" s="245">
        <v>0.00028600000000000001</v>
      </c>
      <c r="R1219" s="245">
        <f>Q1219*H1219</f>
        <v>0.148134558</v>
      </c>
      <c r="S1219" s="245">
        <v>0</v>
      </c>
      <c r="T1219" s="246">
        <f>S1219*H1219</f>
        <v>0</v>
      </c>
      <c r="AR1219" s="25" t="s">
        <v>89</v>
      </c>
      <c r="AT1219" s="25" t="s">
        <v>172</v>
      </c>
      <c r="AU1219" s="25" t="s">
        <v>79</v>
      </c>
      <c r="AY1219" s="25" t="s">
        <v>169</v>
      </c>
      <c r="BE1219" s="247">
        <f>IF(N1219="základní",J1219,0)</f>
        <v>0</v>
      </c>
      <c r="BF1219" s="247">
        <f>IF(N1219="snížená",J1219,0)</f>
        <v>0</v>
      </c>
      <c r="BG1219" s="247">
        <f>IF(N1219="zákl. přenesená",J1219,0)</f>
        <v>0</v>
      </c>
      <c r="BH1219" s="247">
        <f>IF(N1219="sníž. přenesená",J1219,0)</f>
        <v>0</v>
      </c>
      <c r="BI1219" s="247">
        <f>IF(N1219="nulová",J1219,0)</f>
        <v>0</v>
      </c>
      <c r="BJ1219" s="25" t="s">
        <v>75</v>
      </c>
      <c r="BK1219" s="247">
        <f>ROUND(I1219*H1219,2)</f>
        <v>0</v>
      </c>
      <c r="BL1219" s="25" t="s">
        <v>89</v>
      </c>
      <c r="BM1219" s="25" t="s">
        <v>2741</v>
      </c>
    </row>
    <row r="1220" s="12" customFormat="1">
      <c r="B1220" s="248"/>
      <c r="C1220" s="249"/>
      <c r="D1220" s="250" t="s">
        <v>177</v>
      </c>
      <c r="E1220" s="251" t="s">
        <v>21</v>
      </c>
      <c r="F1220" s="252" t="s">
        <v>2414</v>
      </c>
      <c r="G1220" s="249"/>
      <c r="H1220" s="253">
        <v>22.838999999999999</v>
      </c>
      <c r="I1220" s="254"/>
      <c r="J1220" s="249"/>
      <c r="K1220" s="249"/>
      <c r="L1220" s="255"/>
      <c r="M1220" s="256"/>
      <c r="N1220" s="257"/>
      <c r="O1220" s="257"/>
      <c r="P1220" s="257"/>
      <c r="Q1220" s="257"/>
      <c r="R1220" s="257"/>
      <c r="S1220" s="257"/>
      <c r="T1220" s="258"/>
      <c r="AT1220" s="259" t="s">
        <v>177</v>
      </c>
      <c r="AU1220" s="259" t="s">
        <v>79</v>
      </c>
      <c r="AV1220" s="12" t="s">
        <v>79</v>
      </c>
      <c r="AW1220" s="12" t="s">
        <v>35</v>
      </c>
      <c r="AX1220" s="12" t="s">
        <v>71</v>
      </c>
      <c r="AY1220" s="259" t="s">
        <v>169</v>
      </c>
    </row>
    <row r="1221" s="13" customFormat="1">
      <c r="B1221" s="260"/>
      <c r="C1221" s="261"/>
      <c r="D1221" s="250" t="s">
        <v>177</v>
      </c>
      <c r="E1221" s="262" t="s">
        <v>21</v>
      </c>
      <c r="F1221" s="263" t="s">
        <v>488</v>
      </c>
      <c r="G1221" s="261"/>
      <c r="H1221" s="262" t="s">
        <v>21</v>
      </c>
      <c r="I1221" s="264"/>
      <c r="J1221" s="261"/>
      <c r="K1221" s="261"/>
      <c r="L1221" s="265"/>
      <c r="M1221" s="266"/>
      <c r="N1221" s="267"/>
      <c r="O1221" s="267"/>
      <c r="P1221" s="267"/>
      <c r="Q1221" s="267"/>
      <c r="R1221" s="267"/>
      <c r="S1221" s="267"/>
      <c r="T1221" s="268"/>
      <c r="AT1221" s="269" t="s">
        <v>177</v>
      </c>
      <c r="AU1221" s="269" t="s">
        <v>79</v>
      </c>
      <c r="AV1221" s="13" t="s">
        <v>75</v>
      </c>
      <c r="AW1221" s="13" t="s">
        <v>35</v>
      </c>
      <c r="AX1221" s="13" t="s">
        <v>71</v>
      </c>
      <c r="AY1221" s="269" t="s">
        <v>169</v>
      </c>
    </row>
    <row r="1222" s="12" customFormat="1">
      <c r="B1222" s="248"/>
      <c r="C1222" s="249"/>
      <c r="D1222" s="250" t="s">
        <v>177</v>
      </c>
      <c r="E1222" s="251" t="s">
        <v>21</v>
      </c>
      <c r="F1222" s="252" t="s">
        <v>2415</v>
      </c>
      <c r="G1222" s="249"/>
      <c r="H1222" s="253">
        <v>16.387</v>
      </c>
      <c r="I1222" s="254"/>
      <c r="J1222" s="249"/>
      <c r="K1222" s="249"/>
      <c r="L1222" s="255"/>
      <c r="M1222" s="256"/>
      <c r="N1222" s="257"/>
      <c r="O1222" s="257"/>
      <c r="P1222" s="257"/>
      <c r="Q1222" s="257"/>
      <c r="R1222" s="257"/>
      <c r="S1222" s="257"/>
      <c r="T1222" s="258"/>
      <c r="AT1222" s="259" t="s">
        <v>177</v>
      </c>
      <c r="AU1222" s="259" t="s">
        <v>79</v>
      </c>
      <c r="AV1222" s="12" t="s">
        <v>79</v>
      </c>
      <c r="AW1222" s="12" t="s">
        <v>35</v>
      </c>
      <c r="AX1222" s="12" t="s">
        <v>71</v>
      </c>
      <c r="AY1222" s="259" t="s">
        <v>169</v>
      </c>
    </row>
    <row r="1223" s="13" customFormat="1">
      <c r="B1223" s="260"/>
      <c r="C1223" s="261"/>
      <c r="D1223" s="250" t="s">
        <v>177</v>
      </c>
      <c r="E1223" s="262" t="s">
        <v>21</v>
      </c>
      <c r="F1223" s="263" t="s">
        <v>2336</v>
      </c>
      <c r="G1223" s="261"/>
      <c r="H1223" s="262" t="s">
        <v>21</v>
      </c>
      <c r="I1223" s="264"/>
      <c r="J1223" s="261"/>
      <c r="K1223" s="261"/>
      <c r="L1223" s="265"/>
      <c r="M1223" s="266"/>
      <c r="N1223" s="267"/>
      <c r="O1223" s="267"/>
      <c r="P1223" s="267"/>
      <c r="Q1223" s="267"/>
      <c r="R1223" s="267"/>
      <c r="S1223" s="267"/>
      <c r="T1223" s="268"/>
      <c r="AT1223" s="269" t="s">
        <v>177</v>
      </c>
      <c r="AU1223" s="269" t="s">
        <v>79</v>
      </c>
      <c r="AV1223" s="13" t="s">
        <v>75</v>
      </c>
      <c r="AW1223" s="13" t="s">
        <v>35</v>
      </c>
      <c r="AX1223" s="13" t="s">
        <v>71</v>
      </c>
      <c r="AY1223" s="269" t="s">
        <v>169</v>
      </c>
    </row>
    <row r="1224" s="12" customFormat="1">
      <c r="B1224" s="248"/>
      <c r="C1224" s="249"/>
      <c r="D1224" s="250" t="s">
        <v>177</v>
      </c>
      <c r="E1224" s="251" t="s">
        <v>21</v>
      </c>
      <c r="F1224" s="252" t="s">
        <v>2416</v>
      </c>
      <c r="G1224" s="249"/>
      <c r="H1224" s="253">
        <v>20.114999999999998</v>
      </c>
      <c r="I1224" s="254"/>
      <c r="J1224" s="249"/>
      <c r="K1224" s="249"/>
      <c r="L1224" s="255"/>
      <c r="M1224" s="256"/>
      <c r="N1224" s="257"/>
      <c r="O1224" s="257"/>
      <c r="P1224" s="257"/>
      <c r="Q1224" s="257"/>
      <c r="R1224" s="257"/>
      <c r="S1224" s="257"/>
      <c r="T1224" s="258"/>
      <c r="AT1224" s="259" t="s">
        <v>177</v>
      </c>
      <c r="AU1224" s="259" t="s">
        <v>79</v>
      </c>
      <c r="AV1224" s="12" t="s">
        <v>79</v>
      </c>
      <c r="AW1224" s="12" t="s">
        <v>35</v>
      </c>
      <c r="AX1224" s="12" t="s">
        <v>71</v>
      </c>
      <c r="AY1224" s="259" t="s">
        <v>169</v>
      </c>
    </row>
    <row r="1225" s="13" customFormat="1">
      <c r="B1225" s="260"/>
      <c r="C1225" s="261"/>
      <c r="D1225" s="250" t="s">
        <v>177</v>
      </c>
      <c r="E1225" s="262" t="s">
        <v>21</v>
      </c>
      <c r="F1225" s="263" t="s">
        <v>1105</v>
      </c>
      <c r="G1225" s="261"/>
      <c r="H1225" s="262" t="s">
        <v>21</v>
      </c>
      <c r="I1225" s="264"/>
      <c r="J1225" s="261"/>
      <c r="K1225" s="261"/>
      <c r="L1225" s="265"/>
      <c r="M1225" s="266"/>
      <c r="N1225" s="267"/>
      <c r="O1225" s="267"/>
      <c r="P1225" s="267"/>
      <c r="Q1225" s="267"/>
      <c r="R1225" s="267"/>
      <c r="S1225" s="267"/>
      <c r="T1225" s="268"/>
      <c r="AT1225" s="269" t="s">
        <v>177</v>
      </c>
      <c r="AU1225" s="269" t="s">
        <v>79</v>
      </c>
      <c r="AV1225" s="13" t="s">
        <v>75</v>
      </c>
      <c r="AW1225" s="13" t="s">
        <v>35</v>
      </c>
      <c r="AX1225" s="13" t="s">
        <v>71</v>
      </c>
      <c r="AY1225" s="269" t="s">
        <v>169</v>
      </c>
    </row>
    <row r="1226" s="12" customFormat="1">
      <c r="B1226" s="248"/>
      <c r="C1226" s="249"/>
      <c r="D1226" s="250" t="s">
        <v>177</v>
      </c>
      <c r="E1226" s="251" t="s">
        <v>21</v>
      </c>
      <c r="F1226" s="252" t="s">
        <v>2416</v>
      </c>
      <c r="G1226" s="249"/>
      <c r="H1226" s="253">
        <v>20.114999999999998</v>
      </c>
      <c r="I1226" s="254"/>
      <c r="J1226" s="249"/>
      <c r="K1226" s="249"/>
      <c r="L1226" s="255"/>
      <c r="M1226" s="256"/>
      <c r="N1226" s="257"/>
      <c r="O1226" s="257"/>
      <c r="P1226" s="257"/>
      <c r="Q1226" s="257"/>
      <c r="R1226" s="257"/>
      <c r="S1226" s="257"/>
      <c r="T1226" s="258"/>
      <c r="AT1226" s="259" t="s">
        <v>177</v>
      </c>
      <c r="AU1226" s="259" t="s">
        <v>79</v>
      </c>
      <c r="AV1226" s="12" t="s">
        <v>79</v>
      </c>
      <c r="AW1226" s="12" t="s">
        <v>35</v>
      </c>
      <c r="AX1226" s="12" t="s">
        <v>71</v>
      </c>
      <c r="AY1226" s="259" t="s">
        <v>169</v>
      </c>
    </row>
    <row r="1227" s="13" customFormat="1">
      <c r="B1227" s="260"/>
      <c r="C1227" s="261"/>
      <c r="D1227" s="250" t="s">
        <v>177</v>
      </c>
      <c r="E1227" s="262" t="s">
        <v>21</v>
      </c>
      <c r="F1227" s="263" t="s">
        <v>2417</v>
      </c>
      <c r="G1227" s="261"/>
      <c r="H1227" s="262" t="s">
        <v>21</v>
      </c>
      <c r="I1227" s="264"/>
      <c r="J1227" s="261"/>
      <c r="K1227" s="261"/>
      <c r="L1227" s="265"/>
      <c r="M1227" s="266"/>
      <c r="N1227" s="267"/>
      <c r="O1227" s="267"/>
      <c r="P1227" s="267"/>
      <c r="Q1227" s="267"/>
      <c r="R1227" s="267"/>
      <c r="S1227" s="267"/>
      <c r="T1227" s="268"/>
      <c r="AT1227" s="269" t="s">
        <v>177</v>
      </c>
      <c r="AU1227" s="269" t="s">
        <v>79</v>
      </c>
      <c r="AV1227" s="13" t="s">
        <v>75</v>
      </c>
      <c r="AW1227" s="13" t="s">
        <v>35</v>
      </c>
      <c r="AX1227" s="13" t="s">
        <v>71</v>
      </c>
      <c r="AY1227" s="269" t="s">
        <v>169</v>
      </c>
    </row>
    <row r="1228" s="12" customFormat="1">
      <c r="B1228" s="248"/>
      <c r="C1228" s="249"/>
      <c r="D1228" s="250" t="s">
        <v>177</v>
      </c>
      <c r="E1228" s="251" t="s">
        <v>21</v>
      </c>
      <c r="F1228" s="252" t="s">
        <v>2418</v>
      </c>
      <c r="G1228" s="249"/>
      <c r="H1228" s="253">
        <v>14.252000000000001</v>
      </c>
      <c r="I1228" s="254"/>
      <c r="J1228" s="249"/>
      <c r="K1228" s="249"/>
      <c r="L1228" s="255"/>
      <c r="M1228" s="256"/>
      <c r="N1228" s="257"/>
      <c r="O1228" s="257"/>
      <c r="P1228" s="257"/>
      <c r="Q1228" s="257"/>
      <c r="R1228" s="257"/>
      <c r="S1228" s="257"/>
      <c r="T1228" s="258"/>
      <c r="AT1228" s="259" t="s">
        <v>177</v>
      </c>
      <c r="AU1228" s="259" t="s">
        <v>79</v>
      </c>
      <c r="AV1228" s="12" t="s">
        <v>79</v>
      </c>
      <c r="AW1228" s="12" t="s">
        <v>35</v>
      </c>
      <c r="AX1228" s="12" t="s">
        <v>71</v>
      </c>
      <c r="AY1228" s="259" t="s">
        <v>169</v>
      </c>
    </row>
    <row r="1229" s="13" customFormat="1">
      <c r="B1229" s="260"/>
      <c r="C1229" s="261"/>
      <c r="D1229" s="250" t="s">
        <v>177</v>
      </c>
      <c r="E1229" s="262" t="s">
        <v>21</v>
      </c>
      <c r="F1229" s="263" t="s">
        <v>2354</v>
      </c>
      <c r="G1229" s="261"/>
      <c r="H1229" s="262" t="s">
        <v>21</v>
      </c>
      <c r="I1229" s="264"/>
      <c r="J1229" s="261"/>
      <c r="K1229" s="261"/>
      <c r="L1229" s="265"/>
      <c r="M1229" s="266"/>
      <c r="N1229" s="267"/>
      <c r="O1229" s="267"/>
      <c r="P1229" s="267"/>
      <c r="Q1229" s="267"/>
      <c r="R1229" s="267"/>
      <c r="S1229" s="267"/>
      <c r="T1229" s="268"/>
      <c r="AT1229" s="269" t="s">
        <v>177</v>
      </c>
      <c r="AU1229" s="269" t="s">
        <v>79</v>
      </c>
      <c r="AV1229" s="13" t="s">
        <v>75</v>
      </c>
      <c r="AW1229" s="13" t="s">
        <v>35</v>
      </c>
      <c r="AX1229" s="13" t="s">
        <v>71</v>
      </c>
      <c r="AY1229" s="269" t="s">
        <v>169</v>
      </c>
    </row>
    <row r="1230" s="12" customFormat="1">
      <c r="B1230" s="248"/>
      <c r="C1230" s="249"/>
      <c r="D1230" s="250" t="s">
        <v>177</v>
      </c>
      <c r="E1230" s="251" t="s">
        <v>21</v>
      </c>
      <c r="F1230" s="252" t="s">
        <v>2419</v>
      </c>
      <c r="G1230" s="249"/>
      <c r="H1230" s="253">
        <v>16.062999999999999</v>
      </c>
      <c r="I1230" s="254"/>
      <c r="J1230" s="249"/>
      <c r="K1230" s="249"/>
      <c r="L1230" s="255"/>
      <c r="M1230" s="256"/>
      <c r="N1230" s="257"/>
      <c r="O1230" s="257"/>
      <c r="P1230" s="257"/>
      <c r="Q1230" s="257"/>
      <c r="R1230" s="257"/>
      <c r="S1230" s="257"/>
      <c r="T1230" s="258"/>
      <c r="AT1230" s="259" t="s">
        <v>177</v>
      </c>
      <c r="AU1230" s="259" t="s">
        <v>79</v>
      </c>
      <c r="AV1230" s="12" t="s">
        <v>79</v>
      </c>
      <c r="AW1230" s="12" t="s">
        <v>35</v>
      </c>
      <c r="AX1230" s="12" t="s">
        <v>71</v>
      </c>
      <c r="AY1230" s="259" t="s">
        <v>169</v>
      </c>
    </row>
    <row r="1231" s="13" customFormat="1">
      <c r="B1231" s="260"/>
      <c r="C1231" s="261"/>
      <c r="D1231" s="250" t="s">
        <v>177</v>
      </c>
      <c r="E1231" s="262" t="s">
        <v>21</v>
      </c>
      <c r="F1231" s="263" t="s">
        <v>2351</v>
      </c>
      <c r="G1231" s="261"/>
      <c r="H1231" s="262" t="s">
        <v>21</v>
      </c>
      <c r="I1231" s="264"/>
      <c r="J1231" s="261"/>
      <c r="K1231" s="261"/>
      <c r="L1231" s="265"/>
      <c r="M1231" s="266"/>
      <c r="N1231" s="267"/>
      <c r="O1231" s="267"/>
      <c r="P1231" s="267"/>
      <c r="Q1231" s="267"/>
      <c r="R1231" s="267"/>
      <c r="S1231" s="267"/>
      <c r="T1231" s="268"/>
      <c r="AT1231" s="269" t="s">
        <v>177</v>
      </c>
      <c r="AU1231" s="269" t="s">
        <v>79</v>
      </c>
      <c r="AV1231" s="13" t="s">
        <v>75</v>
      </c>
      <c r="AW1231" s="13" t="s">
        <v>35</v>
      </c>
      <c r="AX1231" s="13" t="s">
        <v>71</v>
      </c>
      <c r="AY1231" s="269" t="s">
        <v>169</v>
      </c>
    </row>
    <row r="1232" s="12" customFormat="1">
      <c r="B1232" s="248"/>
      <c r="C1232" s="249"/>
      <c r="D1232" s="250" t="s">
        <v>177</v>
      </c>
      <c r="E1232" s="251" t="s">
        <v>21</v>
      </c>
      <c r="F1232" s="252" t="s">
        <v>2420</v>
      </c>
      <c r="G1232" s="249"/>
      <c r="H1232" s="253">
        <v>22.524000000000001</v>
      </c>
      <c r="I1232" s="254"/>
      <c r="J1232" s="249"/>
      <c r="K1232" s="249"/>
      <c r="L1232" s="255"/>
      <c r="M1232" s="256"/>
      <c r="N1232" s="257"/>
      <c r="O1232" s="257"/>
      <c r="P1232" s="257"/>
      <c r="Q1232" s="257"/>
      <c r="R1232" s="257"/>
      <c r="S1232" s="257"/>
      <c r="T1232" s="258"/>
      <c r="AT1232" s="259" t="s">
        <v>177</v>
      </c>
      <c r="AU1232" s="259" t="s">
        <v>79</v>
      </c>
      <c r="AV1232" s="12" t="s">
        <v>79</v>
      </c>
      <c r="AW1232" s="12" t="s">
        <v>35</v>
      </c>
      <c r="AX1232" s="12" t="s">
        <v>71</v>
      </c>
      <c r="AY1232" s="259" t="s">
        <v>169</v>
      </c>
    </row>
    <row r="1233" s="13" customFormat="1">
      <c r="B1233" s="260"/>
      <c r="C1233" s="261"/>
      <c r="D1233" s="250" t="s">
        <v>177</v>
      </c>
      <c r="E1233" s="262" t="s">
        <v>21</v>
      </c>
      <c r="F1233" s="263" t="s">
        <v>2343</v>
      </c>
      <c r="G1233" s="261"/>
      <c r="H1233" s="262" t="s">
        <v>21</v>
      </c>
      <c r="I1233" s="264"/>
      <c r="J1233" s="261"/>
      <c r="K1233" s="261"/>
      <c r="L1233" s="265"/>
      <c r="M1233" s="266"/>
      <c r="N1233" s="267"/>
      <c r="O1233" s="267"/>
      <c r="P1233" s="267"/>
      <c r="Q1233" s="267"/>
      <c r="R1233" s="267"/>
      <c r="S1233" s="267"/>
      <c r="T1233" s="268"/>
      <c r="AT1233" s="269" t="s">
        <v>177</v>
      </c>
      <c r="AU1233" s="269" t="s">
        <v>79</v>
      </c>
      <c r="AV1233" s="13" t="s">
        <v>75</v>
      </c>
      <c r="AW1233" s="13" t="s">
        <v>35</v>
      </c>
      <c r="AX1233" s="13" t="s">
        <v>71</v>
      </c>
      <c r="AY1233" s="269" t="s">
        <v>169</v>
      </c>
    </row>
    <row r="1234" s="12" customFormat="1">
      <c r="B1234" s="248"/>
      <c r="C1234" s="249"/>
      <c r="D1234" s="250" t="s">
        <v>177</v>
      </c>
      <c r="E1234" s="251" t="s">
        <v>21</v>
      </c>
      <c r="F1234" s="252" t="s">
        <v>2421</v>
      </c>
      <c r="G1234" s="249"/>
      <c r="H1234" s="253">
        <v>12.984999999999999</v>
      </c>
      <c r="I1234" s="254"/>
      <c r="J1234" s="249"/>
      <c r="K1234" s="249"/>
      <c r="L1234" s="255"/>
      <c r="M1234" s="256"/>
      <c r="N1234" s="257"/>
      <c r="O1234" s="257"/>
      <c r="P1234" s="257"/>
      <c r="Q1234" s="257"/>
      <c r="R1234" s="257"/>
      <c r="S1234" s="257"/>
      <c r="T1234" s="258"/>
      <c r="AT1234" s="259" t="s">
        <v>177</v>
      </c>
      <c r="AU1234" s="259" t="s">
        <v>79</v>
      </c>
      <c r="AV1234" s="12" t="s">
        <v>79</v>
      </c>
      <c r="AW1234" s="12" t="s">
        <v>35</v>
      </c>
      <c r="AX1234" s="12" t="s">
        <v>71</v>
      </c>
      <c r="AY1234" s="259" t="s">
        <v>169</v>
      </c>
    </row>
    <row r="1235" s="13" customFormat="1">
      <c r="B1235" s="260"/>
      <c r="C1235" s="261"/>
      <c r="D1235" s="250" t="s">
        <v>177</v>
      </c>
      <c r="E1235" s="262" t="s">
        <v>21</v>
      </c>
      <c r="F1235" s="263" t="s">
        <v>1132</v>
      </c>
      <c r="G1235" s="261"/>
      <c r="H1235" s="262" t="s">
        <v>21</v>
      </c>
      <c r="I1235" s="264"/>
      <c r="J1235" s="261"/>
      <c r="K1235" s="261"/>
      <c r="L1235" s="265"/>
      <c r="M1235" s="266"/>
      <c r="N1235" s="267"/>
      <c r="O1235" s="267"/>
      <c r="P1235" s="267"/>
      <c r="Q1235" s="267"/>
      <c r="R1235" s="267"/>
      <c r="S1235" s="267"/>
      <c r="T1235" s="268"/>
      <c r="AT1235" s="269" t="s">
        <v>177</v>
      </c>
      <c r="AU1235" s="269" t="s">
        <v>79</v>
      </c>
      <c r="AV1235" s="13" t="s">
        <v>75</v>
      </c>
      <c r="AW1235" s="13" t="s">
        <v>35</v>
      </c>
      <c r="AX1235" s="13" t="s">
        <v>71</v>
      </c>
      <c r="AY1235" s="269" t="s">
        <v>169</v>
      </c>
    </row>
    <row r="1236" s="12" customFormat="1">
      <c r="B1236" s="248"/>
      <c r="C1236" s="249"/>
      <c r="D1236" s="250" t="s">
        <v>177</v>
      </c>
      <c r="E1236" s="251" t="s">
        <v>21</v>
      </c>
      <c r="F1236" s="252" t="s">
        <v>2422</v>
      </c>
      <c r="G1236" s="249"/>
      <c r="H1236" s="253">
        <v>29.68</v>
      </c>
      <c r="I1236" s="254"/>
      <c r="J1236" s="249"/>
      <c r="K1236" s="249"/>
      <c r="L1236" s="255"/>
      <c r="M1236" s="256"/>
      <c r="N1236" s="257"/>
      <c r="O1236" s="257"/>
      <c r="P1236" s="257"/>
      <c r="Q1236" s="257"/>
      <c r="R1236" s="257"/>
      <c r="S1236" s="257"/>
      <c r="T1236" s="258"/>
      <c r="AT1236" s="259" t="s">
        <v>177</v>
      </c>
      <c r="AU1236" s="259" t="s">
        <v>79</v>
      </c>
      <c r="AV1236" s="12" t="s">
        <v>79</v>
      </c>
      <c r="AW1236" s="12" t="s">
        <v>35</v>
      </c>
      <c r="AX1236" s="12" t="s">
        <v>71</v>
      </c>
      <c r="AY1236" s="259" t="s">
        <v>169</v>
      </c>
    </row>
    <row r="1237" s="13" customFormat="1">
      <c r="B1237" s="260"/>
      <c r="C1237" s="261"/>
      <c r="D1237" s="250" t="s">
        <v>177</v>
      </c>
      <c r="E1237" s="262" t="s">
        <v>21</v>
      </c>
      <c r="F1237" s="263" t="s">
        <v>2423</v>
      </c>
      <c r="G1237" s="261"/>
      <c r="H1237" s="262" t="s">
        <v>21</v>
      </c>
      <c r="I1237" s="264"/>
      <c r="J1237" s="261"/>
      <c r="K1237" s="261"/>
      <c r="L1237" s="265"/>
      <c r="M1237" s="266"/>
      <c r="N1237" s="267"/>
      <c r="O1237" s="267"/>
      <c r="P1237" s="267"/>
      <c r="Q1237" s="267"/>
      <c r="R1237" s="267"/>
      <c r="S1237" s="267"/>
      <c r="T1237" s="268"/>
      <c r="AT1237" s="269" t="s">
        <v>177</v>
      </c>
      <c r="AU1237" s="269" t="s">
        <v>79</v>
      </c>
      <c r="AV1237" s="13" t="s">
        <v>75</v>
      </c>
      <c r="AW1237" s="13" t="s">
        <v>35</v>
      </c>
      <c r="AX1237" s="13" t="s">
        <v>71</v>
      </c>
      <c r="AY1237" s="269" t="s">
        <v>169</v>
      </c>
    </row>
    <row r="1238" s="12" customFormat="1">
      <c r="B1238" s="248"/>
      <c r="C1238" s="249"/>
      <c r="D1238" s="250" t="s">
        <v>177</v>
      </c>
      <c r="E1238" s="251" t="s">
        <v>21</v>
      </c>
      <c r="F1238" s="252" t="s">
        <v>2424</v>
      </c>
      <c r="G1238" s="249"/>
      <c r="H1238" s="253">
        <v>18.798999999999999</v>
      </c>
      <c r="I1238" s="254"/>
      <c r="J1238" s="249"/>
      <c r="K1238" s="249"/>
      <c r="L1238" s="255"/>
      <c r="M1238" s="256"/>
      <c r="N1238" s="257"/>
      <c r="O1238" s="257"/>
      <c r="P1238" s="257"/>
      <c r="Q1238" s="257"/>
      <c r="R1238" s="257"/>
      <c r="S1238" s="257"/>
      <c r="T1238" s="258"/>
      <c r="AT1238" s="259" t="s">
        <v>177</v>
      </c>
      <c r="AU1238" s="259" t="s">
        <v>79</v>
      </c>
      <c r="AV1238" s="12" t="s">
        <v>79</v>
      </c>
      <c r="AW1238" s="12" t="s">
        <v>35</v>
      </c>
      <c r="AX1238" s="12" t="s">
        <v>71</v>
      </c>
      <c r="AY1238" s="259" t="s">
        <v>169</v>
      </c>
    </row>
    <row r="1239" s="13" customFormat="1">
      <c r="B1239" s="260"/>
      <c r="C1239" s="261"/>
      <c r="D1239" s="250" t="s">
        <v>177</v>
      </c>
      <c r="E1239" s="262" t="s">
        <v>21</v>
      </c>
      <c r="F1239" s="263" t="s">
        <v>2344</v>
      </c>
      <c r="G1239" s="261"/>
      <c r="H1239" s="262" t="s">
        <v>21</v>
      </c>
      <c r="I1239" s="264"/>
      <c r="J1239" s="261"/>
      <c r="K1239" s="261"/>
      <c r="L1239" s="265"/>
      <c r="M1239" s="266"/>
      <c r="N1239" s="267"/>
      <c r="O1239" s="267"/>
      <c r="P1239" s="267"/>
      <c r="Q1239" s="267"/>
      <c r="R1239" s="267"/>
      <c r="S1239" s="267"/>
      <c r="T1239" s="268"/>
      <c r="AT1239" s="269" t="s">
        <v>177</v>
      </c>
      <c r="AU1239" s="269" t="s">
        <v>79</v>
      </c>
      <c r="AV1239" s="13" t="s">
        <v>75</v>
      </c>
      <c r="AW1239" s="13" t="s">
        <v>35</v>
      </c>
      <c r="AX1239" s="13" t="s">
        <v>71</v>
      </c>
      <c r="AY1239" s="269" t="s">
        <v>169</v>
      </c>
    </row>
    <row r="1240" s="12" customFormat="1">
      <c r="B1240" s="248"/>
      <c r="C1240" s="249"/>
      <c r="D1240" s="250" t="s">
        <v>177</v>
      </c>
      <c r="E1240" s="251" t="s">
        <v>21</v>
      </c>
      <c r="F1240" s="252" t="s">
        <v>2425</v>
      </c>
      <c r="G1240" s="249"/>
      <c r="H1240" s="253">
        <v>26.163</v>
      </c>
      <c r="I1240" s="254"/>
      <c r="J1240" s="249"/>
      <c r="K1240" s="249"/>
      <c r="L1240" s="255"/>
      <c r="M1240" s="256"/>
      <c r="N1240" s="257"/>
      <c r="O1240" s="257"/>
      <c r="P1240" s="257"/>
      <c r="Q1240" s="257"/>
      <c r="R1240" s="257"/>
      <c r="S1240" s="257"/>
      <c r="T1240" s="258"/>
      <c r="AT1240" s="259" t="s">
        <v>177</v>
      </c>
      <c r="AU1240" s="259" t="s">
        <v>79</v>
      </c>
      <c r="AV1240" s="12" t="s">
        <v>79</v>
      </c>
      <c r="AW1240" s="12" t="s">
        <v>35</v>
      </c>
      <c r="AX1240" s="12" t="s">
        <v>71</v>
      </c>
      <c r="AY1240" s="259" t="s">
        <v>169</v>
      </c>
    </row>
    <row r="1241" s="13" customFormat="1">
      <c r="B1241" s="260"/>
      <c r="C1241" s="261"/>
      <c r="D1241" s="250" t="s">
        <v>177</v>
      </c>
      <c r="E1241" s="262" t="s">
        <v>21</v>
      </c>
      <c r="F1241" s="263" t="s">
        <v>2367</v>
      </c>
      <c r="G1241" s="261"/>
      <c r="H1241" s="262" t="s">
        <v>21</v>
      </c>
      <c r="I1241" s="264"/>
      <c r="J1241" s="261"/>
      <c r="K1241" s="261"/>
      <c r="L1241" s="265"/>
      <c r="M1241" s="266"/>
      <c r="N1241" s="267"/>
      <c r="O1241" s="267"/>
      <c r="P1241" s="267"/>
      <c r="Q1241" s="267"/>
      <c r="R1241" s="267"/>
      <c r="S1241" s="267"/>
      <c r="T1241" s="268"/>
      <c r="AT1241" s="269" t="s">
        <v>177</v>
      </c>
      <c r="AU1241" s="269" t="s">
        <v>79</v>
      </c>
      <c r="AV1241" s="13" t="s">
        <v>75</v>
      </c>
      <c r="AW1241" s="13" t="s">
        <v>35</v>
      </c>
      <c r="AX1241" s="13" t="s">
        <v>71</v>
      </c>
      <c r="AY1241" s="269" t="s">
        <v>169</v>
      </c>
    </row>
    <row r="1242" s="12" customFormat="1">
      <c r="B1242" s="248"/>
      <c r="C1242" s="249"/>
      <c r="D1242" s="250" t="s">
        <v>177</v>
      </c>
      <c r="E1242" s="251" t="s">
        <v>21</v>
      </c>
      <c r="F1242" s="252" t="s">
        <v>2426</v>
      </c>
      <c r="G1242" s="249"/>
      <c r="H1242" s="253">
        <v>6.3159999999999998</v>
      </c>
      <c r="I1242" s="254"/>
      <c r="J1242" s="249"/>
      <c r="K1242" s="249"/>
      <c r="L1242" s="255"/>
      <c r="M1242" s="256"/>
      <c r="N1242" s="257"/>
      <c r="O1242" s="257"/>
      <c r="P1242" s="257"/>
      <c r="Q1242" s="257"/>
      <c r="R1242" s="257"/>
      <c r="S1242" s="257"/>
      <c r="T1242" s="258"/>
      <c r="AT1242" s="259" t="s">
        <v>177</v>
      </c>
      <c r="AU1242" s="259" t="s">
        <v>79</v>
      </c>
      <c r="AV1242" s="12" t="s">
        <v>79</v>
      </c>
      <c r="AW1242" s="12" t="s">
        <v>35</v>
      </c>
      <c r="AX1242" s="12" t="s">
        <v>71</v>
      </c>
      <c r="AY1242" s="259" t="s">
        <v>169</v>
      </c>
    </row>
    <row r="1243" s="13" customFormat="1">
      <c r="B1243" s="260"/>
      <c r="C1243" s="261"/>
      <c r="D1243" s="250" t="s">
        <v>177</v>
      </c>
      <c r="E1243" s="262" t="s">
        <v>21</v>
      </c>
      <c r="F1243" s="263" t="s">
        <v>2427</v>
      </c>
      <c r="G1243" s="261"/>
      <c r="H1243" s="262" t="s">
        <v>21</v>
      </c>
      <c r="I1243" s="264"/>
      <c r="J1243" s="261"/>
      <c r="K1243" s="261"/>
      <c r="L1243" s="265"/>
      <c r="M1243" s="266"/>
      <c r="N1243" s="267"/>
      <c r="O1243" s="267"/>
      <c r="P1243" s="267"/>
      <c r="Q1243" s="267"/>
      <c r="R1243" s="267"/>
      <c r="S1243" s="267"/>
      <c r="T1243" s="268"/>
      <c r="AT1243" s="269" t="s">
        <v>177</v>
      </c>
      <c r="AU1243" s="269" t="s">
        <v>79</v>
      </c>
      <c r="AV1243" s="13" t="s">
        <v>75</v>
      </c>
      <c r="AW1243" s="13" t="s">
        <v>35</v>
      </c>
      <c r="AX1243" s="13" t="s">
        <v>71</v>
      </c>
      <c r="AY1243" s="269" t="s">
        <v>169</v>
      </c>
    </row>
    <row r="1244" s="12" customFormat="1">
      <c r="B1244" s="248"/>
      <c r="C1244" s="249"/>
      <c r="D1244" s="250" t="s">
        <v>177</v>
      </c>
      <c r="E1244" s="251" t="s">
        <v>21</v>
      </c>
      <c r="F1244" s="252" t="s">
        <v>2428</v>
      </c>
      <c r="G1244" s="249"/>
      <c r="H1244" s="253">
        <v>31.463999999999999</v>
      </c>
      <c r="I1244" s="254"/>
      <c r="J1244" s="249"/>
      <c r="K1244" s="249"/>
      <c r="L1244" s="255"/>
      <c r="M1244" s="256"/>
      <c r="N1244" s="257"/>
      <c r="O1244" s="257"/>
      <c r="P1244" s="257"/>
      <c r="Q1244" s="257"/>
      <c r="R1244" s="257"/>
      <c r="S1244" s="257"/>
      <c r="T1244" s="258"/>
      <c r="AT1244" s="259" t="s">
        <v>177</v>
      </c>
      <c r="AU1244" s="259" t="s">
        <v>79</v>
      </c>
      <c r="AV1244" s="12" t="s">
        <v>79</v>
      </c>
      <c r="AW1244" s="12" t="s">
        <v>35</v>
      </c>
      <c r="AX1244" s="12" t="s">
        <v>71</v>
      </c>
      <c r="AY1244" s="259" t="s">
        <v>169</v>
      </c>
    </row>
    <row r="1245" s="13" customFormat="1">
      <c r="B1245" s="260"/>
      <c r="C1245" s="261"/>
      <c r="D1245" s="250" t="s">
        <v>177</v>
      </c>
      <c r="E1245" s="262" t="s">
        <v>21</v>
      </c>
      <c r="F1245" s="263" t="s">
        <v>2357</v>
      </c>
      <c r="G1245" s="261"/>
      <c r="H1245" s="262" t="s">
        <v>21</v>
      </c>
      <c r="I1245" s="264"/>
      <c r="J1245" s="261"/>
      <c r="K1245" s="261"/>
      <c r="L1245" s="265"/>
      <c r="M1245" s="266"/>
      <c r="N1245" s="267"/>
      <c r="O1245" s="267"/>
      <c r="P1245" s="267"/>
      <c r="Q1245" s="267"/>
      <c r="R1245" s="267"/>
      <c r="S1245" s="267"/>
      <c r="T1245" s="268"/>
      <c r="AT1245" s="269" t="s">
        <v>177</v>
      </c>
      <c r="AU1245" s="269" t="s">
        <v>79</v>
      </c>
      <c r="AV1245" s="13" t="s">
        <v>75</v>
      </c>
      <c r="AW1245" s="13" t="s">
        <v>35</v>
      </c>
      <c r="AX1245" s="13" t="s">
        <v>71</v>
      </c>
      <c r="AY1245" s="269" t="s">
        <v>169</v>
      </c>
    </row>
    <row r="1246" s="12" customFormat="1">
      <c r="B1246" s="248"/>
      <c r="C1246" s="249"/>
      <c r="D1246" s="250" t="s">
        <v>177</v>
      </c>
      <c r="E1246" s="251" t="s">
        <v>21</v>
      </c>
      <c r="F1246" s="252" t="s">
        <v>2429</v>
      </c>
      <c r="G1246" s="249"/>
      <c r="H1246" s="253">
        <v>59.325000000000003</v>
      </c>
      <c r="I1246" s="254"/>
      <c r="J1246" s="249"/>
      <c r="K1246" s="249"/>
      <c r="L1246" s="255"/>
      <c r="M1246" s="256"/>
      <c r="N1246" s="257"/>
      <c r="O1246" s="257"/>
      <c r="P1246" s="257"/>
      <c r="Q1246" s="257"/>
      <c r="R1246" s="257"/>
      <c r="S1246" s="257"/>
      <c r="T1246" s="258"/>
      <c r="AT1246" s="259" t="s">
        <v>177</v>
      </c>
      <c r="AU1246" s="259" t="s">
        <v>79</v>
      </c>
      <c r="AV1246" s="12" t="s">
        <v>79</v>
      </c>
      <c r="AW1246" s="12" t="s">
        <v>35</v>
      </c>
      <c r="AX1246" s="12" t="s">
        <v>71</v>
      </c>
      <c r="AY1246" s="259" t="s">
        <v>169</v>
      </c>
    </row>
    <row r="1247" s="13" customFormat="1">
      <c r="B1247" s="260"/>
      <c r="C1247" s="261"/>
      <c r="D1247" s="250" t="s">
        <v>177</v>
      </c>
      <c r="E1247" s="262" t="s">
        <v>21</v>
      </c>
      <c r="F1247" s="263" t="s">
        <v>1109</v>
      </c>
      <c r="G1247" s="261"/>
      <c r="H1247" s="262" t="s">
        <v>21</v>
      </c>
      <c r="I1247" s="264"/>
      <c r="J1247" s="261"/>
      <c r="K1247" s="261"/>
      <c r="L1247" s="265"/>
      <c r="M1247" s="266"/>
      <c r="N1247" s="267"/>
      <c r="O1247" s="267"/>
      <c r="P1247" s="267"/>
      <c r="Q1247" s="267"/>
      <c r="R1247" s="267"/>
      <c r="S1247" s="267"/>
      <c r="T1247" s="268"/>
      <c r="AT1247" s="269" t="s">
        <v>177</v>
      </c>
      <c r="AU1247" s="269" t="s">
        <v>79</v>
      </c>
      <c r="AV1247" s="13" t="s">
        <v>75</v>
      </c>
      <c r="AW1247" s="13" t="s">
        <v>35</v>
      </c>
      <c r="AX1247" s="13" t="s">
        <v>71</v>
      </c>
      <c r="AY1247" s="269" t="s">
        <v>169</v>
      </c>
    </row>
    <row r="1248" s="12" customFormat="1">
      <c r="B1248" s="248"/>
      <c r="C1248" s="249"/>
      <c r="D1248" s="250" t="s">
        <v>177</v>
      </c>
      <c r="E1248" s="251" t="s">
        <v>21</v>
      </c>
      <c r="F1248" s="252" t="s">
        <v>2430</v>
      </c>
      <c r="G1248" s="249"/>
      <c r="H1248" s="253">
        <v>32.540999999999997</v>
      </c>
      <c r="I1248" s="254"/>
      <c r="J1248" s="249"/>
      <c r="K1248" s="249"/>
      <c r="L1248" s="255"/>
      <c r="M1248" s="256"/>
      <c r="N1248" s="257"/>
      <c r="O1248" s="257"/>
      <c r="P1248" s="257"/>
      <c r="Q1248" s="257"/>
      <c r="R1248" s="257"/>
      <c r="S1248" s="257"/>
      <c r="T1248" s="258"/>
      <c r="AT1248" s="259" t="s">
        <v>177</v>
      </c>
      <c r="AU1248" s="259" t="s">
        <v>79</v>
      </c>
      <c r="AV1248" s="12" t="s">
        <v>79</v>
      </c>
      <c r="AW1248" s="12" t="s">
        <v>35</v>
      </c>
      <c r="AX1248" s="12" t="s">
        <v>71</v>
      </c>
      <c r="AY1248" s="259" t="s">
        <v>169</v>
      </c>
    </row>
    <row r="1249" s="13" customFormat="1">
      <c r="B1249" s="260"/>
      <c r="C1249" s="261"/>
      <c r="D1249" s="250" t="s">
        <v>177</v>
      </c>
      <c r="E1249" s="262" t="s">
        <v>21</v>
      </c>
      <c r="F1249" s="263" t="s">
        <v>2431</v>
      </c>
      <c r="G1249" s="261"/>
      <c r="H1249" s="262" t="s">
        <v>21</v>
      </c>
      <c r="I1249" s="264"/>
      <c r="J1249" s="261"/>
      <c r="K1249" s="261"/>
      <c r="L1249" s="265"/>
      <c r="M1249" s="266"/>
      <c r="N1249" s="267"/>
      <c r="O1249" s="267"/>
      <c r="P1249" s="267"/>
      <c r="Q1249" s="267"/>
      <c r="R1249" s="267"/>
      <c r="S1249" s="267"/>
      <c r="T1249" s="268"/>
      <c r="AT1249" s="269" t="s">
        <v>177</v>
      </c>
      <c r="AU1249" s="269" t="s">
        <v>79</v>
      </c>
      <c r="AV1249" s="13" t="s">
        <v>75</v>
      </c>
      <c r="AW1249" s="13" t="s">
        <v>35</v>
      </c>
      <c r="AX1249" s="13" t="s">
        <v>71</v>
      </c>
      <c r="AY1249" s="269" t="s">
        <v>169</v>
      </c>
    </row>
    <row r="1250" s="12" customFormat="1">
      <c r="B1250" s="248"/>
      <c r="C1250" s="249"/>
      <c r="D1250" s="250" t="s">
        <v>177</v>
      </c>
      <c r="E1250" s="251" t="s">
        <v>21</v>
      </c>
      <c r="F1250" s="252" t="s">
        <v>2432</v>
      </c>
      <c r="G1250" s="249"/>
      <c r="H1250" s="253">
        <v>38.058999999999998</v>
      </c>
      <c r="I1250" s="254"/>
      <c r="J1250" s="249"/>
      <c r="K1250" s="249"/>
      <c r="L1250" s="255"/>
      <c r="M1250" s="256"/>
      <c r="N1250" s="257"/>
      <c r="O1250" s="257"/>
      <c r="P1250" s="257"/>
      <c r="Q1250" s="257"/>
      <c r="R1250" s="257"/>
      <c r="S1250" s="257"/>
      <c r="T1250" s="258"/>
      <c r="AT1250" s="259" t="s">
        <v>177</v>
      </c>
      <c r="AU1250" s="259" t="s">
        <v>79</v>
      </c>
      <c r="AV1250" s="12" t="s">
        <v>79</v>
      </c>
      <c r="AW1250" s="12" t="s">
        <v>35</v>
      </c>
      <c r="AX1250" s="12" t="s">
        <v>71</v>
      </c>
      <c r="AY1250" s="259" t="s">
        <v>169</v>
      </c>
    </row>
    <row r="1251" s="13" customFormat="1">
      <c r="B1251" s="260"/>
      <c r="C1251" s="261"/>
      <c r="D1251" s="250" t="s">
        <v>177</v>
      </c>
      <c r="E1251" s="262" t="s">
        <v>21</v>
      </c>
      <c r="F1251" s="263" t="s">
        <v>2433</v>
      </c>
      <c r="G1251" s="261"/>
      <c r="H1251" s="262" t="s">
        <v>21</v>
      </c>
      <c r="I1251" s="264"/>
      <c r="J1251" s="261"/>
      <c r="K1251" s="261"/>
      <c r="L1251" s="265"/>
      <c r="M1251" s="266"/>
      <c r="N1251" s="267"/>
      <c r="O1251" s="267"/>
      <c r="P1251" s="267"/>
      <c r="Q1251" s="267"/>
      <c r="R1251" s="267"/>
      <c r="S1251" s="267"/>
      <c r="T1251" s="268"/>
      <c r="AT1251" s="269" t="s">
        <v>177</v>
      </c>
      <c r="AU1251" s="269" t="s">
        <v>79</v>
      </c>
      <c r="AV1251" s="13" t="s">
        <v>75</v>
      </c>
      <c r="AW1251" s="13" t="s">
        <v>35</v>
      </c>
      <c r="AX1251" s="13" t="s">
        <v>71</v>
      </c>
      <c r="AY1251" s="269" t="s">
        <v>169</v>
      </c>
    </row>
    <row r="1252" s="12" customFormat="1">
      <c r="B1252" s="248"/>
      <c r="C1252" s="249"/>
      <c r="D1252" s="250" t="s">
        <v>177</v>
      </c>
      <c r="E1252" s="251" t="s">
        <v>21</v>
      </c>
      <c r="F1252" s="252" t="s">
        <v>2434</v>
      </c>
      <c r="G1252" s="249"/>
      <c r="H1252" s="253">
        <v>38.438000000000002</v>
      </c>
      <c r="I1252" s="254"/>
      <c r="J1252" s="249"/>
      <c r="K1252" s="249"/>
      <c r="L1252" s="255"/>
      <c r="M1252" s="256"/>
      <c r="N1252" s="257"/>
      <c r="O1252" s="257"/>
      <c r="P1252" s="257"/>
      <c r="Q1252" s="257"/>
      <c r="R1252" s="257"/>
      <c r="S1252" s="257"/>
      <c r="T1252" s="258"/>
      <c r="AT1252" s="259" t="s">
        <v>177</v>
      </c>
      <c r="AU1252" s="259" t="s">
        <v>79</v>
      </c>
      <c r="AV1252" s="12" t="s">
        <v>79</v>
      </c>
      <c r="AW1252" s="12" t="s">
        <v>35</v>
      </c>
      <c r="AX1252" s="12" t="s">
        <v>71</v>
      </c>
      <c r="AY1252" s="259" t="s">
        <v>169</v>
      </c>
    </row>
    <row r="1253" s="13" customFormat="1">
      <c r="B1253" s="260"/>
      <c r="C1253" s="261"/>
      <c r="D1253" s="250" t="s">
        <v>177</v>
      </c>
      <c r="E1253" s="262" t="s">
        <v>21</v>
      </c>
      <c r="F1253" s="263" t="s">
        <v>1125</v>
      </c>
      <c r="G1253" s="261"/>
      <c r="H1253" s="262" t="s">
        <v>21</v>
      </c>
      <c r="I1253" s="264"/>
      <c r="J1253" s="261"/>
      <c r="K1253" s="261"/>
      <c r="L1253" s="265"/>
      <c r="M1253" s="266"/>
      <c r="N1253" s="267"/>
      <c r="O1253" s="267"/>
      <c r="P1253" s="267"/>
      <c r="Q1253" s="267"/>
      <c r="R1253" s="267"/>
      <c r="S1253" s="267"/>
      <c r="T1253" s="268"/>
      <c r="AT1253" s="269" t="s">
        <v>177</v>
      </c>
      <c r="AU1253" s="269" t="s">
        <v>79</v>
      </c>
      <c r="AV1253" s="13" t="s">
        <v>75</v>
      </c>
      <c r="AW1253" s="13" t="s">
        <v>35</v>
      </c>
      <c r="AX1253" s="13" t="s">
        <v>71</v>
      </c>
      <c r="AY1253" s="269" t="s">
        <v>169</v>
      </c>
    </row>
    <row r="1254" s="12" customFormat="1">
      <c r="B1254" s="248"/>
      <c r="C1254" s="249"/>
      <c r="D1254" s="250" t="s">
        <v>177</v>
      </c>
      <c r="E1254" s="251" t="s">
        <v>21</v>
      </c>
      <c r="F1254" s="252" t="s">
        <v>2434</v>
      </c>
      <c r="G1254" s="249"/>
      <c r="H1254" s="253">
        <v>38.438000000000002</v>
      </c>
      <c r="I1254" s="254"/>
      <c r="J1254" s="249"/>
      <c r="K1254" s="249"/>
      <c r="L1254" s="255"/>
      <c r="M1254" s="256"/>
      <c r="N1254" s="257"/>
      <c r="O1254" s="257"/>
      <c r="P1254" s="257"/>
      <c r="Q1254" s="257"/>
      <c r="R1254" s="257"/>
      <c r="S1254" s="257"/>
      <c r="T1254" s="258"/>
      <c r="AT1254" s="259" t="s">
        <v>177</v>
      </c>
      <c r="AU1254" s="259" t="s">
        <v>79</v>
      </c>
      <c r="AV1254" s="12" t="s">
        <v>79</v>
      </c>
      <c r="AW1254" s="12" t="s">
        <v>35</v>
      </c>
      <c r="AX1254" s="12" t="s">
        <v>71</v>
      </c>
      <c r="AY1254" s="259" t="s">
        <v>169</v>
      </c>
    </row>
    <row r="1255" s="13" customFormat="1">
      <c r="B1255" s="260"/>
      <c r="C1255" s="261"/>
      <c r="D1255" s="250" t="s">
        <v>177</v>
      </c>
      <c r="E1255" s="262" t="s">
        <v>21</v>
      </c>
      <c r="F1255" s="263" t="s">
        <v>2157</v>
      </c>
      <c r="G1255" s="261"/>
      <c r="H1255" s="262" t="s">
        <v>21</v>
      </c>
      <c r="I1255" s="264"/>
      <c r="J1255" s="261"/>
      <c r="K1255" s="261"/>
      <c r="L1255" s="265"/>
      <c r="M1255" s="266"/>
      <c r="N1255" s="267"/>
      <c r="O1255" s="267"/>
      <c r="P1255" s="267"/>
      <c r="Q1255" s="267"/>
      <c r="R1255" s="267"/>
      <c r="S1255" s="267"/>
      <c r="T1255" s="268"/>
      <c r="AT1255" s="269" t="s">
        <v>177</v>
      </c>
      <c r="AU1255" s="269" t="s">
        <v>79</v>
      </c>
      <c r="AV1255" s="13" t="s">
        <v>75</v>
      </c>
      <c r="AW1255" s="13" t="s">
        <v>35</v>
      </c>
      <c r="AX1255" s="13" t="s">
        <v>71</v>
      </c>
      <c r="AY1255" s="269" t="s">
        <v>169</v>
      </c>
    </row>
    <row r="1256" s="12" customFormat="1">
      <c r="B1256" s="248"/>
      <c r="C1256" s="249"/>
      <c r="D1256" s="250" t="s">
        <v>177</v>
      </c>
      <c r="E1256" s="251" t="s">
        <v>21</v>
      </c>
      <c r="F1256" s="252" t="s">
        <v>2435</v>
      </c>
      <c r="G1256" s="249"/>
      <c r="H1256" s="253">
        <v>4.2930000000000001</v>
      </c>
      <c r="I1256" s="254"/>
      <c r="J1256" s="249"/>
      <c r="K1256" s="249"/>
      <c r="L1256" s="255"/>
      <c r="M1256" s="256"/>
      <c r="N1256" s="257"/>
      <c r="O1256" s="257"/>
      <c r="P1256" s="257"/>
      <c r="Q1256" s="257"/>
      <c r="R1256" s="257"/>
      <c r="S1256" s="257"/>
      <c r="T1256" s="258"/>
      <c r="AT1256" s="259" t="s">
        <v>177</v>
      </c>
      <c r="AU1256" s="259" t="s">
        <v>79</v>
      </c>
      <c r="AV1256" s="12" t="s">
        <v>79</v>
      </c>
      <c r="AW1256" s="12" t="s">
        <v>35</v>
      </c>
      <c r="AX1256" s="12" t="s">
        <v>71</v>
      </c>
      <c r="AY1256" s="259" t="s">
        <v>169</v>
      </c>
    </row>
    <row r="1257" s="13" customFormat="1">
      <c r="B1257" s="260"/>
      <c r="C1257" s="261"/>
      <c r="D1257" s="250" t="s">
        <v>177</v>
      </c>
      <c r="E1257" s="262" t="s">
        <v>21</v>
      </c>
      <c r="F1257" s="263" t="s">
        <v>1142</v>
      </c>
      <c r="G1257" s="261"/>
      <c r="H1257" s="262" t="s">
        <v>21</v>
      </c>
      <c r="I1257" s="264"/>
      <c r="J1257" s="261"/>
      <c r="K1257" s="261"/>
      <c r="L1257" s="265"/>
      <c r="M1257" s="266"/>
      <c r="N1257" s="267"/>
      <c r="O1257" s="267"/>
      <c r="P1257" s="267"/>
      <c r="Q1257" s="267"/>
      <c r="R1257" s="267"/>
      <c r="S1257" s="267"/>
      <c r="T1257" s="268"/>
      <c r="AT1257" s="269" t="s">
        <v>177</v>
      </c>
      <c r="AU1257" s="269" t="s">
        <v>79</v>
      </c>
      <c r="AV1257" s="13" t="s">
        <v>75</v>
      </c>
      <c r="AW1257" s="13" t="s">
        <v>35</v>
      </c>
      <c r="AX1257" s="13" t="s">
        <v>71</v>
      </c>
      <c r="AY1257" s="269" t="s">
        <v>169</v>
      </c>
    </row>
    <row r="1258" s="12" customFormat="1">
      <c r="B1258" s="248"/>
      <c r="C1258" s="249"/>
      <c r="D1258" s="250" t="s">
        <v>177</v>
      </c>
      <c r="E1258" s="251" t="s">
        <v>21</v>
      </c>
      <c r="F1258" s="252" t="s">
        <v>2435</v>
      </c>
      <c r="G1258" s="249"/>
      <c r="H1258" s="253">
        <v>4.2930000000000001</v>
      </c>
      <c r="I1258" s="254"/>
      <c r="J1258" s="249"/>
      <c r="K1258" s="249"/>
      <c r="L1258" s="255"/>
      <c r="M1258" s="256"/>
      <c r="N1258" s="257"/>
      <c r="O1258" s="257"/>
      <c r="P1258" s="257"/>
      <c r="Q1258" s="257"/>
      <c r="R1258" s="257"/>
      <c r="S1258" s="257"/>
      <c r="T1258" s="258"/>
      <c r="AT1258" s="259" t="s">
        <v>177</v>
      </c>
      <c r="AU1258" s="259" t="s">
        <v>79</v>
      </c>
      <c r="AV1258" s="12" t="s">
        <v>79</v>
      </c>
      <c r="AW1258" s="12" t="s">
        <v>35</v>
      </c>
      <c r="AX1258" s="12" t="s">
        <v>71</v>
      </c>
      <c r="AY1258" s="259" t="s">
        <v>169</v>
      </c>
    </row>
    <row r="1259" s="13" customFormat="1">
      <c r="B1259" s="260"/>
      <c r="C1259" s="261"/>
      <c r="D1259" s="250" t="s">
        <v>177</v>
      </c>
      <c r="E1259" s="262" t="s">
        <v>21</v>
      </c>
      <c r="F1259" s="263" t="s">
        <v>2436</v>
      </c>
      <c r="G1259" s="261"/>
      <c r="H1259" s="262" t="s">
        <v>21</v>
      </c>
      <c r="I1259" s="264"/>
      <c r="J1259" s="261"/>
      <c r="K1259" s="261"/>
      <c r="L1259" s="265"/>
      <c r="M1259" s="266"/>
      <c r="N1259" s="267"/>
      <c r="O1259" s="267"/>
      <c r="P1259" s="267"/>
      <c r="Q1259" s="267"/>
      <c r="R1259" s="267"/>
      <c r="S1259" s="267"/>
      <c r="T1259" s="268"/>
      <c r="AT1259" s="269" t="s">
        <v>177</v>
      </c>
      <c r="AU1259" s="269" t="s">
        <v>79</v>
      </c>
      <c r="AV1259" s="13" t="s">
        <v>75</v>
      </c>
      <c r="AW1259" s="13" t="s">
        <v>35</v>
      </c>
      <c r="AX1259" s="13" t="s">
        <v>71</v>
      </c>
      <c r="AY1259" s="269" t="s">
        <v>169</v>
      </c>
    </row>
    <row r="1260" s="12" customFormat="1">
      <c r="B1260" s="248"/>
      <c r="C1260" s="249"/>
      <c r="D1260" s="250" t="s">
        <v>177</v>
      </c>
      <c r="E1260" s="251" t="s">
        <v>21</v>
      </c>
      <c r="F1260" s="252" t="s">
        <v>2437</v>
      </c>
      <c r="G1260" s="249"/>
      <c r="H1260" s="253">
        <v>24.402000000000001</v>
      </c>
      <c r="I1260" s="254"/>
      <c r="J1260" s="249"/>
      <c r="K1260" s="249"/>
      <c r="L1260" s="255"/>
      <c r="M1260" s="256"/>
      <c r="N1260" s="257"/>
      <c r="O1260" s="257"/>
      <c r="P1260" s="257"/>
      <c r="Q1260" s="257"/>
      <c r="R1260" s="257"/>
      <c r="S1260" s="257"/>
      <c r="T1260" s="258"/>
      <c r="AT1260" s="259" t="s">
        <v>177</v>
      </c>
      <c r="AU1260" s="259" t="s">
        <v>79</v>
      </c>
      <c r="AV1260" s="12" t="s">
        <v>79</v>
      </c>
      <c r="AW1260" s="12" t="s">
        <v>35</v>
      </c>
      <c r="AX1260" s="12" t="s">
        <v>71</v>
      </c>
      <c r="AY1260" s="259" t="s">
        <v>169</v>
      </c>
    </row>
    <row r="1261" s="13" customFormat="1">
      <c r="B1261" s="260"/>
      <c r="C1261" s="261"/>
      <c r="D1261" s="250" t="s">
        <v>177</v>
      </c>
      <c r="E1261" s="262" t="s">
        <v>21</v>
      </c>
      <c r="F1261" s="263" t="s">
        <v>2438</v>
      </c>
      <c r="G1261" s="261"/>
      <c r="H1261" s="262" t="s">
        <v>21</v>
      </c>
      <c r="I1261" s="264"/>
      <c r="J1261" s="261"/>
      <c r="K1261" s="261"/>
      <c r="L1261" s="265"/>
      <c r="M1261" s="266"/>
      <c r="N1261" s="267"/>
      <c r="O1261" s="267"/>
      <c r="P1261" s="267"/>
      <c r="Q1261" s="267"/>
      <c r="R1261" s="267"/>
      <c r="S1261" s="267"/>
      <c r="T1261" s="268"/>
      <c r="AT1261" s="269" t="s">
        <v>177</v>
      </c>
      <c r="AU1261" s="269" t="s">
        <v>79</v>
      </c>
      <c r="AV1261" s="13" t="s">
        <v>75</v>
      </c>
      <c r="AW1261" s="13" t="s">
        <v>35</v>
      </c>
      <c r="AX1261" s="13" t="s">
        <v>71</v>
      </c>
      <c r="AY1261" s="269" t="s">
        <v>169</v>
      </c>
    </row>
    <row r="1262" s="12" customFormat="1">
      <c r="B1262" s="248"/>
      <c r="C1262" s="249"/>
      <c r="D1262" s="250" t="s">
        <v>177</v>
      </c>
      <c r="E1262" s="251" t="s">
        <v>21</v>
      </c>
      <c r="F1262" s="252" t="s">
        <v>2439</v>
      </c>
      <c r="G1262" s="249"/>
      <c r="H1262" s="253">
        <v>29.978999999999999</v>
      </c>
      <c r="I1262" s="254"/>
      <c r="J1262" s="249"/>
      <c r="K1262" s="249"/>
      <c r="L1262" s="255"/>
      <c r="M1262" s="256"/>
      <c r="N1262" s="257"/>
      <c r="O1262" s="257"/>
      <c r="P1262" s="257"/>
      <c r="Q1262" s="257"/>
      <c r="R1262" s="257"/>
      <c r="S1262" s="257"/>
      <c r="T1262" s="258"/>
      <c r="AT1262" s="259" t="s">
        <v>177</v>
      </c>
      <c r="AU1262" s="259" t="s">
        <v>79</v>
      </c>
      <c r="AV1262" s="12" t="s">
        <v>79</v>
      </c>
      <c r="AW1262" s="12" t="s">
        <v>35</v>
      </c>
      <c r="AX1262" s="12" t="s">
        <v>71</v>
      </c>
      <c r="AY1262" s="259" t="s">
        <v>169</v>
      </c>
    </row>
    <row r="1263" s="13" customFormat="1">
      <c r="B1263" s="260"/>
      <c r="C1263" s="261"/>
      <c r="D1263" s="250" t="s">
        <v>177</v>
      </c>
      <c r="E1263" s="262" t="s">
        <v>21</v>
      </c>
      <c r="F1263" s="263" t="s">
        <v>2440</v>
      </c>
      <c r="G1263" s="261"/>
      <c r="H1263" s="262" t="s">
        <v>21</v>
      </c>
      <c r="I1263" s="264"/>
      <c r="J1263" s="261"/>
      <c r="K1263" s="261"/>
      <c r="L1263" s="265"/>
      <c r="M1263" s="266"/>
      <c r="N1263" s="267"/>
      <c r="O1263" s="267"/>
      <c r="P1263" s="267"/>
      <c r="Q1263" s="267"/>
      <c r="R1263" s="267"/>
      <c r="S1263" s="267"/>
      <c r="T1263" s="268"/>
      <c r="AT1263" s="269" t="s">
        <v>177</v>
      </c>
      <c r="AU1263" s="269" t="s">
        <v>79</v>
      </c>
      <c r="AV1263" s="13" t="s">
        <v>75</v>
      </c>
      <c r="AW1263" s="13" t="s">
        <v>35</v>
      </c>
      <c r="AX1263" s="13" t="s">
        <v>71</v>
      </c>
      <c r="AY1263" s="269" t="s">
        <v>169</v>
      </c>
    </row>
    <row r="1264" s="12" customFormat="1">
      <c r="B1264" s="248"/>
      <c r="C1264" s="249"/>
      <c r="D1264" s="250" t="s">
        <v>177</v>
      </c>
      <c r="E1264" s="251" t="s">
        <v>21</v>
      </c>
      <c r="F1264" s="252" t="s">
        <v>2441</v>
      </c>
      <c r="G1264" s="249"/>
      <c r="H1264" s="253">
        <v>8.5860000000000003</v>
      </c>
      <c r="I1264" s="254"/>
      <c r="J1264" s="249"/>
      <c r="K1264" s="249"/>
      <c r="L1264" s="255"/>
      <c r="M1264" s="256"/>
      <c r="N1264" s="257"/>
      <c r="O1264" s="257"/>
      <c r="P1264" s="257"/>
      <c r="Q1264" s="257"/>
      <c r="R1264" s="257"/>
      <c r="S1264" s="257"/>
      <c r="T1264" s="258"/>
      <c r="AT1264" s="259" t="s">
        <v>177</v>
      </c>
      <c r="AU1264" s="259" t="s">
        <v>79</v>
      </c>
      <c r="AV1264" s="12" t="s">
        <v>79</v>
      </c>
      <c r="AW1264" s="12" t="s">
        <v>35</v>
      </c>
      <c r="AX1264" s="12" t="s">
        <v>71</v>
      </c>
      <c r="AY1264" s="259" t="s">
        <v>169</v>
      </c>
    </row>
    <row r="1265" s="13" customFormat="1">
      <c r="B1265" s="260"/>
      <c r="C1265" s="261"/>
      <c r="D1265" s="250" t="s">
        <v>177</v>
      </c>
      <c r="E1265" s="262" t="s">
        <v>21</v>
      </c>
      <c r="F1265" s="263" t="s">
        <v>2442</v>
      </c>
      <c r="G1265" s="261"/>
      <c r="H1265" s="262" t="s">
        <v>21</v>
      </c>
      <c r="I1265" s="264"/>
      <c r="J1265" s="261"/>
      <c r="K1265" s="261"/>
      <c r="L1265" s="265"/>
      <c r="M1265" s="266"/>
      <c r="N1265" s="267"/>
      <c r="O1265" s="267"/>
      <c r="P1265" s="267"/>
      <c r="Q1265" s="267"/>
      <c r="R1265" s="267"/>
      <c r="S1265" s="267"/>
      <c r="T1265" s="268"/>
      <c r="AT1265" s="269" t="s">
        <v>177</v>
      </c>
      <c r="AU1265" s="269" t="s">
        <v>79</v>
      </c>
      <c r="AV1265" s="13" t="s">
        <v>75</v>
      </c>
      <c r="AW1265" s="13" t="s">
        <v>35</v>
      </c>
      <c r="AX1265" s="13" t="s">
        <v>71</v>
      </c>
      <c r="AY1265" s="269" t="s">
        <v>169</v>
      </c>
    </row>
    <row r="1266" s="12" customFormat="1">
      <c r="B1266" s="248"/>
      <c r="C1266" s="249"/>
      <c r="D1266" s="250" t="s">
        <v>177</v>
      </c>
      <c r="E1266" s="251" t="s">
        <v>21</v>
      </c>
      <c r="F1266" s="252" t="s">
        <v>2453</v>
      </c>
      <c r="G1266" s="249"/>
      <c r="H1266" s="253">
        <v>-86.352999999999994</v>
      </c>
      <c r="I1266" s="254"/>
      <c r="J1266" s="249"/>
      <c r="K1266" s="249"/>
      <c r="L1266" s="255"/>
      <c r="M1266" s="256"/>
      <c r="N1266" s="257"/>
      <c r="O1266" s="257"/>
      <c r="P1266" s="257"/>
      <c r="Q1266" s="257"/>
      <c r="R1266" s="257"/>
      <c r="S1266" s="257"/>
      <c r="T1266" s="258"/>
      <c r="AT1266" s="259" t="s">
        <v>177</v>
      </c>
      <c r="AU1266" s="259" t="s">
        <v>79</v>
      </c>
      <c r="AV1266" s="12" t="s">
        <v>79</v>
      </c>
      <c r="AW1266" s="12" t="s">
        <v>35</v>
      </c>
      <c r="AX1266" s="12" t="s">
        <v>71</v>
      </c>
      <c r="AY1266" s="259" t="s">
        <v>169</v>
      </c>
    </row>
    <row r="1267" s="13" customFormat="1">
      <c r="B1267" s="260"/>
      <c r="C1267" s="261"/>
      <c r="D1267" s="250" t="s">
        <v>177</v>
      </c>
      <c r="E1267" s="262" t="s">
        <v>21</v>
      </c>
      <c r="F1267" s="263" t="s">
        <v>2454</v>
      </c>
      <c r="G1267" s="261"/>
      <c r="H1267" s="262" t="s">
        <v>21</v>
      </c>
      <c r="I1267" s="264"/>
      <c r="J1267" s="261"/>
      <c r="K1267" s="261"/>
      <c r="L1267" s="265"/>
      <c r="M1267" s="266"/>
      <c r="N1267" s="267"/>
      <c r="O1267" s="267"/>
      <c r="P1267" s="267"/>
      <c r="Q1267" s="267"/>
      <c r="R1267" s="267"/>
      <c r="S1267" s="267"/>
      <c r="T1267" s="268"/>
      <c r="AT1267" s="269" t="s">
        <v>177</v>
      </c>
      <c r="AU1267" s="269" t="s">
        <v>79</v>
      </c>
      <c r="AV1267" s="13" t="s">
        <v>75</v>
      </c>
      <c r="AW1267" s="13" t="s">
        <v>35</v>
      </c>
      <c r="AX1267" s="13" t="s">
        <v>71</v>
      </c>
      <c r="AY1267" s="269" t="s">
        <v>169</v>
      </c>
    </row>
    <row r="1268" s="12" customFormat="1">
      <c r="B1268" s="248"/>
      <c r="C1268" s="249"/>
      <c r="D1268" s="250" t="s">
        <v>177</v>
      </c>
      <c r="E1268" s="251" t="s">
        <v>21</v>
      </c>
      <c r="F1268" s="252" t="s">
        <v>2455</v>
      </c>
      <c r="G1268" s="249"/>
      <c r="H1268" s="253">
        <v>-2.0099999999999998</v>
      </c>
      <c r="I1268" s="254"/>
      <c r="J1268" s="249"/>
      <c r="K1268" s="249"/>
      <c r="L1268" s="255"/>
      <c r="M1268" s="256"/>
      <c r="N1268" s="257"/>
      <c r="O1268" s="257"/>
      <c r="P1268" s="257"/>
      <c r="Q1268" s="257"/>
      <c r="R1268" s="257"/>
      <c r="S1268" s="257"/>
      <c r="T1268" s="258"/>
      <c r="AT1268" s="259" t="s">
        <v>177</v>
      </c>
      <c r="AU1268" s="259" t="s">
        <v>79</v>
      </c>
      <c r="AV1268" s="12" t="s">
        <v>79</v>
      </c>
      <c r="AW1268" s="12" t="s">
        <v>35</v>
      </c>
      <c r="AX1268" s="12" t="s">
        <v>71</v>
      </c>
      <c r="AY1268" s="259" t="s">
        <v>169</v>
      </c>
    </row>
    <row r="1269" s="13" customFormat="1">
      <c r="B1269" s="260"/>
      <c r="C1269" s="261"/>
      <c r="D1269" s="250" t="s">
        <v>177</v>
      </c>
      <c r="E1269" s="262" t="s">
        <v>21</v>
      </c>
      <c r="F1269" s="263" t="s">
        <v>2456</v>
      </c>
      <c r="G1269" s="261"/>
      <c r="H1269" s="262" t="s">
        <v>21</v>
      </c>
      <c r="I1269" s="264"/>
      <c r="J1269" s="261"/>
      <c r="K1269" s="261"/>
      <c r="L1269" s="265"/>
      <c r="M1269" s="266"/>
      <c r="N1269" s="267"/>
      <c r="O1269" s="267"/>
      <c r="P1269" s="267"/>
      <c r="Q1269" s="267"/>
      <c r="R1269" s="267"/>
      <c r="S1269" s="267"/>
      <c r="T1269" s="268"/>
      <c r="AT1269" s="269" t="s">
        <v>177</v>
      </c>
      <c r="AU1269" s="269" t="s">
        <v>79</v>
      </c>
      <c r="AV1269" s="13" t="s">
        <v>75</v>
      </c>
      <c r="AW1269" s="13" t="s">
        <v>35</v>
      </c>
      <c r="AX1269" s="13" t="s">
        <v>71</v>
      </c>
      <c r="AY1269" s="269" t="s">
        <v>169</v>
      </c>
    </row>
    <row r="1270" s="13" customFormat="1">
      <c r="B1270" s="260"/>
      <c r="C1270" s="261"/>
      <c r="D1270" s="250" t="s">
        <v>177</v>
      </c>
      <c r="E1270" s="262" t="s">
        <v>21</v>
      </c>
      <c r="F1270" s="263" t="s">
        <v>2261</v>
      </c>
      <c r="G1270" s="261"/>
      <c r="H1270" s="262" t="s">
        <v>21</v>
      </c>
      <c r="I1270" s="264"/>
      <c r="J1270" s="261"/>
      <c r="K1270" s="261"/>
      <c r="L1270" s="265"/>
      <c r="M1270" s="266"/>
      <c r="N1270" s="267"/>
      <c r="O1270" s="267"/>
      <c r="P1270" s="267"/>
      <c r="Q1270" s="267"/>
      <c r="R1270" s="267"/>
      <c r="S1270" s="267"/>
      <c r="T1270" s="268"/>
      <c r="AT1270" s="269" t="s">
        <v>177</v>
      </c>
      <c r="AU1270" s="269" t="s">
        <v>79</v>
      </c>
      <c r="AV1270" s="13" t="s">
        <v>75</v>
      </c>
      <c r="AW1270" s="13" t="s">
        <v>35</v>
      </c>
      <c r="AX1270" s="13" t="s">
        <v>71</v>
      </c>
      <c r="AY1270" s="269" t="s">
        <v>169</v>
      </c>
    </row>
    <row r="1271" s="12" customFormat="1">
      <c r="B1271" s="248"/>
      <c r="C1271" s="249"/>
      <c r="D1271" s="250" t="s">
        <v>177</v>
      </c>
      <c r="E1271" s="251" t="s">
        <v>21</v>
      </c>
      <c r="F1271" s="252" t="s">
        <v>2613</v>
      </c>
      <c r="G1271" s="249"/>
      <c r="H1271" s="253">
        <v>1.49</v>
      </c>
      <c r="I1271" s="254"/>
      <c r="J1271" s="249"/>
      <c r="K1271" s="249"/>
      <c r="L1271" s="255"/>
      <c r="M1271" s="256"/>
      <c r="N1271" s="257"/>
      <c r="O1271" s="257"/>
      <c r="P1271" s="257"/>
      <c r="Q1271" s="257"/>
      <c r="R1271" s="257"/>
      <c r="S1271" s="257"/>
      <c r="T1271" s="258"/>
      <c r="AT1271" s="259" t="s">
        <v>177</v>
      </c>
      <c r="AU1271" s="259" t="s">
        <v>79</v>
      </c>
      <c r="AV1271" s="12" t="s">
        <v>79</v>
      </c>
      <c r="AW1271" s="12" t="s">
        <v>35</v>
      </c>
      <c r="AX1271" s="12" t="s">
        <v>71</v>
      </c>
      <c r="AY1271" s="259" t="s">
        <v>169</v>
      </c>
    </row>
    <row r="1272" s="13" customFormat="1">
      <c r="B1272" s="260"/>
      <c r="C1272" s="261"/>
      <c r="D1272" s="250" t="s">
        <v>177</v>
      </c>
      <c r="E1272" s="262" t="s">
        <v>21</v>
      </c>
      <c r="F1272" s="263" t="s">
        <v>2344</v>
      </c>
      <c r="G1272" s="261"/>
      <c r="H1272" s="262" t="s">
        <v>21</v>
      </c>
      <c r="I1272" s="264"/>
      <c r="J1272" s="261"/>
      <c r="K1272" s="261"/>
      <c r="L1272" s="265"/>
      <c r="M1272" s="266"/>
      <c r="N1272" s="267"/>
      <c r="O1272" s="267"/>
      <c r="P1272" s="267"/>
      <c r="Q1272" s="267"/>
      <c r="R1272" s="267"/>
      <c r="S1272" s="267"/>
      <c r="T1272" s="268"/>
      <c r="AT1272" s="269" t="s">
        <v>177</v>
      </c>
      <c r="AU1272" s="269" t="s">
        <v>79</v>
      </c>
      <c r="AV1272" s="13" t="s">
        <v>75</v>
      </c>
      <c r="AW1272" s="13" t="s">
        <v>35</v>
      </c>
      <c r="AX1272" s="13" t="s">
        <v>71</v>
      </c>
      <c r="AY1272" s="269" t="s">
        <v>169</v>
      </c>
    </row>
    <row r="1273" s="12" customFormat="1">
      <c r="B1273" s="248"/>
      <c r="C1273" s="249"/>
      <c r="D1273" s="250" t="s">
        <v>177</v>
      </c>
      <c r="E1273" s="251" t="s">
        <v>21</v>
      </c>
      <c r="F1273" s="252" t="s">
        <v>220</v>
      </c>
      <c r="G1273" s="249"/>
      <c r="H1273" s="253">
        <v>10</v>
      </c>
      <c r="I1273" s="254"/>
      <c r="J1273" s="249"/>
      <c r="K1273" s="249"/>
      <c r="L1273" s="255"/>
      <c r="M1273" s="256"/>
      <c r="N1273" s="257"/>
      <c r="O1273" s="257"/>
      <c r="P1273" s="257"/>
      <c r="Q1273" s="257"/>
      <c r="R1273" s="257"/>
      <c r="S1273" s="257"/>
      <c r="T1273" s="258"/>
      <c r="AT1273" s="259" t="s">
        <v>177</v>
      </c>
      <c r="AU1273" s="259" t="s">
        <v>79</v>
      </c>
      <c r="AV1273" s="12" t="s">
        <v>79</v>
      </c>
      <c r="AW1273" s="12" t="s">
        <v>35</v>
      </c>
      <c r="AX1273" s="12" t="s">
        <v>71</v>
      </c>
      <c r="AY1273" s="259" t="s">
        <v>169</v>
      </c>
    </row>
    <row r="1274" s="13" customFormat="1">
      <c r="B1274" s="260"/>
      <c r="C1274" s="261"/>
      <c r="D1274" s="250" t="s">
        <v>177</v>
      </c>
      <c r="E1274" s="262" t="s">
        <v>21</v>
      </c>
      <c r="F1274" s="263" t="s">
        <v>2367</v>
      </c>
      <c r="G1274" s="261"/>
      <c r="H1274" s="262" t="s">
        <v>21</v>
      </c>
      <c r="I1274" s="264"/>
      <c r="J1274" s="261"/>
      <c r="K1274" s="261"/>
      <c r="L1274" s="265"/>
      <c r="M1274" s="266"/>
      <c r="N1274" s="267"/>
      <c r="O1274" s="267"/>
      <c r="P1274" s="267"/>
      <c r="Q1274" s="267"/>
      <c r="R1274" s="267"/>
      <c r="S1274" s="267"/>
      <c r="T1274" s="268"/>
      <c r="AT1274" s="269" t="s">
        <v>177</v>
      </c>
      <c r="AU1274" s="269" t="s">
        <v>79</v>
      </c>
      <c r="AV1274" s="13" t="s">
        <v>75</v>
      </c>
      <c r="AW1274" s="13" t="s">
        <v>35</v>
      </c>
      <c r="AX1274" s="13" t="s">
        <v>71</v>
      </c>
      <c r="AY1274" s="269" t="s">
        <v>169</v>
      </c>
    </row>
    <row r="1275" s="12" customFormat="1">
      <c r="B1275" s="248"/>
      <c r="C1275" s="249"/>
      <c r="D1275" s="250" t="s">
        <v>177</v>
      </c>
      <c r="E1275" s="251" t="s">
        <v>21</v>
      </c>
      <c r="F1275" s="252" t="s">
        <v>2614</v>
      </c>
      <c r="G1275" s="249"/>
      <c r="H1275" s="253">
        <v>3.8999999999999999</v>
      </c>
      <c r="I1275" s="254"/>
      <c r="J1275" s="249"/>
      <c r="K1275" s="249"/>
      <c r="L1275" s="255"/>
      <c r="M1275" s="256"/>
      <c r="N1275" s="257"/>
      <c r="O1275" s="257"/>
      <c r="P1275" s="257"/>
      <c r="Q1275" s="257"/>
      <c r="R1275" s="257"/>
      <c r="S1275" s="257"/>
      <c r="T1275" s="258"/>
      <c r="AT1275" s="259" t="s">
        <v>177</v>
      </c>
      <c r="AU1275" s="259" t="s">
        <v>79</v>
      </c>
      <c r="AV1275" s="12" t="s">
        <v>79</v>
      </c>
      <c r="AW1275" s="12" t="s">
        <v>35</v>
      </c>
      <c r="AX1275" s="12" t="s">
        <v>71</v>
      </c>
      <c r="AY1275" s="259" t="s">
        <v>169</v>
      </c>
    </row>
    <row r="1276" s="13" customFormat="1">
      <c r="B1276" s="260"/>
      <c r="C1276" s="261"/>
      <c r="D1276" s="250" t="s">
        <v>177</v>
      </c>
      <c r="E1276" s="262" t="s">
        <v>21</v>
      </c>
      <c r="F1276" s="263" t="s">
        <v>2463</v>
      </c>
      <c r="G1276" s="261"/>
      <c r="H1276" s="262" t="s">
        <v>21</v>
      </c>
      <c r="I1276" s="264"/>
      <c r="J1276" s="261"/>
      <c r="K1276" s="261"/>
      <c r="L1276" s="265"/>
      <c r="M1276" s="266"/>
      <c r="N1276" s="267"/>
      <c r="O1276" s="267"/>
      <c r="P1276" s="267"/>
      <c r="Q1276" s="267"/>
      <c r="R1276" s="267"/>
      <c r="S1276" s="267"/>
      <c r="T1276" s="268"/>
      <c r="AT1276" s="269" t="s">
        <v>177</v>
      </c>
      <c r="AU1276" s="269" t="s">
        <v>79</v>
      </c>
      <c r="AV1276" s="13" t="s">
        <v>75</v>
      </c>
      <c r="AW1276" s="13" t="s">
        <v>35</v>
      </c>
      <c r="AX1276" s="13" t="s">
        <v>71</v>
      </c>
      <c r="AY1276" s="269" t="s">
        <v>169</v>
      </c>
    </row>
    <row r="1277" s="12" customFormat="1">
      <c r="B1277" s="248"/>
      <c r="C1277" s="249"/>
      <c r="D1277" s="250" t="s">
        <v>177</v>
      </c>
      <c r="E1277" s="251" t="s">
        <v>21</v>
      </c>
      <c r="F1277" s="252" t="s">
        <v>2613</v>
      </c>
      <c r="G1277" s="249"/>
      <c r="H1277" s="253">
        <v>1.49</v>
      </c>
      <c r="I1277" s="254"/>
      <c r="J1277" s="249"/>
      <c r="K1277" s="249"/>
      <c r="L1277" s="255"/>
      <c r="M1277" s="256"/>
      <c r="N1277" s="257"/>
      <c r="O1277" s="257"/>
      <c r="P1277" s="257"/>
      <c r="Q1277" s="257"/>
      <c r="R1277" s="257"/>
      <c r="S1277" s="257"/>
      <c r="T1277" s="258"/>
      <c r="AT1277" s="259" t="s">
        <v>177</v>
      </c>
      <c r="AU1277" s="259" t="s">
        <v>79</v>
      </c>
      <c r="AV1277" s="12" t="s">
        <v>79</v>
      </c>
      <c r="AW1277" s="12" t="s">
        <v>35</v>
      </c>
      <c r="AX1277" s="12" t="s">
        <v>71</v>
      </c>
      <c r="AY1277" s="259" t="s">
        <v>169</v>
      </c>
    </row>
    <row r="1278" s="13" customFormat="1">
      <c r="B1278" s="260"/>
      <c r="C1278" s="261"/>
      <c r="D1278" s="250" t="s">
        <v>177</v>
      </c>
      <c r="E1278" s="262" t="s">
        <v>21</v>
      </c>
      <c r="F1278" s="263" t="s">
        <v>2351</v>
      </c>
      <c r="G1278" s="261"/>
      <c r="H1278" s="262" t="s">
        <v>21</v>
      </c>
      <c r="I1278" s="264"/>
      <c r="J1278" s="261"/>
      <c r="K1278" s="261"/>
      <c r="L1278" s="265"/>
      <c r="M1278" s="266"/>
      <c r="N1278" s="267"/>
      <c r="O1278" s="267"/>
      <c r="P1278" s="267"/>
      <c r="Q1278" s="267"/>
      <c r="R1278" s="267"/>
      <c r="S1278" s="267"/>
      <c r="T1278" s="268"/>
      <c r="AT1278" s="269" t="s">
        <v>177</v>
      </c>
      <c r="AU1278" s="269" t="s">
        <v>79</v>
      </c>
      <c r="AV1278" s="13" t="s">
        <v>75</v>
      </c>
      <c r="AW1278" s="13" t="s">
        <v>35</v>
      </c>
      <c r="AX1278" s="13" t="s">
        <v>71</v>
      </c>
      <c r="AY1278" s="269" t="s">
        <v>169</v>
      </c>
    </row>
    <row r="1279" s="12" customFormat="1">
      <c r="B1279" s="248"/>
      <c r="C1279" s="249"/>
      <c r="D1279" s="250" t="s">
        <v>177</v>
      </c>
      <c r="E1279" s="251" t="s">
        <v>21</v>
      </c>
      <c r="F1279" s="252" t="s">
        <v>2615</v>
      </c>
      <c r="G1279" s="249"/>
      <c r="H1279" s="253">
        <v>1.8799999999999999</v>
      </c>
      <c r="I1279" s="254"/>
      <c r="J1279" s="249"/>
      <c r="K1279" s="249"/>
      <c r="L1279" s="255"/>
      <c r="M1279" s="256"/>
      <c r="N1279" s="257"/>
      <c r="O1279" s="257"/>
      <c r="P1279" s="257"/>
      <c r="Q1279" s="257"/>
      <c r="R1279" s="257"/>
      <c r="S1279" s="257"/>
      <c r="T1279" s="258"/>
      <c r="AT1279" s="259" t="s">
        <v>177</v>
      </c>
      <c r="AU1279" s="259" t="s">
        <v>79</v>
      </c>
      <c r="AV1279" s="12" t="s">
        <v>79</v>
      </c>
      <c r="AW1279" s="12" t="s">
        <v>35</v>
      </c>
      <c r="AX1279" s="12" t="s">
        <v>71</v>
      </c>
      <c r="AY1279" s="259" t="s">
        <v>169</v>
      </c>
    </row>
    <row r="1280" s="13" customFormat="1">
      <c r="B1280" s="260"/>
      <c r="C1280" s="261"/>
      <c r="D1280" s="250" t="s">
        <v>177</v>
      </c>
      <c r="E1280" s="262" t="s">
        <v>21</v>
      </c>
      <c r="F1280" s="263" t="s">
        <v>2354</v>
      </c>
      <c r="G1280" s="261"/>
      <c r="H1280" s="262" t="s">
        <v>21</v>
      </c>
      <c r="I1280" s="264"/>
      <c r="J1280" s="261"/>
      <c r="K1280" s="261"/>
      <c r="L1280" s="265"/>
      <c r="M1280" s="266"/>
      <c r="N1280" s="267"/>
      <c r="O1280" s="267"/>
      <c r="P1280" s="267"/>
      <c r="Q1280" s="267"/>
      <c r="R1280" s="267"/>
      <c r="S1280" s="267"/>
      <c r="T1280" s="268"/>
      <c r="AT1280" s="269" t="s">
        <v>177</v>
      </c>
      <c r="AU1280" s="269" t="s">
        <v>79</v>
      </c>
      <c r="AV1280" s="13" t="s">
        <v>75</v>
      </c>
      <c r="AW1280" s="13" t="s">
        <v>35</v>
      </c>
      <c r="AX1280" s="13" t="s">
        <v>71</v>
      </c>
      <c r="AY1280" s="269" t="s">
        <v>169</v>
      </c>
    </row>
    <row r="1281" s="12" customFormat="1">
      <c r="B1281" s="248"/>
      <c r="C1281" s="249"/>
      <c r="D1281" s="250" t="s">
        <v>177</v>
      </c>
      <c r="E1281" s="251" t="s">
        <v>21</v>
      </c>
      <c r="F1281" s="252" t="s">
        <v>2616</v>
      </c>
      <c r="G1281" s="249"/>
      <c r="H1281" s="253">
        <v>5.3600000000000003</v>
      </c>
      <c r="I1281" s="254"/>
      <c r="J1281" s="249"/>
      <c r="K1281" s="249"/>
      <c r="L1281" s="255"/>
      <c r="M1281" s="256"/>
      <c r="N1281" s="257"/>
      <c r="O1281" s="257"/>
      <c r="P1281" s="257"/>
      <c r="Q1281" s="257"/>
      <c r="R1281" s="257"/>
      <c r="S1281" s="257"/>
      <c r="T1281" s="258"/>
      <c r="AT1281" s="259" t="s">
        <v>177</v>
      </c>
      <c r="AU1281" s="259" t="s">
        <v>79</v>
      </c>
      <c r="AV1281" s="12" t="s">
        <v>79</v>
      </c>
      <c r="AW1281" s="12" t="s">
        <v>35</v>
      </c>
      <c r="AX1281" s="12" t="s">
        <v>71</v>
      </c>
      <c r="AY1281" s="259" t="s">
        <v>169</v>
      </c>
    </row>
    <row r="1282" s="13" customFormat="1">
      <c r="B1282" s="260"/>
      <c r="C1282" s="261"/>
      <c r="D1282" s="250" t="s">
        <v>177</v>
      </c>
      <c r="E1282" s="262" t="s">
        <v>21</v>
      </c>
      <c r="F1282" s="263" t="s">
        <v>2336</v>
      </c>
      <c r="G1282" s="261"/>
      <c r="H1282" s="262" t="s">
        <v>21</v>
      </c>
      <c r="I1282" s="264"/>
      <c r="J1282" s="261"/>
      <c r="K1282" s="261"/>
      <c r="L1282" s="265"/>
      <c r="M1282" s="266"/>
      <c r="N1282" s="267"/>
      <c r="O1282" s="267"/>
      <c r="P1282" s="267"/>
      <c r="Q1282" s="267"/>
      <c r="R1282" s="267"/>
      <c r="S1282" s="267"/>
      <c r="T1282" s="268"/>
      <c r="AT1282" s="269" t="s">
        <v>177</v>
      </c>
      <c r="AU1282" s="269" t="s">
        <v>79</v>
      </c>
      <c r="AV1282" s="13" t="s">
        <v>75</v>
      </c>
      <c r="AW1282" s="13" t="s">
        <v>35</v>
      </c>
      <c r="AX1282" s="13" t="s">
        <v>71</v>
      </c>
      <c r="AY1282" s="269" t="s">
        <v>169</v>
      </c>
    </row>
    <row r="1283" s="12" customFormat="1">
      <c r="B1283" s="248"/>
      <c r="C1283" s="249"/>
      <c r="D1283" s="250" t="s">
        <v>177</v>
      </c>
      <c r="E1283" s="251" t="s">
        <v>21</v>
      </c>
      <c r="F1283" s="252" t="s">
        <v>2617</v>
      </c>
      <c r="G1283" s="249"/>
      <c r="H1283" s="253">
        <v>2.6800000000000002</v>
      </c>
      <c r="I1283" s="254"/>
      <c r="J1283" s="249"/>
      <c r="K1283" s="249"/>
      <c r="L1283" s="255"/>
      <c r="M1283" s="256"/>
      <c r="N1283" s="257"/>
      <c r="O1283" s="257"/>
      <c r="P1283" s="257"/>
      <c r="Q1283" s="257"/>
      <c r="R1283" s="257"/>
      <c r="S1283" s="257"/>
      <c r="T1283" s="258"/>
      <c r="AT1283" s="259" t="s">
        <v>177</v>
      </c>
      <c r="AU1283" s="259" t="s">
        <v>79</v>
      </c>
      <c r="AV1283" s="12" t="s">
        <v>79</v>
      </c>
      <c r="AW1283" s="12" t="s">
        <v>35</v>
      </c>
      <c r="AX1283" s="12" t="s">
        <v>71</v>
      </c>
      <c r="AY1283" s="259" t="s">
        <v>169</v>
      </c>
    </row>
    <row r="1284" s="13" customFormat="1">
      <c r="B1284" s="260"/>
      <c r="C1284" s="261"/>
      <c r="D1284" s="250" t="s">
        <v>177</v>
      </c>
      <c r="E1284" s="262" t="s">
        <v>21</v>
      </c>
      <c r="F1284" s="263" t="s">
        <v>2417</v>
      </c>
      <c r="G1284" s="261"/>
      <c r="H1284" s="262" t="s">
        <v>21</v>
      </c>
      <c r="I1284" s="264"/>
      <c r="J1284" s="261"/>
      <c r="K1284" s="261"/>
      <c r="L1284" s="265"/>
      <c r="M1284" s="266"/>
      <c r="N1284" s="267"/>
      <c r="O1284" s="267"/>
      <c r="P1284" s="267"/>
      <c r="Q1284" s="267"/>
      <c r="R1284" s="267"/>
      <c r="S1284" s="267"/>
      <c r="T1284" s="268"/>
      <c r="AT1284" s="269" t="s">
        <v>177</v>
      </c>
      <c r="AU1284" s="269" t="s">
        <v>79</v>
      </c>
      <c r="AV1284" s="13" t="s">
        <v>75</v>
      </c>
      <c r="AW1284" s="13" t="s">
        <v>35</v>
      </c>
      <c r="AX1284" s="13" t="s">
        <v>71</v>
      </c>
      <c r="AY1284" s="269" t="s">
        <v>169</v>
      </c>
    </row>
    <row r="1285" s="12" customFormat="1">
      <c r="B1285" s="248"/>
      <c r="C1285" s="249"/>
      <c r="D1285" s="250" t="s">
        <v>177</v>
      </c>
      <c r="E1285" s="251" t="s">
        <v>21</v>
      </c>
      <c r="F1285" s="252" t="s">
        <v>2617</v>
      </c>
      <c r="G1285" s="249"/>
      <c r="H1285" s="253">
        <v>2.6800000000000002</v>
      </c>
      <c r="I1285" s="254"/>
      <c r="J1285" s="249"/>
      <c r="K1285" s="249"/>
      <c r="L1285" s="255"/>
      <c r="M1285" s="256"/>
      <c r="N1285" s="257"/>
      <c r="O1285" s="257"/>
      <c r="P1285" s="257"/>
      <c r="Q1285" s="257"/>
      <c r="R1285" s="257"/>
      <c r="S1285" s="257"/>
      <c r="T1285" s="258"/>
      <c r="AT1285" s="259" t="s">
        <v>177</v>
      </c>
      <c r="AU1285" s="259" t="s">
        <v>79</v>
      </c>
      <c r="AV1285" s="12" t="s">
        <v>79</v>
      </c>
      <c r="AW1285" s="12" t="s">
        <v>35</v>
      </c>
      <c r="AX1285" s="12" t="s">
        <v>71</v>
      </c>
      <c r="AY1285" s="259" t="s">
        <v>169</v>
      </c>
    </row>
    <row r="1286" s="13" customFormat="1">
      <c r="B1286" s="260"/>
      <c r="C1286" s="261"/>
      <c r="D1286" s="250" t="s">
        <v>177</v>
      </c>
      <c r="E1286" s="262" t="s">
        <v>21</v>
      </c>
      <c r="F1286" s="263" t="s">
        <v>1105</v>
      </c>
      <c r="G1286" s="261"/>
      <c r="H1286" s="262" t="s">
        <v>21</v>
      </c>
      <c r="I1286" s="264"/>
      <c r="J1286" s="261"/>
      <c r="K1286" s="261"/>
      <c r="L1286" s="265"/>
      <c r="M1286" s="266"/>
      <c r="N1286" s="267"/>
      <c r="O1286" s="267"/>
      <c r="P1286" s="267"/>
      <c r="Q1286" s="267"/>
      <c r="R1286" s="267"/>
      <c r="S1286" s="267"/>
      <c r="T1286" s="268"/>
      <c r="AT1286" s="269" t="s">
        <v>177</v>
      </c>
      <c r="AU1286" s="269" t="s">
        <v>79</v>
      </c>
      <c r="AV1286" s="13" t="s">
        <v>75</v>
      </c>
      <c r="AW1286" s="13" t="s">
        <v>35</v>
      </c>
      <c r="AX1286" s="13" t="s">
        <v>71</v>
      </c>
      <c r="AY1286" s="269" t="s">
        <v>169</v>
      </c>
    </row>
    <row r="1287" s="12" customFormat="1">
      <c r="B1287" s="248"/>
      <c r="C1287" s="249"/>
      <c r="D1287" s="250" t="s">
        <v>177</v>
      </c>
      <c r="E1287" s="251" t="s">
        <v>21</v>
      </c>
      <c r="F1287" s="252" t="s">
        <v>2618</v>
      </c>
      <c r="G1287" s="249"/>
      <c r="H1287" s="253">
        <v>3.8700000000000001</v>
      </c>
      <c r="I1287" s="254"/>
      <c r="J1287" s="249"/>
      <c r="K1287" s="249"/>
      <c r="L1287" s="255"/>
      <c r="M1287" s="256"/>
      <c r="N1287" s="257"/>
      <c r="O1287" s="257"/>
      <c r="P1287" s="257"/>
      <c r="Q1287" s="257"/>
      <c r="R1287" s="257"/>
      <c r="S1287" s="257"/>
      <c r="T1287" s="258"/>
      <c r="AT1287" s="259" t="s">
        <v>177</v>
      </c>
      <c r="AU1287" s="259" t="s">
        <v>79</v>
      </c>
      <c r="AV1287" s="12" t="s">
        <v>79</v>
      </c>
      <c r="AW1287" s="12" t="s">
        <v>35</v>
      </c>
      <c r="AX1287" s="12" t="s">
        <v>71</v>
      </c>
      <c r="AY1287" s="259" t="s">
        <v>169</v>
      </c>
    </row>
    <row r="1288" s="13" customFormat="1">
      <c r="B1288" s="260"/>
      <c r="C1288" s="261"/>
      <c r="D1288" s="250" t="s">
        <v>177</v>
      </c>
      <c r="E1288" s="262" t="s">
        <v>21</v>
      </c>
      <c r="F1288" s="263" t="s">
        <v>2343</v>
      </c>
      <c r="G1288" s="261"/>
      <c r="H1288" s="262" t="s">
        <v>21</v>
      </c>
      <c r="I1288" s="264"/>
      <c r="J1288" s="261"/>
      <c r="K1288" s="261"/>
      <c r="L1288" s="265"/>
      <c r="M1288" s="266"/>
      <c r="N1288" s="267"/>
      <c r="O1288" s="267"/>
      <c r="P1288" s="267"/>
      <c r="Q1288" s="267"/>
      <c r="R1288" s="267"/>
      <c r="S1288" s="267"/>
      <c r="T1288" s="268"/>
      <c r="AT1288" s="269" t="s">
        <v>177</v>
      </c>
      <c r="AU1288" s="269" t="s">
        <v>79</v>
      </c>
      <c r="AV1288" s="13" t="s">
        <v>75</v>
      </c>
      <c r="AW1288" s="13" t="s">
        <v>35</v>
      </c>
      <c r="AX1288" s="13" t="s">
        <v>71</v>
      </c>
      <c r="AY1288" s="269" t="s">
        <v>169</v>
      </c>
    </row>
    <row r="1289" s="12" customFormat="1">
      <c r="B1289" s="248"/>
      <c r="C1289" s="249"/>
      <c r="D1289" s="250" t="s">
        <v>177</v>
      </c>
      <c r="E1289" s="251" t="s">
        <v>21</v>
      </c>
      <c r="F1289" s="252" t="s">
        <v>2530</v>
      </c>
      <c r="G1289" s="249"/>
      <c r="H1289" s="253">
        <v>35.530000000000001</v>
      </c>
      <c r="I1289" s="254"/>
      <c r="J1289" s="249"/>
      <c r="K1289" s="249"/>
      <c r="L1289" s="255"/>
      <c r="M1289" s="256"/>
      <c r="N1289" s="257"/>
      <c r="O1289" s="257"/>
      <c r="P1289" s="257"/>
      <c r="Q1289" s="257"/>
      <c r="R1289" s="257"/>
      <c r="S1289" s="257"/>
      <c r="T1289" s="258"/>
      <c r="AT1289" s="259" t="s">
        <v>177</v>
      </c>
      <c r="AU1289" s="259" t="s">
        <v>79</v>
      </c>
      <c r="AV1289" s="12" t="s">
        <v>79</v>
      </c>
      <c r="AW1289" s="12" t="s">
        <v>35</v>
      </c>
      <c r="AX1289" s="12" t="s">
        <v>71</v>
      </c>
      <c r="AY1289" s="259" t="s">
        <v>169</v>
      </c>
    </row>
    <row r="1290" s="13" customFormat="1">
      <c r="B1290" s="260"/>
      <c r="C1290" s="261"/>
      <c r="D1290" s="250" t="s">
        <v>177</v>
      </c>
      <c r="E1290" s="262" t="s">
        <v>21</v>
      </c>
      <c r="F1290" s="263" t="s">
        <v>1109</v>
      </c>
      <c r="G1290" s="261"/>
      <c r="H1290" s="262" t="s">
        <v>21</v>
      </c>
      <c r="I1290" s="264"/>
      <c r="J1290" s="261"/>
      <c r="K1290" s="261"/>
      <c r="L1290" s="265"/>
      <c r="M1290" s="266"/>
      <c r="N1290" s="267"/>
      <c r="O1290" s="267"/>
      <c r="P1290" s="267"/>
      <c r="Q1290" s="267"/>
      <c r="R1290" s="267"/>
      <c r="S1290" s="267"/>
      <c r="T1290" s="268"/>
      <c r="AT1290" s="269" t="s">
        <v>177</v>
      </c>
      <c r="AU1290" s="269" t="s">
        <v>79</v>
      </c>
      <c r="AV1290" s="13" t="s">
        <v>75</v>
      </c>
      <c r="AW1290" s="13" t="s">
        <v>35</v>
      </c>
      <c r="AX1290" s="13" t="s">
        <v>71</v>
      </c>
      <c r="AY1290" s="269" t="s">
        <v>169</v>
      </c>
    </row>
    <row r="1291" s="12" customFormat="1">
      <c r="B1291" s="248"/>
      <c r="C1291" s="249"/>
      <c r="D1291" s="250" t="s">
        <v>177</v>
      </c>
      <c r="E1291" s="251" t="s">
        <v>21</v>
      </c>
      <c r="F1291" s="252" t="s">
        <v>2619</v>
      </c>
      <c r="G1291" s="249"/>
      <c r="H1291" s="253">
        <v>1.3799999999999999</v>
      </c>
      <c r="I1291" s="254"/>
      <c r="J1291" s="249"/>
      <c r="K1291" s="249"/>
      <c r="L1291" s="255"/>
      <c r="M1291" s="256"/>
      <c r="N1291" s="257"/>
      <c r="O1291" s="257"/>
      <c r="P1291" s="257"/>
      <c r="Q1291" s="257"/>
      <c r="R1291" s="257"/>
      <c r="S1291" s="257"/>
      <c r="T1291" s="258"/>
      <c r="AT1291" s="259" t="s">
        <v>177</v>
      </c>
      <c r="AU1291" s="259" t="s">
        <v>79</v>
      </c>
      <c r="AV1291" s="12" t="s">
        <v>79</v>
      </c>
      <c r="AW1291" s="12" t="s">
        <v>35</v>
      </c>
      <c r="AX1291" s="12" t="s">
        <v>71</v>
      </c>
      <c r="AY1291" s="259" t="s">
        <v>169</v>
      </c>
    </row>
    <row r="1292" s="13" customFormat="1">
      <c r="B1292" s="260"/>
      <c r="C1292" s="261"/>
      <c r="D1292" s="250" t="s">
        <v>177</v>
      </c>
      <c r="E1292" s="262" t="s">
        <v>21</v>
      </c>
      <c r="F1292" s="263" t="s">
        <v>2345</v>
      </c>
      <c r="G1292" s="261"/>
      <c r="H1292" s="262" t="s">
        <v>21</v>
      </c>
      <c r="I1292" s="264"/>
      <c r="J1292" s="261"/>
      <c r="K1292" s="261"/>
      <c r="L1292" s="265"/>
      <c r="M1292" s="266"/>
      <c r="N1292" s="267"/>
      <c r="O1292" s="267"/>
      <c r="P1292" s="267"/>
      <c r="Q1292" s="267"/>
      <c r="R1292" s="267"/>
      <c r="S1292" s="267"/>
      <c r="T1292" s="268"/>
      <c r="AT1292" s="269" t="s">
        <v>177</v>
      </c>
      <c r="AU1292" s="269" t="s">
        <v>79</v>
      </c>
      <c r="AV1292" s="13" t="s">
        <v>75</v>
      </c>
      <c r="AW1292" s="13" t="s">
        <v>35</v>
      </c>
      <c r="AX1292" s="13" t="s">
        <v>71</v>
      </c>
      <c r="AY1292" s="269" t="s">
        <v>169</v>
      </c>
    </row>
    <row r="1293" s="14" customFormat="1">
      <c r="B1293" s="270"/>
      <c r="C1293" s="271"/>
      <c r="D1293" s="250" t="s">
        <v>177</v>
      </c>
      <c r="E1293" s="272" t="s">
        <v>21</v>
      </c>
      <c r="F1293" s="273" t="s">
        <v>182</v>
      </c>
      <c r="G1293" s="271"/>
      <c r="H1293" s="274">
        <v>517.95299999999997</v>
      </c>
      <c r="I1293" s="275"/>
      <c r="J1293" s="271"/>
      <c r="K1293" s="271"/>
      <c r="L1293" s="276"/>
      <c r="M1293" s="277"/>
      <c r="N1293" s="278"/>
      <c r="O1293" s="278"/>
      <c r="P1293" s="278"/>
      <c r="Q1293" s="278"/>
      <c r="R1293" s="278"/>
      <c r="S1293" s="278"/>
      <c r="T1293" s="279"/>
      <c r="AT1293" s="280" t="s">
        <v>177</v>
      </c>
      <c r="AU1293" s="280" t="s">
        <v>79</v>
      </c>
      <c r="AV1293" s="14" t="s">
        <v>89</v>
      </c>
      <c r="AW1293" s="14" t="s">
        <v>35</v>
      </c>
      <c r="AX1293" s="14" t="s">
        <v>75</v>
      </c>
      <c r="AY1293" s="280" t="s">
        <v>169</v>
      </c>
    </row>
    <row r="1294" s="1" customFormat="1" ht="25.5" customHeight="1">
      <c r="B1294" s="47"/>
      <c r="C1294" s="236" t="s">
        <v>1013</v>
      </c>
      <c r="D1294" s="236" t="s">
        <v>172</v>
      </c>
      <c r="E1294" s="237" t="s">
        <v>2263</v>
      </c>
      <c r="F1294" s="238" t="s">
        <v>2264</v>
      </c>
      <c r="G1294" s="239" t="s">
        <v>175</v>
      </c>
      <c r="H1294" s="240">
        <v>169.72999999999999</v>
      </c>
      <c r="I1294" s="241"/>
      <c r="J1294" s="242">
        <f>ROUND(I1294*H1294,2)</f>
        <v>0</v>
      </c>
      <c r="K1294" s="238" t="s">
        <v>21</v>
      </c>
      <c r="L1294" s="73"/>
      <c r="M1294" s="243" t="s">
        <v>21</v>
      </c>
      <c r="N1294" s="244" t="s">
        <v>42</v>
      </c>
      <c r="O1294" s="48"/>
      <c r="P1294" s="245">
        <f>O1294*H1294</f>
        <v>0</v>
      </c>
      <c r="Q1294" s="245">
        <v>1.43E-05</v>
      </c>
      <c r="R1294" s="245">
        <f>Q1294*H1294</f>
        <v>0.002427139</v>
      </c>
      <c r="S1294" s="245">
        <v>0</v>
      </c>
      <c r="T1294" s="246">
        <f>S1294*H1294</f>
        <v>0</v>
      </c>
      <c r="AR1294" s="25" t="s">
        <v>89</v>
      </c>
      <c r="AT1294" s="25" t="s">
        <v>172</v>
      </c>
      <c r="AU1294" s="25" t="s">
        <v>79</v>
      </c>
      <c r="AY1294" s="25" t="s">
        <v>169</v>
      </c>
      <c r="BE1294" s="247">
        <f>IF(N1294="základní",J1294,0)</f>
        <v>0</v>
      </c>
      <c r="BF1294" s="247">
        <f>IF(N1294="snížená",J1294,0)</f>
        <v>0</v>
      </c>
      <c r="BG1294" s="247">
        <f>IF(N1294="zákl. přenesená",J1294,0)</f>
        <v>0</v>
      </c>
      <c r="BH1294" s="247">
        <f>IF(N1294="sníž. přenesená",J1294,0)</f>
        <v>0</v>
      </c>
      <c r="BI1294" s="247">
        <f>IF(N1294="nulová",J1294,0)</f>
        <v>0</v>
      </c>
      <c r="BJ1294" s="25" t="s">
        <v>75</v>
      </c>
      <c r="BK1294" s="247">
        <f>ROUND(I1294*H1294,2)</f>
        <v>0</v>
      </c>
      <c r="BL1294" s="25" t="s">
        <v>89</v>
      </c>
      <c r="BM1294" s="25" t="s">
        <v>2742</v>
      </c>
    </row>
    <row r="1295" s="12" customFormat="1">
      <c r="B1295" s="248"/>
      <c r="C1295" s="249"/>
      <c r="D1295" s="250" t="s">
        <v>177</v>
      </c>
      <c r="E1295" s="251" t="s">
        <v>21</v>
      </c>
      <c r="F1295" s="252" t="s">
        <v>2613</v>
      </c>
      <c r="G1295" s="249"/>
      <c r="H1295" s="253">
        <v>1.49</v>
      </c>
      <c r="I1295" s="254"/>
      <c r="J1295" s="249"/>
      <c r="K1295" s="249"/>
      <c r="L1295" s="255"/>
      <c r="M1295" s="256"/>
      <c r="N1295" s="257"/>
      <c r="O1295" s="257"/>
      <c r="P1295" s="257"/>
      <c r="Q1295" s="257"/>
      <c r="R1295" s="257"/>
      <c r="S1295" s="257"/>
      <c r="T1295" s="258"/>
      <c r="AT1295" s="259" t="s">
        <v>177</v>
      </c>
      <c r="AU1295" s="259" t="s">
        <v>79</v>
      </c>
      <c r="AV1295" s="12" t="s">
        <v>79</v>
      </c>
      <c r="AW1295" s="12" t="s">
        <v>35</v>
      </c>
      <c r="AX1295" s="12" t="s">
        <v>71</v>
      </c>
      <c r="AY1295" s="259" t="s">
        <v>169</v>
      </c>
    </row>
    <row r="1296" s="13" customFormat="1">
      <c r="B1296" s="260"/>
      <c r="C1296" s="261"/>
      <c r="D1296" s="250" t="s">
        <v>177</v>
      </c>
      <c r="E1296" s="262" t="s">
        <v>21</v>
      </c>
      <c r="F1296" s="263" t="s">
        <v>2344</v>
      </c>
      <c r="G1296" s="261"/>
      <c r="H1296" s="262" t="s">
        <v>21</v>
      </c>
      <c r="I1296" s="264"/>
      <c r="J1296" s="261"/>
      <c r="K1296" s="261"/>
      <c r="L1296" s="265"/>
      <c r="M1296" s="266"/>
      <c r="N1296" s="267"/>
      <c r="O1296" s="267"/>
      <c r="P1296" s="267"/>
      <c r="Q1296" s="267"/>
      <c r="R1296" s="267"/>
      <c r="S1296" s="267"/>
      <c r="T1296" s="268"/>
      <c r="AT1296" s="269" t="s">
        <v>177</v>
      </c>
      <c r="AU1296" s="269" t="s">
        <v>79</v>
      </c>
      <c r="AV1296" s="13" t="s">
        <v>75</v>
      </c>
      <c r="AW1296" s="13" t="s">
        <v>35</v>
      </c>
      <c r="AX1296" s="13" t="s">
        <v>71</v>
      </c>
      <c r="AY1296" s="269" t="s">
        <v>169</v>
      </c>
    </row>
    <row r="1297" s="12" customFormat="1">
      <c r="B1297" s="248"/>
      <c r="C1297" s="249"/>
      <c r="D1297" s="250" t="s">
        <v>177</v>
      </c>
      <c r="E1297" s="251" t="s">
        <v>21</v>
      </c>
      <c r="F1297" s="252" t="s">
        <v>220</v>
      </c>
      <c r="G1297" s="249"/>
      <c r="H1297" s="253">
        <v>10</v>
      </c>
      <c r="I1297" s="254"/>
      <c r="J1297" s="249"/>
      <c r="K1297" s="249"/>
      <c r="L1297" s="255"/>
      <c r="M1297" s="256"/>
      <c r="N1297" s="257"/>
      <c r="O1297" s="257"/>
      <c r="P1297" s="257"/>
      <c r="Q1297" s="257"/>
      <c r="R1297" s="257"/>
      <c r="S1297" s="257"/>
      <c r="T1297" s="258"/>
      <c r="AT1297" s="259" t="s">
        <v>177</v>
      </c>
      <c r="AU1297" s="259" t="s">
        <v>79</v>
      </c>
      <c r="AV1297" s="12" t="s">
        <v>79</v>
      </c>
      <c r="AW1297" s="12" t="s">
        <v>35</v>
      </c>
      <c r="AX1297" s="12" t="s">
        <v>71</v>
      </c>
      <c r="AY1297" s="259" t="s">
        <v>169</v>
      </c>
    </row>
    <row r="1298" s="13" customFormat="1">
      <c r="B1298" s="260"/>
      <c r="C1298" s="261"/>
      <c r="D1298" s="250" t="s">
        <v>177</v>
      </c>
      <c r="E1298" s="262" t="s">
        <v>21</v>
      </c>
      <c r="F1298" s="263" t="s">
        <v>2367</v>
      </c>
      <c r="G1298" s="261"/>
      <c r="H1298" s="262" t="s">
        <v>21</v>
      </c>
      <c r="I1298" s="264"/>
      <c r="J1298" s="261"/>
      <c r="K1298" s="261"/>
      <c r="L1298" s="265"/>
      <c r="M1298" s="266"/>
      <c r="N1298" s="267"/>
      <c r="O1298" s="267"/>
      <c r="P1298" s="267"/>
      <c r="Q1298" s="267"/>
      <c r="R1298" s="267"/>
      <c r="S1298" s="267"/>
      <c r="T1298" s="268"/>
      <c r="AT1298" s="269" t="s">
        <v>177</v>
      </c>
      <c r="AU1298" s="269" t="s">
        <v>79</v>
      </c>
      <c r="AV1298" s="13" t="s">
        <v>75</v>
      </c>
      <c r="AW1298" s="13" t="s">
        <v>35</v>
      </c>
      <c r="AX1298" s="13" t="s">
        <v>71</v>
      </c>
      <c r="AY1298" s="269" t="s">
        <v>169</v>
      </c>
    </row>
    <row r="1299" s="12" customFormat="1">
      <c r="B1299" s="248"/>
      <c r="C1299" s="249"/>
      <c r="D1299" s="250" t="s">
        <v>177</v>
      </c>
      <c r="E1299" s="251" t="s">
        <v>21</v>
      </c>
      <c r="F1299" s="252" t="s">
        <v>2614</v>
      </c>
      <c r="G1299" s="249"/>
      <c r="H1299" s="253">
        <v>3.8999999999999999</v>
      </c>
      <c r="I1299" s="254"/>
      <c r="J1299" s="249"/>
      <c r="K1299" s="249"/>
      <c r="L1299" s="255"/>
      <c r="M1299" s="256"/>
      <c r="N1299" s="257"/>
      <c r="O1299" s="257"/>
      <c r="P1299" s="257"/>
      <c r="Q1299" s="257"/>
      <c r="R1299" s="257"/>
      <c r="S1299" s="257"/>
      <c r="T1299" s="258"/>
      <c r="AT1299" s="259" t="s">
        <v>177</v>
      </c>
      <c r="AU1299" s="259" t="s">
        <v>79</v>
      </c>
      <c r="AV1299" s="12" t="s">
        <v>79</v>
      </c>
      <c r="AW1299" s="12" t="s">
        <v>35</v>
      </c>
      <c r="AX1299" s="12" t="s">
        <v>71</v>
      </c>
      <c r="AY1299" s="259" t="s">
        <v>169</v>
      </c>
    </row>
    <row r="1300" s="13" customFormat="1">
      <c r="B1300" s="260"/>
      <c r="C1300" s="261"/>
      <c r="D1300" s="250" t="s">
        <v>177</v>
      </c>
      <c r="E1300" s="262" t="s">
        <v>21</v>
      </c>
      <c r="F1300" s="263" t="s">
        <v>2463</v>
      </c>
      <c r="G1300" s="261"/>
      <c r="H1300" s="262" t="s">
        <v>21</v>
      </c>
      <c r="I1300" s="264"/>
      <c r="J1300" s="261"/>
      <c r="K1300" s="261"/>
      <c r="L1300" s="265"/>
      <c r="M1300" s="266"/>
      <c r="N1300" s="267"/>
      <c r="O1300" s="267"/>
      <c r="P1300" s="267"/>
      <c r="Q1300" s="267"/>
      <c r="R1300" s="267"/>
      <c r="S1300" s="267"/>
      <c r="T1300" s="268"/>
      <c r="AT1300" s="269" t="s">
        <v>177</v>
      </c>
      <c r="AU1300" s="269" t="s">
        <v>79</v>
      </c>
      <c r="AV1300" s="13" t="s">
        <v>75</v>
      </c>
      <c r="AW1300" s="13" t="s">
        <v>35</v>
      </c>
      <c r="AX1300" s="13" t="s">
        <v>71</v>
      </c>
      <c r="AY1300" s="269" t="s">
        <v>169</v>
      </c>
    </row>
    <row r="1301" s="12" customFormat="1">
      <c r="B1301" s="248"/>
      <c r="C1301" s="249"/>
      <c r="D1301" s="250" t="s">
        <v>177</v>
      </c>
      <c r="E1301" s="251" t="s">
        <v>21</v>
      </c>
      <c r="F1301" s="252" t="s">
        <v>2613</v>
      </c>
      <c r="G1301" s="249"/>
      <c r="H1301" s="253">
        <v>1.49</v>
      </c>
      <c r="I1301" s="254"/>
      <c r="J1301" s="249"/>
      <c r="K1301" s="249"/>
      <c r="L1301" s="255"/>
      <c r="M1301" s="256"/>
      <c r="N1301" s="257"/>
      <c r="O1301" s="257"/>
      <c r="P1301" s="257"/>
      <c r="Q1301" s="257"/>
      <c r="R1301" s="257"/>
      <c r="S1301" s="257"/>
      <c r="T1301" s="258"/>
      <c r="AT1301" s="259" t="s">
        <v>177</v>
      </c>
      <c r="AU1301" s="259" t="s">
        <v>79</v>
      </c>
      <c r="AV1301" s="12" t="s">
        <v>79</v>
      </c>
      <c r="AW1301" s="12" t="s">
        <v>35</v>
      </c>
      <c r="AX1301" s="12" t="s">
        <v>71</v>
      </c>
      <c r="AY1301" s="259" t="s">
        <v>169</v>
      </c>
    </row>
    <row r="1302" s="13" customFormat="1">
      <c r="B1302" s="260"/>
      <c r="C1302" s="261"/>
      <c r="D1302" s="250" t="s">
        <v>177</v>
      </c>
      <c r="E1302" s="262" t="s">
        <v>21</v>
      </c>
      <c r="F1302" s="263" t="s">
        <v>2351</v>
      </c>
      <c r="G1302" s="261"/>
      <c r="H1302" s="262" t="s">
        <v>21</v>
      </c>
      <c r="I1302" s="264"/>
      <c r="J1302" s="261"/>
      <c r="K1302" s="261"/>
      <c r="L1302" s="265"/>
      <c r="M1302" s="266"/>
      <c r="N1302" s="267"/>
      <c r="O1302" s="267"/>
      <c r="P1302" s="267"/>
      <c r="Q1302" s="267"/>
      <c r="R1302" s="267"/>
      <c r="S1302" s="267"/>
      <c r="T1302" s="268"/>
      <c r="AT1302" s="269" t="s">
        <v>177</v>
      </c>
      <c r="AU1302" s="269" t="s">
        <v>79</v>
      </c>
      <c r="AV1302" s="13" t="s">
        <v>75</v>
      </c>
      <c r="AW1302" s="13" t="s">
        <v>35</v>
      </c>
      <c r="AX1302" s="13" t="s">
        <v>71</v>
      </c>
      <c r="AY1302" s="269" t="s">
        <v>169</v>
      </c>
    </row>
    <row r="1303" s="12" customFormat="1">
      <c r="B1303" s="248"/>
      <c r="C1303" s="249"/>
      <c r="D1303" s="250" t="s">
        <v>177</v>
      </c>
      <c r="E1303" s="251" t="s">
        <v>21</v>
      </c>
      <c r="F1303" s="252" t="s">
        <v>2615</v>
      </c>
      <c r="G1303" s="249"/>
      <c r="H1303" s="253">
        <v>1.8799999999999999</v>
      </c>
      <c r="I1303" s="254"/>
      <c r="J1303" s="249"/>
      <c r="K1303" s="249"/>
      <c r="L1303" s="255"/>
      <c r="M1303" s="256"/>
      <c r="N1303" s="257"/>
      <c r="O1303" s="257"/>
      <c r="P1303" s="257"/>
      <c r="Q1303" s="257"/>
      <c r="R1303" s="257"/>
      <c r="S1303" s="257"/>
      <c r="T1303" s="258"/>
      <c r="AT1303" s="259" t="s">
        <v>177</v>
      </c>
      <c r="AU1303" s="259" t="s">
        <v>79</v>
      </c>
      <c r="AV1303" s="12" t="s">
        <v>79</v>
      </c>
      <c r="AW1303" s="12" t="s">
        <v>35</v>
      </c>
      <c r="AX1303" s="12" t="s">
        <v>71</v>
      </c>
      <c r="AY1303" s="259" t="s">
        <v>169</v>
      </c>
    </row>
    <row r="1304" s="13" customFormat="1">
      <c r="B1304" s="260"/>
      <c r="C1304" s="261"/>
      <c r="D1304" s="250" t="s">
        <v>177</v>
      </c>
      <c r="E1304" s="262" t="s">
        <v>21</v>
      </c>
      <c r="F1304" s="263" t="s">
        <v>2354</v>
      </c>
      <c r="G1304" s="261"/>
      <c r="H1304" s="262" t="s">
        <v>21</v>
      </c>
      <c r="I1304" s="264"/>
      <c r="J1304" s="261"/>
      <c r="K1304" s="261"/>
      <c r="L1304" s="265"/>
      <c r="M1304" s="266"/>
      <c r="N1304" s="267"/>
      <c r="O1304" s="267"/>
      <c r="P1304" s="267"/>
      <c r="Q1304" s="267"/>
      <c r="R1304" s="267"/>
      <c r="S1304" s="267"/>
      <c r="T1304" s="268"/>
      <c r="AT1304" s="269" t="s">
        <v>177</v>
      </c>
      <c r="AU1304" s="269" t="s">
        <v>79</v>
      </c>
      <c r="AV1304" s="13" t="s">
        <v>75</v>
      </c>
      <c r="AW1304" s="13" t="s">
        <v>35</v>
      </c>
      <c r="AX1304" s="13" t="s">
        <v>71</v>
      </c>
      <c r="AY1304" s="269" t="s">
        <v>169</v>
      </c>
    </row>
    <row r="1305" s="12" customFormat="1">
      <c r="B1305" s="248"/>
      <c r="C1305" s="249"/>
      <c r="D1305" s="250" t="s">
        <v>177</v>
      </c>
      <c r="E1305" s="251" t="s">
        <v>21</v>
      </c>
      <c r="F1305" s="252" t="s">
        <v>2616</v>
      </c>
      <c r="G1305" s="249"/>
      <c r="H1305" s="253">
        <v>5.3600000000000003</v>
      </c>
      <c r="I1305" s="254"/>
      <c r="J1305" s="249"/>
      <c r="K1305" s="249"/>
      <c r="L1305" s="255"/>
      <c r="M1305" s="256"/>
      <c r="N1305" s="257"/>
      <c r="O1305" s="257"/>
      <c r="P1305" s="257"/>
      <c r="Q1305" s="257"/>
      <c r="R1305" s="257"/>
      <c r="S1305" s="257"/>
      <c r="T1305" s="258"/>
      <c r="AT1305" s="259" t="s">
        <v>177</v>
      </c>
      <c r="AU1305" s="259" t="s">
        <v>79</v>
      </c>
      <c r="AV1305" s="12" t="s">
        <v>79</v>
      </c>
      <c r="AW1305" s="12" t="s">
        <v>35</v>
      </c>
      <c r="AX1305" s="12" t="s">
        <v>71</v>
      </c>
      <c r="AY1305" s="259" t="s">
        <v>169</v>
      </c>
    </row>
    <row r="1306" s="13" customFormat="1">
      <c r="B1306" s="260"/>
      <c r="C1306" s="261"/>
      <c r="D1306" s="250" t="s">
        <v>177</v>
      </c>
      <c r="E1306" s="262" t="s">
        <v>21</v>
      </c>
      <c r="F1306" s="263" t="s">
        <v>2336</v>
      </c>
      <c r="G1306" s="261"/>
      <c r="H1306" s="262" t="s">
        <v>21</v>
      </c>
      <c r="I1306" s="264"/>
      <c r="J1306" s="261"/>
      <c r="K1306" s="261"/>
      <c r="L1306" s="265"/>
      <c r="M1306" s="266"/>
      <c r="N1306" s="267"/>
      <c r="O1306" s="267"/>
      <c r="P1306" s="267"/>
      <c r="Q1306" s="267"/>
      <c r="R1306" s="267"/>
      <c r="S1306" s="267"/>
      <c r="T1306" s="268"/>
      <c r="AT1306" s="269" t="s">
        <v>177</v>
      </c>
      <c r="AU1306" s="269" t="s">
        <v>79</v>
      </c>
      <c r="AV1306" s="13" t="s">
        <v>75</v>
      </c>
      <c r="AW1306" s="13" t="s">
        <v>35</v>
      </c>
      <c r="AX1306" s="13" t="s">
        <v>71</v>
      </c>
      <c r="AY1306" s="269" t="s">
        <v>169</v>
      </c>
    </row>
    <row r="1307" s="12" customFormat="1">
      <c r="B1307" s="248"/>
      <c r="C1307" s="249"/>
      <c r="D1307" s="250" t="s">
        <v>177</v>
      </c>
      <c r="E1307" s="251" t="s">
        <v>21</v>
      </c>
      <c r="F1307" s="252" t="s">
        <v>2617</v>
      </c>
      <c r="G1307" s="249"/>
      <c r="H1307" s="253">
        <v>2.6800000000000002</v>
      </c>
      <c r="I1307" s="254"/>
      <c r="J1307" s="249"/>
      <c r="K1307" s="249"/>
      <c r="L1307" s="255"/>
      <c r="M1307" s="256"/>
      <c r="N1307" s="257"/>
      <c r="O1307" s="257"/>
      <c r="P1307" s="257"/>
      <c r="Q1307" s="257"/>
      <c r="R1307" s="257"/>
      <c r="S1307" s="257"/>
      <c r="T1307" s="258"/>
      <c r="AT1307" s="259" t="s">
        <v>177</v>
      </c>
      <c r="AU1307" s="259" t="s">
        <v>79</v>
      </c>
      <c r="AV1307" s="12" t="s">
        <v>79</v>
      </c>
      <c r="AW1307" s="12" t="s">
        <v>35</v>
      </c>
      <c r="AX1307" s="12" t="s">
        <v>71</v>
      </c>
      <c r="AY1307" s="259" t="s">
        <v>169</v>
      </c>
    </row>
    <row r="1308" s="13" customFormat="1">
      <c r="B1308" s="260"/>
      <c r="C1308" s="261"/>
      <c r="D1308" s="250" t="s">
        <v>177</v>
      </c>
      <c r="E1308" s="262" t="s">
        <v>21</v>
      </c>
      <c r="F1308" s="263" t="s">
        <v>2417</v>
      </c>
      <c r="G1308" s="261"/>
      <c r="H1308" s="262" t="s">
        <v>21</v>
      </c>
      <c r="I1308" s="264"/>
      <c r="J1308" s="261"/>
      <c r="K1308" s="261"/>
      <c r="L1308" s="265"/>
      <c r="M1308" s="266"/>
      <c r="N1308" s="267"/>
      <c r="O1308" s="267"/>
      <c r="P1308" s="267"/>
      <c r="Q1308" s="267"/>
      <c r="R1308" s="267"/>
      <c r="S1308" s="267"/>
      <c r="T1308" s="268"/>
      <c r="AT1308" s="269" t="s">
        <v>177</v>
      </c>
      <c r="AU1308" s="269" t="s">
        <v>79</v>
      </c>
      <c r="AV1308" s="13" t="s">
        <v>75</v>
      </c>
      <c r="AW1308" s="13" t="s">
        <v>35</v>
      </c>
      <c r="AX1308" s="13" t="s">
        <v>71</v>
      </c>
      <c r="AY1308" s="269" t="s">
        <v>169</v>
      </c>
    </row>
    <row r="1309" s="12" customFormat="1">
      <c r="B1309" s="248"/>
      <c r="C1309" s="249"/>
      <c r="D1309" s="250" t="s">
        <v>177</v>
      </c>
      <c r="E1309" s="251" t="s">
        <v>21</v>
      </c>
      <c r="F1309" s="252" t="s">
        <v>2617</v>
      </c>
      <c r="G1309" s="249"/>
      <c r="H1309" s="253">
        <v>2.6800000000000002</v>
      </c>
      <c r="I1309" s="254"/>
      <c r="J1309" s="249"/>
      <c r="K1309" s="249"/>
      <c r="L1309" s="255"/>
      <c r="M1309" s="256"/>
      <c r="N1309" s="257"/>
      <c r="O1309" s="257"/>
      <c r="P1309" s="257"/>
      <c r="Q1309" s="257"/>
      <c r="R1309" s="257"/>
      <c r="S1309" s="257"/>
      <c r="T1309" s="258"/>
      <c r="AT1309" s="259" t="s">
        <v>177</v>
      </c>
      <c r="AU1309" s="259" t="s">
        <v>79</v>
      </c>
      <c r="AV1309" s="12" t="s">
        <v>79</v>
      </c>
      <c r="AW1309" s="12" t="s">
        <v>35</v>
      </c>
      <c r="AX1309" s="12" t="s">
        <v>71</v>
      </c>
      <c r="AY1309" s="259" t="s">
        <v>169</v>
      </c>
    </row>
    <row r="1310" s="13" customFormat="1">
      <c r="B1310" s="260"/>
      <c r="C1310" s="261"/>
      <c r="D1310" s="250" t="s">
        <v>177</v>
      </c>
      <c r="E1310" s="262" t="s">
        <v>21</v>
      </c>
      <c r="F1310" s="263" t="s">
        <v>1105</v>
      </c>
      <c r="G1310" s="261"/>
      <c r="H1310" s="262" t="s">
        <v>21</v>
      </c>
      <c r="I1310" s="264"/>
      <c r="J1310" s="261"/>
      <c r="K1310" s="261"/>
      <c r="L1310" s="265"/>
      <c r="M1310" s="266"/>
      <c r="N1310" s="267"/>
      <c r="O1310" s="267"/>
      <c r="P1310" s="267"/>
      <c r="Q1310" s="267"/>
      <c r="R1310" s="267"/>
      <c r="S1310" s="267"/>
      <c r="T1310" s="268"/>
      <c r="AT1310" s="269" t="s">
        <v>177</v>
      </c>
      <c r="AU1310" s="269" t="s">
        <v>79</v>
      </c>
      <c r="AV1310" s="13" t="s">
        <v>75</v>
      </c>
      <c r="AW1310" s="13" t="s">
        <v>35</v>
      </c>
      <c r="AX1310" s="13" t="s">
        <v>71</v>
      </c>
      <c r="AY1310" s="269" t="s">
        <v>169</v>
      </c>
    </row>
    <row r="1311" s="12" customFormat="1">
      <c r="B1311" s="248"/>
      <c r="C1311" s="249"/>
      <c r="D1311" s="250" t="s">
        <v>177</v>
      </c>
      <c r="E1311" s="251" t="s">
        <v>21</v>
      </c>
      <c r="F1311" s="252" t="s">
        <v>2618</v>
      </c>
      <c r="G1311" s="249"/>
      <c r="H1311" s="253">
        <v>3.8700000000000001</v>
      </c>
      <c r="I1311" s="254"/>
      <c r="J1311" s="249"/>
      <c r="K1311" s="249"/>
      <c r="L1311" s="255"/>
      <c r="M1311" s="256"/>
      <c r="N1311" s="257"/>
      <c r="O1311" s="257"/>
      <c r="P1311" s="257"/>
      <c r="Q1311" s="257"/>
      <c r="R1311" s="257"/>
      <c r="S1311" s="257"/>
      <c r="T1311" s="258"/>
      <c r="AT1311" s="259" t="s">
        <v>177</v>
      </c>
      <c r="AU1311" s="259" t="s">
        <v>79</v>
      </c>
      <c r="AV1311" s="12" t="s">
        <v>79</v>
      </c>
      <c r="AW1311" s="12" t="s">
        <v>35</v>
      </c>
      <c r="AX1311" s="12" t="s">
        <v>71</v>
      </c>
      <c r="AY1311" s="259" t="s">
        <v>169</v>
      </c>
    </row>
    <row r="1312" s="13" customFormat="1">
      <c r="B1312" s="260"/>
      <c r="C1312" s="261"/>
      <c r="D1312" s="250" t="s">
        <v>177</v>
      </c>
      <c r="E1312" s="262" t="s">
        <v>21</v>
      </c>
      <c r="F1312" s="263" t="s">
        <v>2343</v>
      </c>
      <c r="G1312" s="261"/>
      <c r="H1312" s="262" t="s">
        <v>21</v>
      </c>
      <c r="I1312" s="264"/>
      <c r="J1312" s="261"/>
      <c r="K1312" s="261"/>
      <c r="L1312" s="265"/>
      <c r="M1312" s="266"/>
      <c r="N1312" s="267"/>
      <c r="O1312" s="267"/>
      <c r="P1312" s="267"/>
      <c r="Q1312" s="267"/>
      <c r="R1312" s="267"/>
      <c r="S1312" s="267"/>
      <c r="T1312" s="268"/>
      <c r="AT1312" s="269" t="s">
        <v>177</v>
      </c>
      <c r="AU1312" s="269" t="s">
        <v>79</v>
      </c>
      <c r="AV1312" s="13" t="s">
        <v>75</v>
      </c>
      <c r="AW1312" s="13" t="s">
        <v>35</v>
      </c>
      <c r="AX1312" s="13" t="s">
        <v>71</v>
      </c>
      <c r="AY1312" s="269" t="s">
        <v>169</v>
      </c>
    </row>
    <row r="1313" s="12" customFormat="1">
      <c r="B1313" s="248"/>
      <c r="C1313" s="249"/>
      <c r="D1313" s="250" t="s">
        <v>177</v>
      </c>
      <c r="E1313" s="251" t="s">
        <v>21</v>
      </c>
      <c r="F1313" s="252" t="s">
        <v>2619</v>
      </c>
      <c r="G1313" s="249"/>
      <c r="H1313" s="253">
        <v>1.3799999999999999</v>
      </c>
      <c r="I1313" s="254"/>
      <c r="J1313" s="249"/>
      <c r="K1313" s="249"/>
      <c r="L1313" s="255"/>
      <c r="M1313" s="256"/>
      <c r="N1313" s="257"/>
      <c r="O1313" s="257"/>
      <c r="P1313" s="257"/>
      <c r="Q1313" s="257"/>
      <c r="R1313" s="257"/>
      <c r="S1313" s="257"/>
      <c r="T1313" s="258"/>
      <c r="AT1313" s="259" t="s">
        <v>177</v>
      </c>
      <c r="AU1313" s="259" t="s">
        <v>79</v>
      </c>
      <c r="AV1313" s="12" t="s">
        <v>79</v>
      </c>
      <c r="AW1313" s="12" t="s">
        <v>35</v>
      </c>
      <c r="AX1313" s="12" t="s">
        <v>71</v>
      </c>
      <c r="AY1313" s="259" t="s">
        <v>169</v>
      </c>
    </row>
    <row r="1314" s="13" customFormat="1">
      <c r="B1314" s="260"/>
      <c r="C1314" s="261"/>
      <c r="D1314" s="250" t="s">
        <v>177</v>
      </c>
      <c r="E1314" s="262" t="s">
        <v>21</v>
      </c>
      <c r="F1314" s="263" t="s">
        <v>2345</v>
      </c>
      <c r="G1314" s="261"/>
      <c r="H1314" s="262" t="s">
        <v>21</v>
      </c>
      <c r="I1314" s="264"/>
      <c r="J1314" s="261"/>
      <c r="K1314" s="261"/>
      <c r="L1314" s="265"/>
      <c r="M1314" s="266"/>
      <c r="N1314" s="267"/>
      <c r="O1314" s="267"/>
      <c r="P1314" s="267"/>
      <c r="Q1314" s="267"/>
      <c r="R1314" s="267"/>
      <c r="S1314" s="267"/>
      <c r="T1314" s="268"/>
      <c r="AT1314" s="269" t="s">
        <v>177</v>
      </c>
      <c r="AU1314" s="269" t="s">
        <v>79</v>
      </c>
      <c r="AV1314" s="13" t="s">
        <v>75</v>
      </c>
      <c r="AW1314" s="13" t="s">
        <v>35</v>
      </c>
      <c r="AX1314" s="13" t="s">
        <v>71</v>
      </c>
      <c r="AY1314" s="269" t="s">
        <v>169</v>
      </c>
    </row>
    <row r="1315" s="12" customFormat="1">
      <c r="B1315" s="248"/>
      <c r="C1315" s="249"/>
      <c r="D1315" s="250" t="s">
        <v>177</v>
      </c>
      <c r="E1315" s="251" t="s">
        <v>21</v>
      </c>
      <c r="F1315" s="252" t="s">
        <v>1185</v>
      </c>
      <c r="G1315" s="249"/>
      <c r="H1315" s="253">
        <v>135</v>
      </c>
      <c r="I1315" s="254"/>
      <c r="J1315" s="249"/>
      <c r="K1315" s="249"/>
      <c r="L1315" s="255"/>
      <c r="M1315" s="256"/>
      <c r="N1315" s="257"/>
      <c r="O1315" s="257"/>
      <c r="P1315" s="257"/>
      <c r="Q1315" s="257"/>
      <c r="R1315" s="257"/>
      <c r="S1315" s="257"/>
      <c r="T1315" s="258"/>
      <c r="AT1315" s="259" t="s">
        <v>177</v>
      </c>
      <c r="AU1315" s="259" t="s">
        <v>79</v>
      </c>
      <c r="AV1315" s="12" t="s">
        <v>79</v>
      </c>
      <c r="AW1315" s="12" t="s">
        <v>35</v>
      </c>
      <c r="AX1315" s="12" t="s">
        <v>71</v>
      </c>
      <c r="AY1315" s="259" t="s">
        <v>169</v>
      </c>
    </row>
    <row r="1316" s="14" customFormat="1">
      <c r="B1316" s="270"/>
      <c r="C1316" s="271"/>
      <c r="D1316" s="250" t="s">
        <v>177</v>
      </c>
      <c r="E1316" s="272" t="s">
        <v>21</v>
      </c>
      <c r="F1316" s="273" t="s">
        <v>182</v>
      </c>
      <c r="G1316" s="271"/>
      <c r="H1316" s="274">
        <v>169.72999999999999</v>
      </c>
      <c r="I1316" s="275"/>
      <c r="J1316" s="271"/>
      <c r="K1316" s="271"/>
      <c r="L1316" s="276"/>
      <c r="M1316" s="305"/>
      <c r="N1316" s="306"/>
      <c r="O1316" s="306"/>
      <c r="P1316" s="306"/>
      <c r="Q1316" s="306"/>
      <c r="R1316" s="306"/>
      <c r="S1316" s="306"/>
      <c r="T1316" s="307"/>
      <c r="AT1316" s="280" t="s">
        <v>177</v>
      </c>
      <c r="AU1316" s="280" t="s">
        <v>79</v>
      </c>
      <c r="AV1316" s="14" t="s">
        <v>89</v>
      </c>
      <c r="AW1316" s="14" t="s">
        <v>35</v>
      </c>
      <c r="AX1316" s="14" t="s">
        <v>75</v>
      </c>
      <c r="AY1316" s="280" t="s">
        <v>169</v>
      </c>
    </row>
    <row r="1317" s="1" customFormat="1" ht="6.96" customHeight="1">
      <c r="B1317" s="68"/>
      <c r="C1317" s="69"/>
      <c r="D1317" s="69"/>
      <c r="E1317" s="69"/>
      <c r="F1317" s="69"/>
      <c r="G1317" s="69"/>
      <c r="H1317" s="69"/>
      <c r="I1317" s="179"/>
      <c r="J1317" s="69"/>
      <c r="K1317" s="69"/>
      <c r="L1317" s="73"/>
    </row>
  </sheetData>
  <sheetProtection sheet="1" autoFilter="0" formatColumns="0" formatRows="0" objects="1" scenarios="1" spinCount="100000" saltValue="ZYlkmUE2jfqXZLmTgBrRiV1/+RT32vttkHAE567gi4KDpCAVcSC4NO7nF/yr3RIFkBU5tWqWNc80wo0DPYZyjw==" hashValue="NVjc+UkWEoTu5iG1w4L7VtqL2WbrIqYdOoZGncCxozHEFnjdpx0G6rAVcLNDDqOhGi5AXCTU42XUmt3yT595PA==" algorithmName="SHA-512" password="CC35"/>
  <autoFilter ref="C96:K131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5:H85"/>
    <mergeCell ref="E87:H87"/>
    <mergeCell ref="E89:H89"/>
    <mergeCell ref="G1:H1"/>
    <mergeCell ref="L2:V2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2266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ROUND(SUM(BE84:BE91), 2)</f>
        <v>0</v>
      </c>
      <c r="G32" s="48"/>
      <c r="H32" s="48"/>
      <c r="I32" s="171">
        <v>0.20999999999999999</v>
      </c>
      <c r="J32" s="170">
        <f>ROUND(ROUND((SUM(BE84:BE91)),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ROUND(SUM(BF84:BF91), 2)</f>
        <v>0</v>
      </c>
      <c r="G33" s="48"/>
      <c r="H33" s="48"/>
      <c r="I33" s="171">
        <v>0.14999999999999999</v>
      </c>
      <c r="J33" s="170">
        <f>ROUND(ROUND((SUM(BF84:BF91)),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ROUND(SUM(BG84:BG91),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ROUND(SUM(BH84:BH91),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ROUND(SUM(BI84:BI91),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2 - Zdravotechnika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2268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2 - Zdravotechnika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79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2271</v>
      </c>
      <c r="F86" s="234" t="s">
        <v>84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SUM(P87:P91)</f>
        <v>0</v>
      </c>
      <c r="Q86" s="228"/>
      <c r="R86" s="229">
        <f>SUM(R87:R91)</f>
        <v>0</v>
      </c>
      <c r="S86" s="228"/>
      <c r="T86" s="230">
        <f>SUM(T87:T91)</f>
        <v>0</v>
      </c>
      <c r="AR86" s="231" t="s">
        <v>79</v>
      </c>
      <c r="AT86" s="232" t="s">
        <v>70</v>
      </c>
      <c r="AU86" s="232" t="s">
        <v>75</v>
      </c>
      <c r="AY86" s="231" t="s">
        <v>169</v>
      </c>
      <c r="BK86" s="233">
        <f>SUM(BK87:BK91)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2272</v>
      </c>
      <c r="F87" s="238" t="s">
        <v>2743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267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267</v>
      </c>
      <c r="BM87" s="25" t="s">
        <v>2744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2275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2" customFormat="1">
      <c r="B89" s="248"/>
      <c r="C89" s="249"/>
      <c r="D89" s="250" t="s">
        <v>177</v>
      </c>
      <c r="E89" s="251" t="s">
        <v>21</v>
      </c>
      <c r="F89" s="252" t="s">
        <v>75</v>
      </c>
      <c r="G89" s="249"/>
      <c r="H89" s="253">
        <v>1</v>
      </c>
      <c r="I89" s="254"/>
      <c r="J89" s="249"/>
      <c r="K89" s="249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177</v>
      </c>
      <c r="AU89" s="259" t="s">
        <v>79</v>
      </c>
      <c r="AV89" s="12" t="s">
        <v>79</v>
      </c>
      <c r="AW89" s="12" t="s">
        <v>35</v>
      </c>
      <c r="AX89" s="12" t="s">
        <v>71</v>
      </c>
      <c r="AY89" s="259" t="s">
        <v>169</v>
      </c>
    </row>
    <row r="90" s="14" customFormat="1">
      <c r="B90" s="270"/>
      <c r="C90" s="271"/>
      <c r="D90" s="250" t="s">
        <v>177</v>
      </c>
      <c r="E90" s="272" t="s">
        <v>21</v>
      </c>
      <c r="F90" s="273" t="s">
        <v>182</v>
      </c>
      <c r="G90" s="271"/>
      <c r="H90" s="274">
        <v>1</v>
      </c>
      <c r="I90" s="275"/>
      <c r="J90" s="271"/>
      <c r="K90" s="271"/>
      <c r="L90" s="276"/>
      <c r="M90" s="277"/>
      <c r="N90" s="278"/>
      <c r="O90" s="278"/>
      <c r="P90" s="278"/>
      <c r="Q90" s="278"/>
      <c r="R90" s="278"/>
      <c r="S90" s="278"/>
      <c r="T90" s="279"/>
      <c r="AT90" s="280" t="s">
        <v>177</v>
      </c>
      <c r="AU90" s="280" t="s">
        <v>79</v>
      </c>
      <c r="AV90" s="14" t="s">
        <v>89</v>
      </c>
      <c r="AW90" s="14" t="s">
        <v>35</v>
      </c>
      <c r="AX90" s="14" t="s">
        <v>75</v>
      </c>
      <c r="AY90" s="280" t="s">
        <v>169</v>
      </c>
    </row>
    <row r="91" s="1" customFormat="1" ht="16.5" customHeight="1">
      <c r="B91" s="47"/>
      <c r="C91" s="236" t="s">
        <v>79</v>
      </c>
      <c r="D91" s="236" t="s">
        <v>172</v>
      </c>
      <c r="E91" s="237" t="s">
        <v>2276</v>
      </c>
      <c r="F91" s="238" t="s">
        <v>2277</v>
      </c>
      <c r="G91" s="239" t="s">
        <v>1474</v>
      </c>
      <c r="H91" s="293"/>
      <c r="I91" s="241"/>
      <c r="J91" s="242">
        <f>ROUND(I91*H91,2)</f>
        <v>0</v>
      </c>
      <c r="K91" s="238" t="s">
        <v>21</v>
      </c>
      <c r="L91" s="73"/>
      <c r="M91" s="243" t="s">
        <v>21</v>
      </c>
      <c r="N91" s="308" t="s">
        <v>42</v>
      </c>
      <c r="O91" s="309"/>
      <c r="P91" s="310">
        <f>O91*H91</f>
        <v>0</v>
      </c>
      <c r="Q91" s="310">
        <v>0</v>
      </c>
      <c r="R91" s="310">
        <f>Q91*H91</f>
        <v>0</v>
      </c>
      <c r="S91" s="310">
        <v>0</v>
      </c>
      <c r="T91" s="311">
        <f>S91*H91</f>
        <v>0</v>
      </c>
      <c r="AR91" s="25" t="s">
        <v>267</v>
      </c>
      <c r="AT91" s="25" t="s">
        <v>172</v>
      </c>
      <c r="AU91" s="25" t="s">
        <v>79</v>
      </c>
      <c r="AY91" s="25" t="s">
        <v>169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75</v>
      </c>
      <c r="BK91" s="247">
        <f>ROUND(I91*H91,2)</f>
        <v>0</v>
      </c>
      <c r="BL91" s="25" t="s">
        <v>267</v>
      </c>
      <c r="BM91" s="25" t="s">
        <v>2745</v>
      </c>
    </row>
    <row r="92" s="1" customFormat="1" ht="6.96" customHeight="1">
      <c r="B92" s="68"/>
      <c r="C92" s="69"/>
      <c r="D92" s="69"/>
      <c r="E92" s="69"/>
      <c r="F92" s="69"/>
      <c r="G92" s="69"/>
      <c r="H92" s="69"/>
      <c r="I92" s="179"/>
      <c r="J92" s="69"/>
      <c r="K92" s="69"/>
      <c r="L92" s="73"/>
    </row>
  </sheetData>
  <sheetProtection sheet="1" autoFilter="0" formatColumns="0" formatRows="0" objects="1" scenarios="1" spinCount="100000" saltValue="u0HYlknV211twRj2o6cqbbkpvXyh0M9OPXTyhw8Qx9G/PGznMs//eL6zokvJUHexGJBwbbCaYYOtN7fOC+zcsw==" hashValue="u/LXM5mzW9J5OvSpHo04x8Fubq2YWCuLPaIchFZ9I6/mCzaTRebBMVXgOLNBVB5rrpszKwly2xEmhSBM/EYTSQ==" algorithmName="SHA-512" password="CC35"/>
  <autoFilter ref="C83:K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2746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3 - Vytápění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2286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3 - Vytápění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79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2287</v>
      </c>
      <c r="F86" s="234" t="s">
        <v>2288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79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2289</v>
      </c>
      <c r="F87" s="238" t="s">
        <v>2290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267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267</v>
      </c>
      <c r="BM87" s="25" t="s">
        <v>2747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2292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267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267</v>
      </c>
      <c r="BM88" s="25" t="s">
        <v>2748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ruHF5lsGwa370O4RV2X084jductVV/D9Fr0Vfa/jf+cm7X/QypDL+K70ZX0XYRWymI+ySIqummzbYRGRWtf2UQ==" hashValue="pqt6PlPWRuZhTEIXGMQcwSD1oViMh4nPS0FCbTr9UC32OzDACl48gfY7eopGVpP3wwXWFsCfkzrKVDqyZOM1Aw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109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2749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ROUND(SUM(BE84:BE95), 2)</f>
        <v>0</v>
      </c>
      <c r="G32" s="48"/>
      <c r="H32" s="48"/>
      <c r="I32" s="171">
        <v>0.20999999999999999</v>
      </c>
      <c r="J32" s="170">
        <f>ROUND(ROUND((SUM(BE84:BE95)),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ROUND(SUM(BF84:BF95), 2)</f>
        <v>0</v>
      </c>
      <c r="G33" s="48"/>
      <c r="H33" s="48"/>
      <c r="I33" s="171">
        <v>0.14999999999999999</v>
      </c>
      <c r="J33" s="170">
        <f>ROUND(ROUND((SUM(BF84:BF95)),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4 - Silnoproud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2295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4 - Silnoproud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2296</v>
      </c>
      <c r="F86" s="234" t="s">
        <v>2297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SUM(P87:P95)</f>
        <v>0</v>
      </c>
      <c r="Q86" s="228"/>
      <c r="R86" s="229">
        <f>SUM(R87:R95)</f>
        <v>0</v>
      </c>
      <c r="S86" s="228"/>
      <c r="T86" s="230">
        <f>SUM(T87:T95)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SUM(BK87:BK95)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2298</v>
      </c>
      <c r="F87" s="238" t="s">
        <v>2299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2750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2301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3" customFormat="1">
      <c r="B89" s="260"/>
      <c r="C89" s="261"/>
      <c r="D89" s="250" t="s">
        <v>177</v>
      </c>
      <c r="E89" s="262" t="s">
        <v>21</v>
      </c>
      <c r="F89" s="263" t="s">
        <v>2302</v>
      </c>
      <c r="G89" s="261"/>
      <c r="H89" s="262" t="s">
        <v>21</v>
      </c>
      <c r="I89" s="264"/>
      <c r="J89" s="261"/>
      <c r="K89" s="261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177</v>
      </c>
      <c r="AU89" s="269" t="s">
        <v>79</v>
      </c>
      <c r="AV89" s="13" t="s">
        <v>75</v>
      </c>
      <c r="AW89" s="13" t="s">
        <v>35</v>
      </c>
      <c r="AX89" s="13" t="s">
        <v>71</v>
      </c>
      <c r="AY89" s="269" t="s">
        <v>169</v>
      </c>
    </row>
    <row r="90" s="13" customFormat="1">
      <c r="B90" s="260"/>
      <c r="C90" s="261"/>
      <c r="D90" s="250" t="s">
        <v>177</v>
      </c>
      <c r="E90" s="262" t="s">
        <v>21</v>
      </c>
      <c r="F90" s="263" t="s">
        <v>2303</v>
      </c>
      <c r="G90" s="261"/>
      <c r="H90" s="262" t="s">
        <v>21</v>
      </c>
      <c r="I90" s="264"/>
      <c r="J90" s="261"/>
      <c r="K90" s="261"/>
      <c r="L90" s="265"/>
      <c r="M90" s="266"/>
      <c r="N90" s="267"/>
      <c r="O90" s="267"/>
      <c r="P90" s="267"/>
      <c r="Q90" s="267"/>
      <c r="R90" s="267"/>
      <c r="S90" s="267"/>
      <c r="T90" s="268"/>
      <c r="AT90" s="269" t="s">
        <v>177</v>
      </c>
      <c r="AU90" s="269" t="s">
        <v>79</v>
      </c>
      <c r="AV90" s="13" t="s">
        <v>75</v>
      </c>
      <c r="AW90" s="13" t="s">
        <v>35</v>
      </c>
      <c r="AX90" s="13" t="s">
        <v>71</v>
      </c>
      <c r="AY90" s="269" t="s">
        <v>169</v>
      </c>
    </row>
    <row r="91" s="13" customFormat="1">
      <c r="B91" s="260"/>
      <c r="C91" s="261"/>
      <c r="D91" s="250" t="s">
        <v>177</v>
      </c>
      <c r="E91" s="262" t="s">
        <v>21</v>
      </c>
      <c r="F91" s="263" t="s">
        <v>2304</v>
      </c>
      <c r="G91" s="261"/>
      <c r="H91" s="262" t="s">
        <v>21</v>
      </c>
      <c r="I91" s="264"/>
      <c r="J91" s="261"/>
      <c r="K91" s="261"/>
      <c r="L91" s="265"/>
      <c r="M91" s="266"/>
      <c r="N91" s="267"/>
      <c r="O91" s="267"/>
      <c r="P91" s="267"/>
      <c r="Q91" s="267"/>
      <c r="R91" s="267"/>
      <c r="S91" s="267"/>
      <c r="T91" s="268"/>
      <c r="AT91" s="269" t="s">
        <v>177</v>
      </c>
      <c r="AU91" s="269" t="s">
        <v>79</v>
      </c>
      <c r="AV91" s="13" t="s">
        <v>75</v>
      </c>
      <c r="AW91" s="13" t="s">
        <v>35</v>
      </c>
      <c r="AX91" s="13" t="s">
        <v>71</v>
      </c>
      <c r="AY91" s="269" t="s">
        <v>169</v>
      </c>
    </row>
    <row r="92" s="13" customFormat="1">
      <c r="B92" s="260"/>
      <c r="C92" s="261"/>
      <c r="D92" s="250" t="s">
        <v>177</v>
      </c>
      <c r="E92" s="262" t="s">
        <v>21</v>
      </c>
      <c r="F92" s="263" t="s">
        <v>2305</v>
      </c>
      <c r="G92" s="261"/>
      <c r="H92" s="262" t="s">
        <v>21</v>
      </c>
      <c r="I92" s="264"/>
      <c r="J92" s="261"/>
      <c r="K92" s="261"/>
      <c r="L92" s="265"/>
      <c r="M92" s="266"/>
      <c r="N92" s="267"/>
      <c r="O92" s="267"/>
      <c r="P92" s="267"/>
      <c r="Q92" s="267"/>
      <c r="R92" s="267"/>
      <c r="S92" s="267"/>
      <c r="T92" s="268"/>
      <c r="AT92" s="269" t="s">
        <v>177</v>
      </c>
      <c r="AU92" s="269" t="s">
        <v>79</v>
      </c>
      <c r="AV92" s="13" t="s">
        <v>75</v>
      </c>
      <c r="AW92" s="13" t="s">
        <v>35</v>
      </c>
      <c r="AX92" s="13" t="s">
        <v>71</v>
      </c>
      <c r="AY92" s="269" t="s">
        <v>169</v>
      </c>
    </row>
    <row r="93" s="12" customFormat="1">
      <c r="B93" s="248"/>
      <c r="C93" s="249"/>
      <c r="D93" s="250" t="s">
        <v>177</v>
      </c>
      <c r="E93" s="251" t="s">
        <v>21</v>
      </c>
      <c r="F93" s="252" t="s">
        <v>75</v>
      </c>
      <c r="G93" s="249"/>
      <c r="H93" s="253">
        <v>1</v>
      </c>
      <c r="I93" s="254"/>
      <c r="J93" s="249"/>
      <c r="K93" s="249"/>
      <c r="L93" s="255"/>
      <c r="M93" s="256"/>
      <c r="N93" s="257"/>
      <c r="O93" s="257"/>
      <c r="P93" s="257"/>
      <c r="Q93" s="257"/>
      <c r="R93" s="257"/>
      <c r="S93" s="257"/>
      <c r="T93" s="258"/>
      <c r="AT93" s="259" t="s">
        <v>177</v>
      </c>
      <c r="AU93" s="259" t="s">
        <v>79</v>
      </c>
      <c r="AV93" s="12" t="s">
        <v>79</v>
      </c>
      <c r="AW93" s="12" t="s">
        <v>35</v>
      </c>
      <c r="AX93" s="12" t="s">
        <v>71</v>
      </c>
      <c r="AY93" s="259" t="s">
        <v>169</v>
      </c>
    </row>
    <row r="94" s="14" customFormat="1">
      <c r="B94" s="270"/>
      <c r="C94" s="271"/>
      <c r="D94" s="250" t="s">
        <v>177</v>
      </c>
      <c r="E94" s="272" t="s">
        <v>21</v>
      </c>
      <c r="F94" s="273" t="s">
        <v>182</v>
      </c>
      <c r="G94" s="271"/>
      <c r="H94" s="274">
        <v>1</v>
      </c>
      <c r="I94" s="275"/>
      <c r="J94" s="271"/>
      <c r="K94" s="271"/>
      <c r="L94" s="276"/>
      <c r="M94" s="277"/>
      <c r="N94" s="278"/>
      <c r="O94" s="278"/>
      <c r="P94" s="278"/>
      <c r="Q94" s="278"/>
      <c r="R94" s="278"/>
      <c r="S94" s="278"/>
      <c r="T94" s="279"/>
      <c r="AT94" s="280" t="s">
        <v>177</v>
      </c>
      <c r="AU94" s="280" t="s">
        <v>79</v>
      </c>
      <c r="AV94" s="14" t="s">
        <v>89</v>
      </c>
      <c r="AW94" s="14" t="s">
        <v>35</v>
      </c>
      <c r="AX94" s="14" t="s">
        <v>75</v>
      </c>
      <c r="AY94" s="280" t="s">
        <v>169</v>
      </c>
    </row>
    <row r="95" s="1" customFormat="1" ht="16.5" customHeight="1">
      <c r="B95" s="47"/>
      <c r="C95" s="236" t="s">
        <v>79</v>
      </c>
      <c r="D95" s="236" t="s">
        <v>172</v>
      </c>
      <c r="E95" s="237" t="s">
        <v>2306</v>
      </c>
      <c r="F95" s="238" t="s">
        <v>2277</v>
      </c>
      <c r="G95" s="239" t="s">
        <v>1474</v>
      </c>
      <c r="H95" s="293"/>
      <c r="I95" s="241"/>
      <c r="J95" s="242">
        <f>ROUND(I95*H95,2)</f>
        <v>0</v>
      </c>
      <c r="K95" s="238" t="s">
        <v>21</v>
      </c>
      <c r="L95" s="73"/>
      <c r="M95" s="243" t="s">
        <v>21</v>
      </c>
      <c r="N95" s="308" t="s">
        <v>42</v>
      </c>
      <c r="O95" s="309"/>
      <c r="P95" s="310">
        <f>O95*H95</f>
        <v>0</v>
      </c>
      <c r="Q95" s="310">
        <v>0</v>
      </c>
      <c r="R95" s="310">
        <f>Q95*H95</f>
        <v>0</v>
      </c>
      <c r="S95" s="310">
        <v>0</v>
      </c>
      <c r="T95" s="311">
        <f>S95*H95</f>
        <v>0</v>
      </c>
      <c r="AR95" s="25" t="s">
        <v>679</v>
      </c>
      <c r="AT95" s="25" t="s">
        <v>172</v>
      </c>
      <c r="AU95" s="25" t="s">
        <v>79</v>
      </c>
      <c r="AY95" s="25" t="s">
        <v>169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75</v>
      </c>
      <c r="BK95" s="247">
        <f>ROUND(I95*H95,2)</f>
        <v>0</v>
      </c>
      <c r="BL95" s="25" t="s">
        <v>679</v>
      </c>
      <c r="BM95" s="25" t="s">
        <v>2751</v>
      </c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79"/>
      <c r="J96" s="69"/>
      <c r="K96" s="69"/>
      <c r="L96" s="73"/>
    </row>
  </sheetData>
  <sheetProtection sheet="1" autoFilter="0" formatColumns="0" formatRows="0" objects="1" scenarios="1" spinCount="100000" saltValue="Z+A7qhRxqlE08if8YX36LDKniFd9kXntyG0Q47WvYqXFH8U4kM3huz903YiEBuXB4CupIi46NCPcUelUl4bLSA==" hashValue="cI8+OkavDwBcKNYAjgZ6mNHh11YJciW9IGjfn8vM7XNPAVpFxi8bek0XbQ/OFDcKSAfV7mNeFISneaVsYcVdWw==" algorithmName="SHA-512" password="CC35"/>
  <autoFilter ref="C83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2752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5 - Slaboproud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2295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5 - Slaboproud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2296</v>
      </c>
      <c r="F86" s="234" t="s">
        <v>2297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2298</v>
      </c>
      <c r="F87" s="238" t="s">
        <v>2309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2753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2306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679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679</v>
      </c>
      <c r="BM88" s="25" t="s">
        <v>2754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VwZrUFtGdLsIWuhjak8EWf0Jp9K5PHcd1eKvQTAXtMrTZjFORw3KVTRtV+qJMG4jhsC1BR89sCHOxMoeOZWoQw==" hashValue="9pVfTMlVoI/lRLCqjfW85Y6kogktymowzCPknASkaVqoyrozFjAjahEKOR2ZLj3uX0KdJ5TbuDbcbskqRAruzw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2755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ROUND(SUM(BE84:BE92), 2)</f>
        <v>0</v>
      </c>
      <c r="G32" s="48"/>
      <c r="H32" s="48"/>
      <c r="I32" s="171">
        <v>0.20999999999999999</v>
      </c>
      <c r="J32" s="170">
        <f>ROUND(ROUND((SUM(BE84:BE92)),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ROUND(SUM(BF84:BF92), 2)</f>
        <v>0</v>
      </c>
      <c r="G33" s="48"/>
      <c r="H33" s="48"/>
      <c r="I33" s="171">
        <v>0.14999999999999999</v>
      </c>
      <c r="J33" s="170">
        <f>ROUND(ROUND((SUM(BF84:BF92)),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ROUND(SUM(BG84:BG92),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ROUND(SUM(BH84:BH92),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ROUND(SUM(BI84:BI92),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6 - Vzduchotechnika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2313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6 - Vzduchotechnika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2314</v>
      </c>
      <c r="F86" s="234" t="s">
        <v>2315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SUM(P87:P92)</f>
        <v>0</v>
      </c>
      <c r="Q86" s="228"/>
      <c r="R86" s="229">
        <f>SUM(R87:R92)</f>
        <v>0</v>
      </c>
      <c r="S86" s="228"/>
      <c r="T86" s="230">
        <f>SUM(T87:T92)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SUM(BK87:BK92)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2316</v>
      </c>
      <c r="F87" s="238" t="s">
        <v>2317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2756</v>
      </c>
    </row>
    <row r="88" s="13" customFormat="1">
      <c r="B88" s="260"/>
      <c r="C88" s="261"/>
      <c r="D88" s="250" t="s">
        <v>177</v>
      </c>
      <c r="E88" s="262" t="s">
        <v>21</v>
      </c>
      <c r="F88" s="263" t="s">
        <v>2319</v>
      </c>
      <c r="G88" s="261"/>
      <c r="H88" s="262" t="s">
        <v>21</v>
      </c>
      <c r="I88" s="264"/>
      <c r="J88" s="261"/>
      <c r="K88" s="261"/>
      <c r="L88" s="265"/>
      <c r="M88" s="266"/>
      <c r="N88" s="267"/>
      <c r="O88" s="267"/>
      <c r="P88" s="267"/>
      <c r="Q88" s="267"/>
      <c r="R88" s="267"/>
      <c r="S88" s="267"/>
      <c r="T88" s="268"/>
      <c r="AT88" s="269" t="s">
        <v>177</v>
      </c>
      <c r="AU88" s="269" t="s">
        <v>79</v>
      </c>
      <c r="AV88" s="13" t="s">
        <v>75</v>
      </c>
      <c r="AW88" s="13" t="s">
        <v>35</v>
      </c>
      <c r="AX88" s="13" t="s">
        <v>71</v>
      </c>
      <c r="AY88" s="269" t="s">
        <v>169</v>
      </c>
    </row>
    <row r="89" s="13" customFormat="1">
      <c r="B89" s="260"/>
      <c r="C89" s="261"/>
      <c r="D89" s="250" t="s">
        <v>177</v>
      </c>
      <c r="E89" s="262" t="s">
        <v>21</v>
      </c>
      <c r="F89" s="263" t="s">
        <v>2320</v>
      </c>
      <c r="G89" s="261"/>
      <c r="H89" s="262" t="s">
        <v>21</v>
      </c>
      <c r="I89" s="264"/>
      <c r="J89" s="261"/>
      <c r="K89" s="261"/>
      <c r="L89" s="265"/>
      <c r="M89" s="266"/>
      <c r="N89" s="267"/>
      <c r="O89" s="267"/>
      <c r="P89" s="267"/>
      <c r="Q89" s="267"/>
      <c r="R89" s="267"/>
      <c r="S89" s="267"/>
      <c r="T89" s="268"/>
      <c r="AT89" s="269" t="s">
        <v>177</v>
      </c>
      <c r="AU89" s="269" t="s">
        <v>79</v>
      </c>
      <c r="AV89" s="13" t="s">
        <v>75</v>
      </c>
      <c r="AW89" s="13" t="s">
        <v>35</v>
      </c>
      <c r="AX89" s="13" t="s">
        <v>71</v>
      </c>
      <c r="AY89" s="269" t="s">
        <v>169</v>
      </c>
    </row>
    <row r="90" s="12" customFormat="1">
      <c r="B90" s="248"/>
      <c r="C90" s="249"/>
      <c r="D90" s="250" t="s">
        <v>177</v>
      </c>
      <c r="E90" s="251" t="s">
        <v>21</v>
      </c>
      <c r="F90" s="252" t="s">
        <v>75</v>
      </c>
      <c r="G90" s="249"/>
      <c r="H90" s="253">
        <v>1</v>
      </c>
      <c r="I90" s="254"/>
      <c r="J90" s="249"/>
      <c r="K90" s="249"/>
      <c r="L90" s="255"/>
      <c r="M90" s="256"/>
      <c r="N90" s="257"/>
      <c r="O90" s="257"/>
      <c r="P90" s="257"/>
      <c r="Q90" s="257"/>
      <c r="R90" s="257"/>
      <c r="S90" s="257"/>
      <c r="T90" s="258"/>
      <c r="AT90" s="259" t="s">
        <v>177</v>
      </c>
      <c r="AU90" s="259" t="s">
        <v>79</v>
      </c>
      <c r="AV90" s="12" t="s">
        <v>79</v>
      </c>
      <c r="AW90" s="12" t="s">
        <v>35</v>
      </c>
      <c r="AX90" s="12" t="s">
        <v>71</v>
      </c>
      <c r="AY90" s="259" t="s">
        <v>169</v>
      </c>
    </row>
    <row r="91" s="14" customFormat="1">
      <c r="B91" s="270"/>
      <c r="C91" s="271"/>
      <c r="D91" s="250" t="s">
        <v>177</v>
      </c>
      <c r="E91" s="272" t="s">
        <v>21</v>
      </c>
      <c r="F91" s="273" t="s">
        <v>182</v>
      </c>
      <c r="G91" s="271"/>
      <c r="H91" s="274">
        <v>1</v>
      </c>
      <c r="I91" s="275"/>
      <c r="J91" s="271"/>
      <c r="K91" s="271"/>
      <c r="L91" s="276"/>
      <c r="M91" s="277"/>
      <c r="N91" s="278"/>
      <c r="O91" s="278"/>
      <c r="P91" s="278"/>
      <c r="Q91" s="278"/>
      <c r="R91" s="278"/>
      <c r="S91" s="278"/>
      <c r="T91" s="279"/>
      <c r="AT91" s="280" t="s">
        <v>177</v>
      </c>
      <c r="AU91" s="280" t="s">
        <v>79</v>
      </c>
      <c r="AV91" s="14" t="s">
        <v>89</v>
      </c>
      <c r="AW91" s="14" t="s">
        <v>35</v>
      </c>
      <c r="AX91" s="14" t="s">
        <v>75</v>
      </c>
      <c r="AY91" s="280" t="s">
        <v>169</v>
      </c>
    </row>
    <row r="92" s="1" customFormat="1" ht="16.5" customHeight="1">
      <c r="B92" s="47"/>
      <c r="C92" s="236" t="s">
        <v>79</v>
      </c>
      <c r="D92" s="236" t="s">
        <v>172</v>
      </c>
      <c r="E92" s="237" t="s">
        <v>2321</v>
      </c>
      <c r="F92" s="238" t="s">
        <v>2277</v>
      </c>
      <c r="G92" s="239" t="s">
        <v>1474</v>
      </c>
      <c r="H92" s="293"/>
      <c r="I92" s="241"/>
      <c r="J92" s="242">
        <f>ROUND(I92*H92,2)</f>
        <v>0</v>
      </c>
      <c r="K92" s="238" t="s">
        <v>21</v>
      </c>
      <c r="L92" s="73"/>
      <c r="M92" s="243" t="s">
        <v>21</v>
      </c>
      <c r="N92" s="308" t="s">
        <v>42</v>
      </c>
      <c r="O92" s="309"/>
      <c r="P92" s="310">
        <f>O92*H92</f>
        <v>0</v>
      </c>
      <c r="Q92" s="310">
        <v>0</v>
      </c>
      <c r="R92" s="310">
        <f>Q92*H92</f>
        <v>0</v>
      </c>
      <c r="S92" s="310">
        <v>0</v>
      </c>
      <c r="T92" s="311">
        <f>S92*H92</f>
        <v>0</v>
      </c>
      <c r="AR92" s="25" t="s">
        <v>679</v>
      </c>
      <c r="AT92" s="25" t="s">
        <v>172</v>
      </c>
      <c r="AU92" s="25" t="s">
        <v>79</v>
      </c>
      <c r="AY92" s="25" t="s">
        <v>169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75</v>
      </c>
      <c r="BK92" s="247">
        <f>ROUND(I92*H92,2)</f>
        <v>0</v>
      </c>
      <c r="BL92" s="25" t="s">
        <v>679</v>
      </c>
      <c r="BM92" s="25" t="s">
        <v>2757</v>
      </c>
    </row>
    <row r="93" s="1" customFormat="1" ht="6.96" customHeight="1">
      <c r="B93" s="68"/>
      <c r="C93" s="69"/>
      <c r="D93" s="69"/>
      <c r="E93" s="69"/>
      <c r="F93" s="69"/>
      <c r="G93" s="69"/>
      <c r="H93" s="69"/>
      <c r="I93" s="179"/>
      <c r="J93" s="69"/>
      <c r="K93" s="69"/>
      <c r="L93" s="73"/>
    </row>
  </sheetData>
  <sheetProtection sheet="1" autoFilter="0" formatColumns="0" formatRows="0" objects="1" scenarios="1" spinCount="100000" saltValue="kZTTAVT4dJM8O1fl7ty9hreU05ejbV4bDUS3Qeem5EPudbP0pnAKdqXRpeSHnE+Jri0c/50DYgzXIsK8aUmapA==" hashValue="rFDdP537vaaJy5K5yRDcVSP+UFClo3jGuQKwhT6mHdeKSBoMuchHN1jX0A+uL0y+LJ1yPWeuueMgq81vJ3T8NA==" algorithmName="SHA-512" password="CC35"/>
  <autoFilter ref="C83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121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2327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123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2758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125</v>
      </c>
      <c r="G14" s="48"/>
      <c r="H14" s="48"/>
      <c r="I14" s="159" t="s">
        <v>25</v>
      </c>
      <c r="J14" s="160" t="str">
        <f>'Rekapitulace stavby'!AN8</f>
        <v>7.8.2018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tr">
        <f>IF('Rekapitulace stavby'!AN10="","",'Rekapitulace stavby'!AN10)</f>
        <v/>
      </c>
      <c r="K16" s="52"/>
    </row>
    <row r="17" s="1" customFormat="1" ht="18" customHeight="1">
      <c r="B17" s="47"/>
      <c r="C17" s="48"/>
      <c r="D17" s="48"/>
      <c r="E17" s="36" t="str">
        <f>IF('Rekapitulace stavby'!E11="","",'Rekapitulace stavby'!E11)</f>
        <v>Univerzita Palackého v Olomouci</v>
      </c>
      <c r="F17" s="48"/>
      <c r="G17" s="48"/>
      <c r="H17" s="48"/>
      <c r="I17" s="159" t="s">
        <v>30</v>
      </c>
      <c r="J17" s="36" t="str">
        <f>IF('Rekapitulace stavby'!AN11="","",'Rekapitulace stavby'!AN11)</f>
        <v/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31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30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33</v>
      </c>
      <c r="E22" s="48"/>
      <c r="F22" s="48"/>
      <c r="G22" s="48"/>
      <c r="H22" s="48"/>
      <c r="I22" s="159" t="s">
        <v>28</v>
      </c>
      <c r="J22" s="36" t="str">
        <f>IF('Rekapitulace stavby'!AN16="","",'Rekapitulace stavby'!AN16)</f>
        <v/>
      </c>
      <c r="K22" s="52"/>
    </row>
    <row r="23" s="1" customFormat="1" ht="18" customHeight="1">
      <c r="B23" s="47"/>
      <c r="C23" s="48"/>
      <c r="D23" s="48"/>
      <c r="E23" s="36" t="str">
        <f>IF('Rekapitulace stavby'!E17="","",'Rekapitulace stavby'!E17)</f>
        <v>Atelier 99 s.r.o.</v>
      </c>
      <c r="F23" s="48"/>
      <c r="G23" s="48"/>
      <c r="H23" s="48"/>
      <c r="I23" s="159" t="s">
        <v>30</v>
      </c>
      <c r="J23" s="36" t="str">
        <f>IF('Rekapitulace stavby'!AN17="","",'Rekapitulace stavby'!AN17)</f>
        <v/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36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37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39</v>
      </c>
      <c r="G31" s="48"/>
      <c r="H31" s="48"/>
      <c r="I31" s="169" t="s">
        <v>38</v>
      </c>
      <c r="J31" s="53" t="s">
        <v>40</v>
      </c>
      <c r="K31" s="52"/>
    </row>
    <row r="32" s="1" customFormat="1" ht="14.4" customHeight="1">
      <c r="B32" s="47"/>
      <c r="C32" s="48"/>
      <c r="D32" s="56" t="s">
        <v>41</v>
      </c>
      <c r="E32" s="56" t="s">
        <v>42</v>
      </c>
      <c r="F32" s="170">
        <f>ROUND(SUM(BE84:BE88), 2)</f>
        <v>0</v>
      </c>
      <c r="G32" s="48"/>
      <c r="H32" s="48"/>
      <c r="I32" s="171">
        <v>0.20999999999999999</v>
      </c>
      <c r="J32" s="170">
        <f>ROUND(ROUND((SUM(BE84:BE88)), 2)*I32, 2)</f>
        <v>0</v>
      </c>
      <c r="K32" s="52"/>
    </row>
    <row r="33" s="1" customFormat="1" ht="14.4" customHeight="1">
      <c r="B33" s="47"/>
      <c r="C33" s="48"/>
      <c r="D33" s="48"/>
      <c r="E33" s="56" t="s">
        <v>43</v>
      </c>
      <c r="F33" s="170">
        <f>ROUND(SUM(BF84:BF88), 2)</f>
        <v>0</v>
      </c>
      <c r="G33" s="48"/>
      <c r="H33" s="48"/>
      <c r="I33" s="171">
        <v>0.14999999999999999</v>
      </c>
      <c r="J33" s="170">
        <f>ROUND(ROUND((SUM(BF84:BF88)),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44</v>
      </c>
      <c r="F34" s="170">
        <f>ROUND(SUM(BG84:BG88),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45</v>
      </c>
      <c r="F35" s="170">
        <f>ROUND(SUM(BH84:BH88),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46</v>
      </c>
      <c r="F36" s="170">
        <f>ROUND(SUM(BI84:BI88),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47</v>
      </c>
      <c r="E38" s="99"/>
      <c r="F38" s="99"/>
      <c r="G38" s="174" t="s">
        <v>48</v>
      </c>
      <c r="H38" s="175" t="s">
        <v>49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126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Rozvoj infrastruktury Právnické fakulty Univerzity Palackého v Olomouci</v>
      </c>
      <c r="F47" s="41"/>
      <c r="G47" s="41"/>
      <c r="H47" s="41"/>
      <c r="I47" s="157"/>
      <c r="J47" s="48"/>
      <c r="K47" s="52"/>
    </row>
    <row r="48">
      <c r="B48" s="29"/>
      <c r="C48" s="41" t="s">
        <v>121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2327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123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7 - Chlazení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7.8.2018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Univerzita Palackého v Olomouci</v>
      </c>
      <c r="G55" s="48"/>
      <c r="H55" s="48"/>
      <c r="I55" s="159" t="s">
        <v>33</v>
      </c>
      <c r="J55" s="45" t="str">
        <f>E23</f>
        <v>Atelier 99 s.r.o.</v>
      </c>
      <c r="K55" s="52"/>
    </row>
    <row r="56" s="1" customFormat="1" ht="14.4" customHeight="1">
      <c r="B56" s="47"/>
      <c r="C56" s="41" t="s">
        <v>31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127</v>
      </c>
      <c r="D58" s="172"/>
      <c r="E58" s="172"/>
      <c r="F58" s="172"/>
      <c r="G58" s="172"/>
      <c r="H58" s="172"/>
      <c r="I58" s="186"/>
      <c r="J58" s="187" t="s">
        <v>128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129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130</v>
      </c>
    </row>
    <row r="61" s="8" customFormat="1" ht="24.96" customHeight="1">
      <c r="B61" s="190"/>
      <c r="C61" s="191"/>
      <c r="D61" s="192" t="s">
        <v>2328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9" customFormat="1" ht="19.92" customHeight="1">
      <c r="B62" s="197"/>
      <c r="C62" s="198"/>
      <c r="D62" s="199" t="s">
        <v>2313</v>
      </c>
      <c r="E62" s="200"/>
      <c r="F62" s="200"/>
      <c r="G62" s="200"/>
      <c r="H62" s="200"/>
      <c r="I62" s="201"/>
      <c r="J62" s="202">
        <f>J86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Rozvoj infrastruktury Právnické fakulty Univerzity Palackého v Olomouci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121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2327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123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7 - Chlazení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8" t="str">
        <f>F14</f>
        <v xml:space="preserve"> </v>
      </c>
      <c r="G78" s="75"/>
      <c r="H78" s="75"/>
      <c r="I78" s="209" t="s">
        <v>25</v>
      </c>
      <c r="J78" s="86" t="str">
        <f>IF(J14="","",J14)</f>
        <v>7.8.2018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8" t="str">
        <f>E17</f>
        <v>Univerzita Palackého v Olomouci</v>
      </c>
      <c r="G80" s="75"/>
      <c r="H80" s="75"/>
      <c r="I80" s="209" t="s">
        <v>33</v>
      </c>
      <c r="J80" s="208" t="str">
        <f>E23</f>
        <v>Atelier 99 s.r.o.</v>
      </c>
      <c r="K80" s="75"/>
      <c r="L80" s="73"/>
    </row>
    <row r="81" s="1" customFormat="1" ht="14.4" customHeight="1">
      <c r="B81" s="47"/>
      <c r="C81" s="77" t="s">
        <v>31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154</v>
      </c>
      <c r="D83" s="212" t="s">
        <v>56</v>
      </c>
      <c r="E83" s="212" t="s">
        <v>52</v>
      </c>
      <c r="F83" s="212" t="s">
        <v>155</v>
      </c>
      <c r="G83" s="212" t="s">
        <v>156</v>
      </c>
      <c r="H83" s="212" t="s">
        <v>157</v>
      </c>
      <c r="I83" s="213" t="s">
        <v>158</v>
      </c>
      <c r="J83" s="212" t="s">
        <v>128</v>
      </c>
      <c r="K83" s="214" t="s">
        <v>159</v>
      </c>
      <c r="L83" s="215"/>
      <c r="M83" s="103" t="s">
        <v>160</v>
      </c>
      <c r="N83" s="104" t="s">
        <v>41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129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</f>
        <v>0</v>
      </c>
      <c r="Q84" s="107"/>
      <c r="R84" s="217">
        <f>R85</f>
        <v>0</v>
      </c>
      <c r="S84" s="107"/>
      <c r="T84" s="218">
        <f>T85</f>
        <v>0</v>
      </c>
      <c r="AT84" s="25" t="s">
        <v>70</v>
      </c>
      <c r="AU84" s="25" t="s">
        <v>130</v>
      </c>
      <c r="BK84" s="219">
        <f>BK85</f>
        <v>0</v>
      </c>
    </row>
    <row r="85" s="11" customFormat="1" ht="37.44" customHeight="1">
      <c r="B85" s="220"/>
      <c r="C85" s="221"/>
      <c r="D85" s="222" t="s">
        <v>70</v>
      </c>
      <c r="E85" s="223" t="s">
        <v>2330</v>
      </c>
      <c r="F85" s="223" t="s">
        <v>2331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P86</f>
        <v>0</v>
      </c>
      <c r="Q85" s="228"/>
      <c r="R85" s="229">
        <f>R86</f>
        <v>0</v>
      </c>
      <c r="S85" s="228"/>
      <c r="T85" s="230">
        <f>T86</f>
        <v>0</v>
      </c>
      <c r="AR85" s="231" t="s">
        <v>86</v>
      </c>
      <c r="AT85" s="232" t="s">
        <v>70</v>
      </c>
      <c r="AU85" s="232" t="s">
        <v>71</v>
      </c>
      <c r="AY85" s="231" t="s">
        <v>169</v>
      </c>
      <c r="BK85" s="233">
        <f>BK86</f>
        <v>0</v>
      </c>
    </row>
    <row r="86" s="11" customFormat="1" ht="19.92" customHeight="1">
      <c r="B86" s="220"/>
      <c r="C86" s="221"/>
      <c r="D86" s="222" t="s">
        <v>70</v>
      </c>
      <c r="E86" s="234" t="s">
        <v>2314</v>
      </c>
      <c r="F86" s="234" t="s">
        <v>2315</v>
      </c>
      <c r="G86" s="221"/>
      <c r="H86" s="221"/>
      <c r="I86" s="224"/>
      <c r="J86" s="235">
        <f>BK86</f>
        <v>0</v>
      </c>
      <c r="K86" s="221"/>
      <c r="L86" s="226"/>
      <c r="M86" s="227"/>
      <c r="N86" s="228"/>
      <c r="O86" s="228"/>
      <c r="P86" s="229">
        <f>SUM(P87:P88)</f>
        <v>0</v>
      </c>
      <c r="Q86" s="228"/>
      <c r="R86" s="229">
        <f>SUM(R87:R88)</f>
        <v>0</v>
      </c>
      <c r="S86" s="228"/>
      <c r="T86" s="230">
        <f>SUM(T87:T88)</f>
        <v>0</v>
      </c>
      <c r="AR86" s="231" t="s">
        <v>86</v>
      </c>
      <c r="AT86" s="232" t="s">
        <v>70</v>
      </c>
      <c r="AU86" s="232" t="s">
        <v>75</v>
      </c>
      <c r="AY86" s="231" t="s">
        <v>169</v>
      </c>
      <c r="BK86" s="233">
        <f>SUM(BK87:BK88)</f>
        <v>0</v>
      </c>
    </row>
    <row r="87" s="1" customFormat="1" ht="16.5" customHeight="1">
      <c r="B87" s="47"/>
      <c r="C87" s="236" t="s">
        <v>75</v>
      </c>
      <c r="D87" s="236" t="s">
        <v>172</v>
      </c>
      <c r="E87" s="237" t="s">
        <v>2316</v>
      </c>
      <c r="F87" s="238" t="s">
        <v>2324</v>
      </c>
      <c r="G87" s="239" t="s">
        <v>289</v>
      </c>
      <c r="H87" s="240">
        <v>1</v>
      </c>
      <c r="I87" s="241"/>
      <c r="J87" s="242">
        <f>ROUND(I87*H87,2)</f>
        <v>0</v>
      </c>
      <c r="K87" s="238" t="s">
        <v>21</v>
      </c>
      <c r="L87" s="73"/>
      <c r="M87" s="243" t="s">
        <v>21</v>
      </c>
      <c r="N87" s="244" t="s">
        <v>42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679</v>
      </c>
      <c r="AT87" s="25" t="s">
        <v>172</v>
      </c>
      <c r="AU87" s="25" t="s">
        <v>79</v>
      </c>
      <c r="AY87" s="25" t="s">
        <v>169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75</v>
      </c>
      <c r="BK87" s="247">
        <f>ROUND(I87*H87,2)</f>
        <v>0</v>
      </c>
      <c r="BL87" s="25" t="s">
        <v>679</v>
      </c>
      <c r="BM87" s="25" t="s">
        <v>2759</v>
      </c>
    </row>
    <row r="88" s="1" customFormat="1" ht="16.5" customHeight="1">
      <c r="B88" s="47"/>
      <c r="C88" s="236" t="s">
        <v>79</v>
      </c>
      <c r="D88" s="236" t="s">
        <v>172</v>
      </c>
      <c r="E88" s="237" t="s">
        <v>2321</v>
      </c>
      <c r="F88" s="238" t="s">
        <v>2277</v>
      </c>
      <c r="G88" s="239" t="s">
        <v>1474</v>
      </c>
      <c r="H88" s="293"/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308" t="s">
        <v>42</v>
      </c>
      <c r="O88" s="309"/>
      <c r="P88" s="310">
        <f>O88*H88</f>
        <v>0</v>
      </c>
      <c r="Q88" s="310">
        <v>0</v>
      </c>
      <c r="R88" s="310">
        <f>Q88*H88</f>
        <v>0</v>
      </c>
      <c r="S88" s="310">
        <v>0</v>
      </c>
      <c r="T88" s="311">
        <f>S88*H88</f>
        <v>0</v>
      </c>
      <c r="AR88" s="25" t="s">
        <v>679</v>
      </c>
      <c r="AT88" s="25" t="s">
        <v>172</v>
      </c>
      <c r="AU88" s="25" t="s">
        <v>79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679</v>
      </c>
      <c r="BM88" s="25" t="s">
        <v>2760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oVcrYyEJwon6okMcnOX4dlmQwFoc1a9FfiuikPYKBmG2nuTM4I79s0b/unjsVdVmw1/PKDwk+S9D8xkfpVXMtg==" hashValue="7rCi0OV8+BuXlDq9fDr1uhxt00mu0I9P2WzC4LFNyFHmjizmcOUsqFJaiYZZTzutE4IHfrOzhLQcV/7BwNxPCg==" algorithmName="SHA-512" password="CC35"/>
  <autoFilter ref="C83:K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115</v>
      </c>
      <c r="G1" s="152" t="s">
        <v>116</v>
      </c>
      <c r="H1" s="152"/>
      <c r="I1" s="153"/>
      <c r="J1" s="152" t="s">
        <v>117</v>
      </c>
      <c r="K1" s="151" t="s">
        <v>118</v>
      </c>
      <c r="L1" s="152" t="s">
        <v>119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79</v>
      </c>
    </row>
    <row r="4" ht="36.96" customHeight="1">
      <c r="B4" s="29"/>
      <c r="C4" s="30"/>
      <c r="D4" s="31" t="s">
        <v>120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Rozvoj infrastruktury Právnické fakulty Univerzity Palackého v Olomouci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121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2761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7.8.2018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21</v>
      </c>
      <c r="K14" s="52"/>
    </row>
    <row r="15" s="1" customFormat="1" ht="18" customHeight="1">
      <c r="B15" s="47"/>
      <c r="C15" s="48"/>
      <c r="D15" s="48"/>
      <c r="E15" s="36" t="s">
        <v>29</v>
      </c>
      <c r="F15" s="48"/>
      <c r="G15" s="48"/>
      <c r="H15" s="48"/>
      <c r="I15" s="159" t="s">
        <v>30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31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30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33</v>
      </c>
      <c r="E20" s="48"/>
      <c r="F20" s="48"/>
      <c r="G20" s="48"/>
      <c r="H20" s="48"/>
      <c r="I20" s="159" t="s">
        <v>28</v>
      </c>
      <c r="J20" s="36" t="s">
        <v>21</v>
      </c>
      <c r="K20" s="52"/>
    </row>
    <row r="21" s="1" customFormat="1" ht="18" customHeight="1">
      <c r="B21" s="47"/>
      <c r="C21" s="48"/>
      <c r="D21" s="48"/>
      <c r="E21" s="36" t="s">
        <v>34</v>
      </c>
      <c r="F21" s="48"/>
      <c r="G21" s="48"/>
      <c r="H21" s="48"/>
      <c r="I21" s="159" t="s">
        <v>30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36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37</v>
      </c>
      <c r="E27" s="48"/>
      <c r="F27" s="48"/>
      <c r="G27" s="48"/>
      <c r="H27" s="48"/>
      <c r="I27" s="157"/>
      <c r="J27" s="168">
        <f>ROUND(J78,2)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39</v>
      </c>
      <c r="G29" s="48"/>
      <c r="H29" s="48"/>
      <c r="I29" s="169" t="s">
        <v>38</v>
      </c>
      <c r="J29" s="53" t="s">
        <v>40</v>
      </c>
      <c r="K29" s="52"/>
    </row>
    <row r="30" s="1" customFormat="1" ht="14.4" customHeight="1">
      <c r="B30" s="47"/>
      <c r="C30" s="48"/>
      <c r="D30" s="56" t="s">
        <v>41</v>
      </c>
      <c r="E30" s="56" t="s">
        <v>42</v>
      </c>
      <c r="F30" s="170">
        <f>ROUND(SUM(BE78:BE135), 2)</f>
        <v>0</v>
      </c>
      <c r="G30" s="48"/>
      <c r="H30" s="48"/>
      <c r="I30" s="171">
        <v>0.20999999999999999</v>
      </c>
      <c r="J30" s="170">
        <f>ROUND(ROUND((SUM(BE78:BE135)), 2)*I30, 2)</f>
        <v>0</v>
      </c>
      <c r="K30" s="52"/>
    </row>
    <row r="31" s="1" customFormat="1" ht="14.4" customHeight="1">
      <c r="B31" s="47"/>
      <c r="C31" s="48"/>
      <c r="D31" s="48"/>
      <c r="E31" s="56" t="s">
        <v>43</v>
      </c>
      <c r="F31" s="170">
        <f>ROUND(SUM(BF78:BF135), 2)</f>
        <v>0</v>
      </c>
      <c r="G31" s="48"/>
      <c r="H31" s="48"/>
      <c r="I31" s="171">
        <v>0.14999999999999999</v>
      </c>
      <c r="J31" s="170">
        <f>ROUND(ROUND((SUM(BF78:BF135)),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44</v>
      </c>
      <c r="F32" s="170">
        <f>ROUND(SUM(BG78:BG135),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45</v>
      </c>
      <c r="F33" s="170">
        <f>ROUND(SUM(BH78:BH135),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ROUND(SUM(BI78:BI135),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47</v>
      </c>
      <c r="E36" s="99"/>
      <c r="F36" s="99"/>
      <c r="G36" s="174" t="s">
        <v>48</v>
      </c>
      <c r="H36" s="175" t="s">
        <v>49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126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Rozvoj infrastruktury Právnické fakulty Univerzity Palackého v Olomouci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121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3 - VN+ON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Olomouc</v>
      </c>
      <c r="G49" s="48"/>
      <c r="H49" s="48"/>
      <c r="I49" s="159" t="s">
        <v>25</v>
      </c>
      <c r="J49" s="160" t="str">
        <f>IF(J12="","",J12)</f>
        <v>7.8.2018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Univerzita Palackého v Olomouci</v>
      </c>
      <c r="G51" s="48"/>
      <c r="H51" s="48"/>
      <c r="I51" s="159" t="s">
        <v>33</v>
      </c>
      <c r="J51" s="45" t="str">
        <f>E21</f>
        <v>Atelier 99 s.r.o.</v>
      </c>
      <c r="K51" s="52"/>
    </row>
    <row r="52" s="1" customFormat="1" ht="14.4" customHeight="1">
      <c r="B52" s="47"/>
      <c r="C52" s="41" t="s">
        <v>31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127</v>
      </c>
      <c r="D54" s="172"/>
      <c r="E54" s="172"/>
      <c r="F54" s="172"/>
      <c r="G54" s="172"/>
      <c r="H54" s="172"/>
      <c r="I54" s="186"/>
      <c r="J54" s="187" t="s">
        <v>128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129</v>
      </c>
      <c r="D56" s="48"/>
      <c r="E56" s="48"/>
      <c r="F56" s="48"/>
      <c r="G56" s="48"/>
      <c r="H56" s="48"/>
      <c r="I56" s="157"/>
      <c r="J56" s="168">
        <f>J78</f>
        <v>0</v>
      </c>
      <c r="K56" s="52"/>
      <c r="AU56" s="25" t="s">
        <v>130</v>
      </c>
    </row>
    <row r="57" s="8" customFormat="1" ht="24.96" customHeight="1">
      <c r="B57" s="190"/>
      <c r="C57" s="191"/>
      <c r="D57" s="192" t="s">
        <v>2762</v>
      </c>
      <c r="E57" s="193"/>
      <c r="F57" s="193"/>
      <c r="G57" s="193"/>
      <c r="H57" s="193"/>
      <c r="I57" s="194"/>
      <c r="J57" s="195">
        <f>J79</f>
        <v>0</v>
      </c>
      <c r="K57" s="196"/>
    </row>
    <row r="58" s="9" customFormat="1" ht="19.92" customHeight="1">
      <c r="B58" s="197"/>
      <c r="C58" s="198"/>
      <c r="D58" s="199" t="s">
        <v>2763</v>
      </c>
      <c r="E58" s="200"/>
      <c r="F58" s="200"/>
      <c r="G58" s="200"/>
      <c r="H58" s="200"/>
      <c r="I58" s="201"/>
      <c r="J58" s="202">
        <f>J90</f>
        <v>0</v>
      </c>
      <c r="K58" s="203"/>
    </row>
    <row r="59" s="1" customFormat="1" ht="21.84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179"/>
      <c r="J60" s="69"/>
      <c r="K60" s="70"/>
    </row>
    <row r="64" s="1" customFormat="1" ht="6.96" customHeight="1">
      <c r="B64" s="71"/>
      <c r="C64" s="72"/>
      <c r="D64" s="72"/>
      <c r="E64" s="72"/>
      <c r="F64" s="72"/>
      <c r="G64" s="72"/>
      <c r="H64" s="72"/>
      <c r="I64" s="182"/>
      <c r="J64" s="72"/>
      <c r="K64" s="72"/>
      <c r="L64" s="73"/>
    </row>
    <row r="65" s="1" customFormat="1" ht="36.96" customHeight="1">
      <c r="B65" s="47"/>
      <c r="C65" s="74" t="s">
        <v>153</v>
      </c>
      <c r="D65" s="75"/>
      <c r="E65" s="75"/>
      <c r="F65" s="75"/>
      <c r="G65" s="75"/>
      <c r="H65" s="75"/>
      <c r="I65" s="204"/>
      <c r="J65" s="75"/>
      <c r="K65" s="75"/>
      <c r="L65" s="73"/>
    </row>
    <row r="66" s="1" customFormat="1" ht="6.96" customHeight="1">
      <c r="B66" s="47"/>
      <c r="C66" s="75"/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14.4" customHeight="1">
      <c r="B67" s="47"/>
      <c r="C67" s="77" t="s">
        <v>18</v>
      </c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16.5" customHeight="1">
      <c r="B68" s="47"/>
      <c r="C68" s="75"/>
      <c r="D68" s="75"/>
      <c r="E68" s="205" t="str">
        <f>E7</f>
        <v>Rozvoj infrastruktury Právnické fakulty Univerzity Palackého v Olomouci</v>
      </c>
      <c r="F68" s="77"/>
      <c r="G68" s="77"/>
      <c r="H68" s="77"/>
      <c r="I68" s="204"/>
      <c r="J68" s="75"/>
      <c r="K68" s="75"/>
      <c r="L68" s="73"/>
    </row>
    <row r="69" s="1" customFormat="1" ht="14.4" customHeight="1">
      <c r="B69" s="47"/>
      <c r="C69" s="77" t="s">
        <v>121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7.25" customHeight="1">
      <c r="B70" s="47"/>
      <c r="C70" s="75"/>
      <c r="D70" s="75"/>
      <c r="E70" s="83" t="str">
        <f>E9</f>
        <v>3 - VN+ON</v>
      </c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8" customHeight="1">
      <c r="B72" s="47"/>
      <c r="C72" s="77" t="s">
        <v>23</v>
      </c>
      <c r="D72" s="75"/>
      <c r="E72" s="75"/>
      <c r="F72" s="208" t="str">
        <f>F12</f>
        <v>Olomouc</v>
      </c>
      <c r="G72" s="75"/>
      <c r="H72" s="75"/>
      <c r="I72" s="209" t="s">
        <v>25</v>
      </c>
      <c r="J72" s="86" t="str">
        <f>IF(J12="","",J12)</f>
        <v>7.8.2018</v>
      </c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>
      <c r="B74" s="47"/>
      <c r="C74" s="77" t="s">
        <v>27</v>
      </c>
      <c r="D74" s="75"/>
      <c r="E74" s="75"/>
      <c r="F74" s="208" t="str">
        <f>E15</f>
        <v>Univerzita Palackého v Olomouci</v>
      </c>
      <c r="G74" s="75"/>
      <c r="H74" s="75"/>
      <c r="I74" s="209" t="s">
        <v>33</v>
      </c>
      <c r="J74" s="208" t="str">
        <f>E21</f>
        <v>Atelier 99 s.r.o.</v>
      </c>
      <c r="K74" s="75"/>
      <c r="L74" s="73"/>
    </row>
    <row r="75" s="1" customFormat="1" ht="14.4" customHeight="1">
      <c r="B75" s="47"/>
      <c r="C75" s="77" t="s">
        <v>31</v>
      </c>
      <c r="D75" s="75"/>
      <c r="E75" s="75"/>
      <c r="F75" s="208" t="str">
        <f>IF(E18="","",E18)</f>
        <v/>
      </c>
      <c r="G75" s="75"/>
      <c r="H75" s="75"/>
      <c r="I75" s="204"/>
      <c r="J75" s="75"/>
      <c r="K75" s="75"/>
      <c r="L75" s="73"/>
    </row>
    <row r="76" s="1" customFormat="1" ht="10.32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0" customFormat="1" ht="29.28" customHeight="1">
      <c r="B77" s="210"/>
      <c r="C77" s="211" t="s">
        <v>154</v>
      </c>
      <c r="D77" s="212" t="s">
        <v>56</v>
      </c>
      <c r="E77" s="212" t="s">
        <v>52</v>
      </c>
      <c r="F77" s="212" t="s">
        <v>155</v>
      </c>
      <c r="G77" s="212" t="s">
        <v>156</v>
      </c>
      <c r="H77" s="212" t="s">
        <v>157</v>
      </c>
      <c r="I77" s="213" t="s">
        <v>158</v>
      </c>
      <c r="J77" s="212" t="s">
        <v>128</v>
      </c>
      <c r="K77" s="214" t="s">
        <v>159</v>
      </c>
      <c r="L77" s="215"/>
      <c r="M77" s="103" t="s">
        <v>160</v>
      </c>
      <c r="N77" s="104" t="s">
        <v>41</v>
      </c>
      <c r="O77" s="104" t="s">
        <v>161</v>
      </c>
      <c r="P77" s="104" t="s">
        <v>162</v>
      </c>
      <c r="Q77" s="104" t="s">
        <v>163</v>
      </c>
      <c r="R77" s="104" t="s">
        <v>164</v>
      </c>
      <c r="S77" s="104" t="s">
        <v>165</v>
      </c>
      <c r="T77" s="105" t="s">
        <v>166</v>
      </c>
    </row>
    <row r="78" s="1" customFormat="1" ht="29.28" customHeight="1">
      <c r="B78" s="47"/>
      <c r="C78" s="109" t="s">
        <v>129</v>
      </c>
      <c r="D78" s="75"/>
      <c r="E78" s="75"/>
      <c r="F78" s="75"/>
      <c r="G78" s="75"/>
      <c r="H78" s="75"/>
      <c r="I78" s="204"/>
      <c r="J78" s="216">
        <f>BK78</f>
        <v>0</v>
      </c>
      <c r="K78" s="75"/>
      <c r="L78" s="73"/>
      <c r="M78" s="106"/>
      <c r="N78" s="107"/>
      <c r="O78" s="107"/>
      <c r="P78" s="217">
        <f>P79</f>
        <v>0</v>
      </c>
      <c r="Q78" s="107"/>
      <c r="R78" s="217">
        <f>R79</f>
        <v>0</v>
      </c>
      <c r="S78" s="107"/>
      <c r="T78" s="218">
        <f>T79</f>
        <v>0</v>
      </c>
      <c r="AT78" s="25" t="s">
        <v>70</v>
      </c>
      <c r="AU78" s="25" t="s">
        <v>130</v>
      </c>
      <c r="BK78" s="219">
        <f>BK79</f>
        <v>0</v>
      </c>
    </row>
    <row r="79" s="11" customFormat="1" ht="37.44" customHeight="1">
      <c r="B79" s="220"/>
      <c r="C79" s="221"/>
      <c r="D79" s="222" t="s">
        <v>70</v>
      </c>
      <c r="E79" s="223" t="s">
        <v>2764</v>
      </c>
      <c r="F79" s="223" t="s">
        <v>2765</v>
      </c>
      <c r="G79" s="221"/>
      <c r="H79" s="221"/>
      <c r="I79" s="224"/>
      <c r="J79" s="225">
        <f>BK79</f>
        <v>0</v>
      </c>
      <c r="K79" s="221"/>
      <c r="L79" s="226"/>
      <c r="M79" s="227"/>
      <c r="N79" s="228"/>
      <c r="O79" s="228"/>
      <c r="P79" s="229">
        <f>P80+SUM(P81:P90)</f>
        <v>0</v>
      </c>
      <c r="Q79" s="228"/>
      <c r="R79" s="229">
        <f>R80+SUM(R81:R90)</f>
        <v>0</v>
      </c>
      <c r="S79" s="228"/>
      <c r="T79" s="230">
        <f>T80+SUM(T81:T90)</f>
        <v>0</v>
      </c>
      <c r="AR79" s="231" t="s">
        <v>75</v>
      </c>
      <c r="AT79" s="232" t="s">
        <v>70</v>
      </c>
      <c r="AU79" s="232" t="s">
        <v>71</v>
      </c>
      <c r="AY79" s="231" t="s">
        <v>169</v>
      </c>
      <c r="BK79" s="233">
        <f>BK80+SUM(BK81:BK90)</f>
        <v>0</v>
      </c>
    </row>
    <row r="80" s="1" customFormat="1" ht="16.5" customHeight="1">
      <c r="B80" s="47"/>
      <c r="C80" s="236" t="s">
        <v>75</v>
      </c>
      <c r="D80" s="236" t="s">
        <v>172</v>
      </c>
      <c r="E80" s="237" t="s">
        <v>2766</v>
      </c>
      <c r="F80" s="238" t="s">
        <v>2767</v>
      </c>
      <c r="G80" s="239" t="s">
        <v>2768</v>
      </c>
      <c r="H80" s="240">
        <v>1</v>
      </c>
      <c r="I80" s="241"/>
      <c r="J80" s="242">
        <f>ROUND(I80*H80,2)</f>
        <v>0</v>
      </c>
      <c r="K80" s="238" t="s">
        <v>21</v>
      </c>
      <c r="L80" s="73"/>
      <c r="M80" s="243" t="s">
        <v>21</v>
      </c>
      <c r="N80" s="244" t="s">
        <v>42</v>
      </c>
      <c r="O80" s="48"/>
      <c r="P80" s="245">
        <f>O80*H80</f>
        <v>0</v>
      </c>
      <c r="Q80" s="245">
        <v>0</v>
      </c>
      <c r="R80" s="245">
        <f>Q80*H80</f>
        <v>0</v>
      </c>
      <c r="S80" s="245">
        <v>0</v>
      </c>
      <c r="T80" s="246">
        <f>S80*H80</f>
        <v>0</v>
      </c>
      <c r="AR80" s="25" t="s">
        <v>89</v>
      </c>
      <c r="AT80" s="25" t="s">
        <v>172</v>
      </c>
      <c r="AU80" s="25" t="s">
        <v>75</v>
      </c>
      <c r="AY80" s="25" t="s">
        <v>169</v>
      </c>
      <c r="BE80" s="247">
        <f>IF(N80="základní",J80,0)</f>
        <v>0</v>
      </c>
      <c r="BF80" s="247">
        <f>IF(N80="snížená",J80,0)</f>
        <v>0</v>
      </c>
      <c r="BG80" s="247">
        <f>IF(N80="zákl. přenesená",J80,0)</f>
        <v>0</v>
      </c>
      <c r="BH80" s="247">
        <f>IF(N80="sníž. přenesená",J80,0)</f>
        <v>0</v>
      </c>
      <c r="BI80" s="247">
        <f>IF(N80="nulová",J80,0)</f>
        <v>0</v>
      </c>
      <c r="BJ80" s="25" t="s">
        <v>75</v>
      </c>
      <c r="BK80" s="247">
        <f>ROUND(I80*H80,2)</f>
        <v>0</v>
      </c>
      <c r="BL80" s="25" t="s">
        <v>89</v>
      </c>
      <c r="BM80" s="25" t="s">
        <v>2769</v>
      </c>
    </row>
    <row r="81" s="1" customFormat="1">
      <c r="B81" s="47"/>
      <c r="C81" s="75"/>
      <c r="D81" s="250" t="s">
        <v>973</v>
      </c>
      <c r="E81" s="75"/>
      <c r="F81" s="291" t="s">
        <v>2770</v>
      </c>
      <c r="G81" s="75"/>
      <c r="H81" s="75"/>
      <c r="I81" s="204"/>
      <c r="J81" s="75"/>
      <c r="K81" s="75"/>
      <c r="L81" s="73"/>
      <c r="M81" s="292"/>
      <c r="N81" s="48"/>
      <c r="O81" s="48"/>
      <c r="P81" s="48"/>
      <c r="Q81" s="48"/>
      <c r="R81" s="48"/>
      <c r="S81" s="48"/>
      <c r="T81" s="96"/>
      <c r="AT81" s="25" t="s">
        <v>973</v>
      </c>
      <c r="AU81" s="25" t="s">
        <v>75</v>
      </c>
    </row>
    <row r="82" s="1" customFormat="1" ht="16.5" customHeight="1">
      <c r="B82" s="47"/>
      <c r="C82" s="236" t="s">
        <v>79</v>
      </c>
      <c r="D82" s="236" t="s">
        <v>172</v>
      </c>
      <c r="E82" s="237" t="s">
        <v>2771</v>
      </c>
      <c r="F82" s="238" t="s">
        <v>2772</v>
      </c>
      <c r="G82" s="239" t="s">
        <v>2768</v>
      </c>
      <c r="H82" s="240">
        <v>1</v>
      </c>
      <c r="I82" s="241"/>
      <c r="J82" s="242">
        <f>ROUND(I82*H82,2)</f>
        <v>0</v>
      </c>
      <c r="K82" s="238" t="s">
        <v>21</v>
      </c>
      <c r="L82" s="73"/>
      <c r="M82" s="243" t="s">
        <v>21</v>
      </c>
      <c r="N82" s="244" t="s">
        <v>42</v>
      </c>
      <c r="O82" s="48"/>
      <c r="P82" s="245">
        <f>O82*H82</f>
        <v>0</v>
      </c>
      <c r="Q82" s="245">
        <v>0</v>
      </c>
      <c r="R82" s="245">
        <f>Q82*H82</f>
        <v>0</v>
      </c>
      <c r="S82" s="245">
        <v>0</v>
      </c>
      <c r="T82" s="246">
        <f>S82*H82</f>
        <v>0</v>
      </c>
      <c r="AR82" s="25" t="s">
        <v>89</v>
      </c>
      <c r="AT82" s="25" t="s">
        <v>172</v>
      </c>
      <c r="AU82" s="25" t="s">
        <v>75</v>
      </c>
      <c r="AY82" s="25" t="s">
        <v>169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5" t="s">
        <v>75</v>
      </c>
      <c r="BK82" s="247">
        <f>ROUND(I82*H82,2)</f>
        <v>0</v>
      </c>
      <c r="BL82" s="25" t="s">
        <v>89</v>
      </c>
      <c r="BM82" s="25" t="s">
        <v>2773</v>
      </c>
    </row>
    <row r="83" s="1" customFormat="1">
      <c r="B83" s="47"/>
      <c r="C83" s="75"/>
      <c r="D83" s="250" t="s">
        <v>973</v>
      </c>
      <c r="E83" s="75"/>
      <c r="F83" s="291" t="s">
        <v>2774</v>
      </c>
      <c r="G83" s="75"/>
      <c r="H83" s="75"/>
      <c r="I83" s="204"/>
      <c r="J83" s="75"/>
      <c r="K83" s="75"/>
      <c r="L83" s="73"/>
      <c r="M83" s="292"/>
      <c r="N83" s="48"/>
      <c r="O83" s="48"/>
      <c r="P83" s="48"/>
      <c r="Q83" s="48"/>
      <c r="R83" s="48"/>
      <c r="S83" s="48"/>
      <c r="T83" s="96"/>
      <c r="AT83" s="25" t="s">
        <v>973</v>
      </c>
      <c r="AU83" s="25" t="s">
        <v>75</v>
      </c>
    </row>
    <row r="84" s="1" customFormat="1" ht="16.5" customHeight="1">
      <c r="B84" s="47"/>
      <c r="C84" s="236" t="s">
        <v>86</v>
      </c>
      <c r="D84" s="236" t="s">
        <v>172</v>
      </c>
      <c r="E84" s="237" t="s">
        <v>2775</v>
      </c>
      <c r="F84" s="238" t="s">
        <v>2776</v>
      </c>
      <c r="G84" s="239" t="s">
        <v>2768</v>
      </c>
      <c r="H84" s="240">
        <v>1</v>
      </c>
      <c r="I84" s="241"/>
      <c r="J84" s="242">
        <f>ROUND(I84*H84,2)</f>
        <v>0</v>
      </c>
      <c r="K84" s="238" t="s">
        <v>21</v>
      </c>
      <c r="L84" s="73"/>
      <c r="M84" s="243" t="s">
        <v>21</v>
      </c>
      <c r="N84" s="244" t="s">
        <v>42</v>
      </c>
      <c r="O84" s="48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5" t="s">
        <v>89</v>
      </c>
      <c r="AT84" s="25" t="s">
        <v>172</v>
      </c>
      <c r="AU84" s="25" t="s">
        <v>75</v>
      </c>
      <c r="AY84" s="25" t="s">
        <v>169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75</v>
      </c>
      <c r="BK84" s="247">
        <f>ROUND(I84*H84,2)</f>
        <v>0</v>
      </c>
      <c r="BL84" s="25" t="s">
        <v>89</v>
      </c>
      <c r="BM84" s="25" t="s">
        <v>2777</v>
      </c>
    </row>
    <row r="85" s="1" customFormat="1">
      <c r="B85" s="47"/>
      <c r="C85" s="75"/>
      <c r="D85" s="250" t="s">
        <v>973</v>
      </c>
      <c r="E85" s="75"/>
      <c r="F85" s="291" t="s">
        <v>2778</v>
      </c>
      <c r="G85" s="75"/>
      <c r="H85" s="75"/>
      <c r="I85" s="204"/>
      <c r="J85" s="75"/>
      <c r="K85" s="75"/>
      <c r="L85" s="73"/>
      <c r="M85" s="292"/>
      <c r="N85" s="48"/>
      <c r="O85" s="48"/>
      <c r="P85" s="48"/>
      <c r="Q85" s="48"/>
      <c r="R85" s="48"/>
      <c r="S85" s="48"/>
      <c r="T85" s="96"/>
      <c r="AT85" s="25" t="s">
        <v>973</v>
      </c>
      <c r="AU85" s="25" t="s">
        <v>75</v>
      </c>
    </row>
    <row r="86" s="1" customFormat="1" ht="16.5" customHeight="1">
      <c r="B86" s="47"/>
      <c r="C86" s="236" t="s">
        <v>89</v>
      </c>
      <c r="D86" s="236" t="s">
        <v>172</v>
      </c>
      <c r="E86" s="237" t="s">
        <v>2779</v>
      </c>
      <c r="F86" s="238" t="s">
        <v>2780</v>
      </c>
      <c r="G86" s="239" t="s">
        <v>2768</v>
      </c>
      <c r="H86" s="240">
        <v>1</v>
      </c>
      <c r="I86" s="241"/>
      <c r="J86" s="242">
        <f>ROUND(I86*H86,2)</f>
        <v>0</v>
      </c>
      <c r="K86" s="238" t="s">
        <v>21</v>
      </c>
      <c r="L86" s="73"/>
      <c r="M86" s="243" t="s">
        <v>21</v>
      </c>
      <c r="N86" s="244" t="s">
        <v>42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89</v>
      </c>
      <c r="AT86" s="25" t="s">
        <v>172</v>
      </c>
      <c r="AU86" s="25" t="s">
        <v>75</v>
      </c>
      <c r="AY86" s="25" t="s">
        <v>169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75</v>
      </c>
      <c r="BK86" s="247">
        <f>ROUND(I86*H86,2)</f>
        <v>0</v>
      </c>
      <c r="BL86" s="25" t="s">
        <v>89</v>
      </c>
      <c r="BM86" s="25" t="s">
        <v>2781</v>
      </c>
    </row>
    <row r="87" s="1" customFormat="1">
      <c r="B87" s="47"/>
      <c r="C87" s="75"/>
      <c r="D87" s="250" t="s">
        <v>973</v>
      </c>
      <c r="E87" s="75"/>
      <c r="F87" s="291" t="s">
        <v>2782</v>
      </c>
      <c r="G87" s="75"/>
      <c r="H87" s="75"/>
      <c r="I87" s="204"/>
      <c r="J87" s="75"/>
      <c r="K87" s="75"/>
      <c r="L87" s="73"/>
      <c r="M87" s="292"/>
      <c r="N87" s="48"/>
      <c r="O87" s="48"/>
      <c r="P87" s="48"/>
      <c r="Q87" s="48"/>
      <c r="R87" s="48"/>
      <c r="S87" s="48"/>
      <c r="T87" s="96"/>
      <c r="AT87" s="25" t="s">
        <v>973</v>
      </c>
      <c r="AU87" s="25" t="s">
        <v>75</v>
      </c>
    </row>
    <row r="88" s="1" customFormat="1" ht="25.5" customHeight="1">
      <c r="B88" s="47"/>
      <c r="C88" s="236" t="s">
        <v>92</v>
      </c>
      <c r="D88" s="236" t="s">
        <v>172</v>
      </c>
      <c r="E88" s="237" t="s">
        <v>2783</v>
      </c>
      <c r="F88" s="238" t="s">
        <v>2784</v>
      </c>
      <c r="G88" s="239" t="s">
        <v>2768</v>
      </c>
      <c r="H88" s="240">
        <v>1</v>
      </c>
      <c r="I88" s="241"/>
      <c r="J88" s="242">
        <f>ROUND(I88*H88,2)</f>
        <v>0</v>
      </c>
      <c r="K88" s="238" t="s">
        <v>21</v>
      </c>
      <c r="L88" s="73"/>
      <c r="M88" s="243" t="s">
        <v>21</v>
      </c>
      <c r="N88" s="244" t="s">
        <v>42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89</v>
      </c>
      <c r="AT88" s="25" t="s">
        <v>172</v>
      </c>
      <c r="AU88" s="25" t="s">
        <v>75</v>
      </c>
      <c r="AY88" s="25" t="s">
        <v>169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75</v>
      </c>
      <c r="BK88" s="247">
        <f>ROUND(I88*H88,2)</f>
        <v>0</v>
      </c>
      <c r="BL88" s="25" t="s">
        <v>89</v>
      </c>
      <c r="BM88" s="25" t="s">
        <v>2785</v>
      </c>
    </row>
    <row r="89" s="1" customFormat="1" ht="25.5" customHeight="1">
      <c r="B89" s="47"/>
      <c r="C89" s="236" t="s">
        <v>95</v>
      </c>
      <c r="D89" s="236" t="s">
        <v>172</v>
      </c>
      <c r="E89" s="237" t="s">
        <v>2786</v>
      </c>
      <c r="F89" s="238" t="s">
        <v>2787</v>
      </c>
      <c r="G89" s="239" t="s">
        <v>2768</v>
      </c>
      <c r="H89" s="240">
        <v>1</v>
      </c>
      <c r="I89" s="241"/>
      <c r="J89" s="242">
        <f>ROUND(I89*H89,2)</f>
        <v>0</v>
      </c>
      <c r="K89" s="238" t="s">
        <v>21</v>
      </c>
      <c r="L89" s="73"/>
      <c r="M89" s="243" t="s">
        <v>21</v>
      </c>
      <c r="N89" s="244" t="s">
        <v>42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89</v>
      </c>
      <c r="AT89" s="25" t="s">
        <v>172</v>
      </c>
      <c r="AU89" s="25" t="s">
        <v>75</v>
      </c>
      <c r="AY89" s="25" t="s">
        <v>169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75</v>
      </c>
      <c r="BK89" s="247">
        <f>ROUND(I89*H89,2)</f>
        <v>0</v>
      </c>
      <c r="BL89" s="25" t="s">
        <v>89</v>
      </c>
      <c r="BM89" s="25" t="s">
        <v>2788</v>
      </c>
    </row>
    <row r="90" s="11" customFormat="1" ht="29.88" customHeight="1">
      <c r="B90" s="220"/>
      <c r="C90" s="221"/>
      <c r="D90" s="222" t="s">
        <v>70</v>
      </c>
      <c r="E90" s="234" t="s">
        <v>2789</v>
      </c>
      <c r="F90" s="234" t="s">
        <v>2790</v>
      </c>
      <c r="G90" s="221"/>
      <c r="H90" s="221"/>
      <c r="I90" s="224"/>
      <c r="J90" s="235">
        <f>BK90</f>
        <v>0</v>
      </c>
      <c r="K90" s="221"/>
      <c r="L90" s="226"/>
      <c r="M90" s="227"/>
      <c r="N90" s="228"/>
      <c r="O90" s="228"/>
      <c r="P90" s="229">
        <f>SUM(P91:P135)</f>
        <v>0</v>
      </c>
      <c r="Q90" s="228"/>
      <c r="R90" s="229">
        <f>SUM(R91:R135)</f>
        <v>0</v>
      </c>
      <c r="S90" s="228"/>
      <c r="T90" s="230">
        <f>SUM(T91:T135)</f>
        <v>0</v>
      </c>
      <c r="AR90" s="231" t="s">
        <v>75</v>
      </c>
      <c r="AT90" s="232" t="s">
        <v>70</v>
      </c>
      <c r="AU90" s="232" t="s">
        <v>75</v>
      </c>
      <c r="AY90" s="231" t="s">
        <v>169</v>
      </c>
      <c r="BK90" s="233">
        <f>SUM(BK91:BK135)</f>
        <v>0</v>
      </c>
    </row>
    <row r="91" s="1" customFormat="1" ht="16.5" customHeight="1">
      <c r="B91" s="47"/>
      <c r="C91" s="236" t="s">
        <v>98</v>
      </c>
      <c r="D91" s="236" t="s">
        <v>172</v>
      </c>
      <c r="E91" s="237" t="s">
        <v>2791</v>
      </c>
      <c r="F91" s="238" t="s">
        <v>2792</v>
      </c>
      <c r="G91" s="239" t="s">
        <v>2768</v>
      </c>
      <c r="H91" s="240">
        <v>1</v>
      </c>
      <c r="I91" s="241"/>
      <c r="J91" s="242">
        <f>ROUND(I91*H91,2)</f>
        <v>0</v>
      </c>
      <c r="K91" s="238" t="s">
        <v>21</v>
      </c>
      <c r="L91" s="73"/>
      <c r="M91" s="243" t="s">
        <v>21</v>
      </c>
      <c r="N91" s="244" t="s">
        <v>42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89</v>
      </c>
      <c r="AT91" s="25" t="s">
        <v>172</v>
      </c>
      <c r="AU91" s="25" t="s">
        <v>79</v>
      </c>
      <c r="AY91" s="25" t="s">
        <v>169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75</v>
      </c>
      <c r="BK91" s="247">
        <f>ROUND(I91*H91,2)</f>
        <v>0</v>
      </c>
      <c r="BL91" s="25" t="s">
        <v>89</v>
      </c>
      <c r="BM91" s="25" t="s">
        <v>2793</v>
      </c>
    </row>
    <row r="92" s="1" customFormat="1">
      <c r="B92" s="47"/>
      <c r="C92" s="75"/>
      <c r="D92" s="250" t="s">
        <v>973</v>
      </c>
      <c r="E92" s="75"/>
      <c r="F92" s="291" t="s">
        <v>2794</v>
      </c>
      <c r="G92" s="75"/>
      <c r="H92" s="75"/>
      <c r="I92" s="204"/>
      <c r="J92" s="75"/>
      <c r="K92" s="75"/>
      <c r="L92" s="73"/>
      <c r="M92" s="292"/>
      <c r="N92" s="48"/>
      <c r="O92" s="48"/>
      <c r="P92" s="48"/>
      <c r="Q92" s="48"/>
      <c r="R92" s="48"/>
      <c r="S92" s="48"/>
      <c r="T92" s="96"/>
      <c r="AT92" s="25" t="s">
        <v>973</v>
      </c>
      <c r="AU92" s="25" t="s">
        <v>79</v>
      </c>
    </row>
    <row r="93" s="1" customFormat="1" ht="16.5" customHeight="1">
      <c r="B93" s="47"/>
      <c r="C93" s="236" t="s">
        <v>101</v>
      </c>
      <c r="D93" s="236" t="s">
        <v>172</v>
      </c>
      <c r="E93" s="237" t="s">
        <v>2795</v>
      </c>
      <c r="F93" s="238" t="s">
        <v>2796</v>
      </c>
      <c r="G93" s="239" t="s">
        <v>2768</v>
      </c>
      <c r="H93" s="240">
        <v>1</v>
      </c>
      <c r="I93" s="241"/>
      <c r="J93" s="242">
        <f>ROUND(I93*H93,2)</f>
        <v>0</v>
      </c>
      <c r="K93" s="238" t="s">
        <v>21</v>
      </c>
      <c r="L93" s="73"/>
      <c r="M93" s="243" t="s">
        <v>21</v>
      </c>
      <c r="N93" s="244" t="s">
        <v>42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89</v>
      </c>
      <c r="AT93" s="25" t="s">
        <v>172</v>
      </c>
      <c r="AU93" s="25" t="s">
        <v>79</v>
      </c>
      <c r="AY93" s="25" t="s">
        <v>169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75</v>
      </c>
      <c r="BK93" s="247">
        <f>ROUND(I93*H93,2)</f>
        <v>0</v>
      </c>
      <c r="BL93" s="25" t="s">
        <v>89</v>
      </c>
      <c r="BM93" s="25" t="s">
        <v>2797</v>
      </c>
    </row>
    <row r="94" s="1" customFormat="1">
      <c r="B94" s="47"/>
      <c r="C94" s="75"/>
      <c r="D94" s="250" t="s">
        <v>973</v>
      </c>
      <c r="E94" s="75"/>
      <c r="F94" s="291" t="s">
        <v>2798</v>
      </c>
      <c r="G94" s="75"/>
      <c r="H94" s="75"/>
      <c r="I94" s="204"/>
      <c r="J94" s="75"/>
      <c r="K94" s="75"/>
      <c r="L94" s="73"/>
      <c r="M94" s="292"/>
      <c r="N94" s="48"/>
      <c r="O94" s="48"/>
      <c r="P94" s="48"/>
      <c r="Q94" s="48"/>
      <c r="R94" s="48"/>
      <c r="S94" s="48"/>
      <c r="T94" s="96"/>
      <c r="AT94" s="25" t="s">
        <v>973</v>
      </c>
      <c r="AU94" s="25" t="s">
        <v>79</v>
      </c>
    </row>
    <row r="95" s="1" customFormat="1" ht="16.5" customHeight="1">
      <c r="B95" s="47"/>
      <c r="C95" s="236" t="s">
        <v>214</v>
      </c>
      <c r="D95" s="236" t="s">
        <v>172</v>
      </c>
      <c r="E95" s="237" t="s">
        <v>2799</v>
      </c>
      <c r="F95" s="238" t="s">
        <v>2800</v>
      </c>
      <c r="G95" s="239" t="s">
        <v>2768</v>
      </c>
      <c r="H95" s="240">
        <v>1</v>
      </c>
      <c r="I95" s="241"/>
      <c r="J95" s="242">
        <f>ROUND(I95*H95,2)</f>
        <v>0</v>
      </c>
      <c r="K95" s="238" t="s">
        <v>21</v>
      </c>
      <c r="L95" s="73"/>
      <c r="M95" s="243" t="s">
        <v>21</v>
      </c>
      <c r="N95" s="244" t="s">
        <v>42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89</v>
      </c>
      <c r="AT95" s="25" t="s">
        <v>172</v>
      </c>
      <c r="AU95" s="25" t="s">
        <v>79</v>
      </c>
      <c r="AY95" s="25" t="s">
        <v>169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75</v>
      </c>
      <c r="BK95" s="247">
        <f>ROUND(I95*H95,2)</f>
        <v>0</v>
      </c>
      <c r="BL95" s="25" t="s">
        <v>89</v>
      </c>
      <c r="BM95" s="25" t="s">
        <v>2801</v>
      </c>
    </row>
    <row r="96" s="1" customFormat="1">
      <c r="B96" s="47"/>
      <c r="C96" s="75"/>
      <c r="D96" s="250" t="s">
        <v>973</v>
      </c>
      <c r="E96" s="75"/>
      <c r="F96" s="291" t="s">
        <v>2802</v>
      </c>
      <c r="G96" s="75"/>
      <c r="H96" s="75"/>
      <c r="I96" s="204"/>
      <c r="J96" s="75"/>
      <c r="K96" s="75"/>
      <c r="L96" s="73"/>
      <c r="M96" s="292"/>
      <c r="N96" s="48"/>
      <c r="O96" s="48"/>
      <c r="P96" s="48"/>
      <c r="Q96" s="48"/>
      <c r="R96" s="48"/>
      <c r="S96" s="48"/>
      <c r="T96" s="96"/>
      <c r="AT96" s="25" t="s">
        <v>973</v>
      </c>
      <c r="AU96" s="25" t="s">
        <v>79</v>
      </c>
    </row>
    <row r="97" s="1" customFormat="1" ht="16.5" customHeight="1">
      <c r="B97" s="47"/>
      <c r="C97" s="236" t="s">
        <v>220</v>
      </c>
      <c r="D97" s="236" t="s">
        <v>172</v>
      </c>
      <c r="E97" s="237" t="s">
        <v>2803</v>
      </c>
      <c r="F97" s="238" t="s">
        <v>2804</v>
      </c>
      <c r="G97" s="239" t="s">
        <v>2768</v>
      </c>
      <c r="H97" s="240">
        <v>1</v>
      </c>
      <c r="I97" s="241"/>
      <c r="J97" s="242">
        <f>ROUND(I97*H97,2)</f>
        <v>0</v>
      </c>
      <c r="K97" s="238" t="s">
        <v>21</v>
      </c>
      <c r="L97" s="73"/>
      <c r="M97" s="243" t="s">
        <v>21</v>
      </c>
      <c r="N97" s="244" t="s">
        <v>42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89</v>
      </c>
      <c r="AT97" s="25" t="s">
        <v>172</v>
      </c>
      <c r="AU97" s="25" t="s">
        <v>79</v>
      </c>
      <c r="AY97" s="25" t="s">
        <v>169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75</v>
      </c>
      <c r="BK97" s="247">
        <f>ROUND(I97*H97,2)</f>
        <v>0</v>
      </c>
      <c r="BL97" s="25" t="s">
        <v>89</v>
      </c>
      <c r="BM97" s="25" t="s">
        <v>2805</v>
      </c>
    </row>
    <row r="98" s="1" customFormat="1">
      <c r="B98" s="47"/>
      <c r="C98" s="75"/>
      <c r="D98" s="250" t="s">
        <v>973</v>
      </c>
      <c r="E98" s="75"/>
      <c r="F98" s="291" t="s">
        <v>2806</v>
      </c>
      <c r="G98" s="75"/>
      <c r="H98" s="75"/>
      <c r="I98" s="204"/>
      <c r="J98" s="75"/>
      <c r="K98" s="75"/>
      <c r="L98" s="73"/>
      <c r="M98" s="292"/>
      <c r="N98" s="48"/>
      <c r="O98" s="48"/>
      <c r="P98" s="48"/>
      <c r="Q98" s="48"/>
      <c r="R98" s="48"/>
      <c r="S98" s="48"/>
      <c r="T98" s="96"/>
      <c r="AT98" s="25" t="s">
        <v>973</v>
      </c>
      <c r="AU98" s="25" t="s">
        <v>79</v>
      </c>
    </row>
    <row r="99" s="1" customFormat="1" ht="16.5" customHeight="1">
      <c r="B99" s="47"/>
      <c r="C99" s="236" t="s">
        <v>224</v>
      </c>
      <c r="D99" s="236" t="s">
        <v>172</v>
      </c>
      <c r="E99" s="237" t="s">
        <v>2807</v>
      </c>
      <c r="F99" s="238" t="s">
        <v>2808</v>
      </c>
      <c r="G99" s="239" t="s">
        <v>2768</v>
      </c>
      <c r="H99" s="240">
        <v>1</v>
      </c>
      <c r="I99" s="241"/>
      <c r="J99" s="242">
        <f>ROUND(I99*H99,2)</f>
        <v>0</v>
      </c>
      <c r="K99" s="238" t="s">
        <v>21</v>
      </c>
      <c r="L99" s="73"/>
      <c r="M99" s="243" t="s">
        <v>21</v>
      </c>
      <c r="N99" s="244" t="s">
        <v>42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89</v>
      </c>
      <c r="AT99" s="25" t="s">
        <v>172</v>
      </c>
      <c r="AU99" s="25" t="s">
        <v>79</v>
      </c>
      <c r="AY99" s="25" t="s">
        <v>169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75</v>
      </c>
      <c r="BK99" s="247">
        <f>ROUND(I99*H99,2)</f>
        <v>0</v>
      </c>
      <c r="BL99" s="25" t="s">
        <v>89</v>
      </c>
      <c r="BM99" s="25" t="s">
        <v>2809</v>
      </c>
    </row>
    <row r="100" s="1" customFormat="1">
      <c r="B100" s="47"/>
      <c r="C100" s="75"/>
      <c r="D100" s="250" t="s">
        <v>973</v>
      </c>
      <c r="E100" s="75"/>
      <c r="F100" s="291" t="s">
        <v>2810</v>
      </c>
      <c r="G100" s="75"/>
      <c r="H100" s="75"/>
      <c r="I100" s="204"/>
      <c r="J100" s="75"/>
      <c r="K100" s="75"/>
      <c r="L100" s="73"/>
      <c r="M100" s="292"/>
      <c r="N100" s="48"/>
      <c r="O100" s="48"/>
      <c r="P100" s="48"/>
      <c r="Q100" s="48"/>
      <c r="R100" s="48"/>
      <c r="S100" s="48"/>
      <c r="T100" s="96"/>
      <c r="AT100" s="25" t="s">
        <v>973</v>
      </c>
      <c r="AU100" s="25" t="s">
        <v>79</v>
      </c>
    </row>
    <row r="101" s="1" customFormat="1" ht="25.5" customHeight="1">
      <c r="B101" s="47"/>
      <c r="C101" s="236" t="s">
        <v>231</v>
      </c>
      <c r="D101" s="236" t="s">
        <v>172</v>
      </c>
      <c r="E101" s="237" t="s">
        <v>2811</v>
      </c>
      <c r="F101" s="238" t="s">
        <v>2812</v>
      </c>
      <c r="G101" s="239" t="s">
        <v>1279</v>
      </c>
      <c r="H101" s="240">
        <v>1</v>
      </c>
      <c r="I101" s="241"/>
      <c r="J101" s="242">
        <f>ROUND(I101*H101,2)</f>
        <v>0</v>
      </c>
      <c r="K101" s="238" t="s">
        <v>21</v>
      </c>
      <c r="L101" s="73"/>
      <c r="M101" s="243" t="s">
        <v>21</v>
      </c>
      <c r="N101" s="244" t="s">
        <v>42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89</v>
      </c>
      <c r="AT101" s="25" t="s">
        <v>172</v>
      </c>
      <c r="AU101" s="25" t="s">
        <v>79</v>
      </c>
      <c r="AY101" s="25" t="s">
        <v>169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75</v>
      </c>
      <c r="BK101" s="247">
        <f>ROUND(I101*H101,2)</f>
        <v>0</v>
      </c>
      <c r="BL101" s="25" t="s">
        <v>89</v>
      </c>
      <c r="BM101" s="25" t="s">
        <v>2813</v>
      </c>
    </row>
    <row r="102" s="1" customFormat="1" ht="16.5" customHeight="1">
      <c r="B102" s="47"/>
      <c r="C102" s="236" t="s">
        <v>238</v>
      </c>
      <c r="D102" s="236" t="s">
        <v>172</v>
      </c>
      <c r="E102" s="237" t="s">
        <v>2814</v>
      </c>
      <c r="F102" s="238" t="s">
        <v>2815</v>
      </c>
      <c r="G102" s="239" t="s">
        <v>2768</v>
      </c>
      <c r="H102" s="240">
        <v>1</v>
      </c>
      <c r="I102" s="241"/>
      <c r="J102" s="242">
        <f>ROUND(I102*H102,2)</f>
        <v>0</v>
      </c>
      <c r="K102" s="238" t="s">
        <v>21</v>
      </c>
      <c r="L102" s="73"/>
      <c r="M102" s="243" t="s">
        <v>21</v>
      </c>
      <c r="N102" s="244" t="s">
        <v>42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89</v>
      </c>
      <c r="AT102" s="25" t="s">
        <v>172</v>
      </c>
      <c r="AU102" s="25" t="s">
        <v>79</v>
      </c>
      <c r="AY102" s="25" t="s">
        <v>169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75</v>
      </c>
      <c r="BK102" s="247">
        <f>ROUND(I102*H102,2)</f>
        <v>0</v>
      </c>
      <c r="BL102" s="25" t="s">
        <v>89</v>
      </c>
      <c r="BM102" s="25" t="s">
        <v>2816</v>
      </c>
    </row>
    <row r="103" s="1" customFormat="1">
      <c r="B103" s="47"/>
      <c r="C103" s="75"/>
      <c r="D103" s="250" t="s">
        <v>973</v>
      </c>
      <c r="E103" s="75"/>
      <c r="F103" s="291" t="s">
        <v>2817</v>
      </c>
      <c r="G103" s="75"/>
      <c r="H103" s="75"/>
      <c r="I103" s="204"/>
      <c r="J103" s="75"/>
      <c r="K103" s="75"/>
      <c r="L103" s="73"/>
      <c r="M103" s="292"/>
      <c r="N103" s="48"/>
      <c r="O103" s="48"/>
      <c r="P103" s="48"/>
      <c r="Q103" s="48"/>
      <c r="R103" s="48"/>
      <c r="S103" s="48"/>
      <c r="T103" s="96"/>
      <c r="AT103" s="25" t="s">
        <v>973</v>
      </c>
      <c r="AU103" s="25" t="s">
        <v>79</v>
      </c>
    </row>
    <row r="104" s="1" customFormat="1" ht="38.25" customHeight="1">
      <c r="B104" s="47"/>
      <c r="C104" s="236" t="s">
        <v>250</v>
      </c>
      <c r="D104" s="236" t="s">
        <v>172</v>
      </c>
      <c r="E104" s="237" t="s">
        <v>2818</v>
      </c>
      <c r="F104" s="238" t="s">
        <v>2819</v>
      </c>
      <c r="G104" s="239" t="s">
        <v>2820</v>
      </c>
      <c r="H104" s="240">
        <v>50</v>
      </c>
      <c r="I104" s="241"/>
      <c r="J104" s="242">
        <f>ROUND(I104*H104,2)</f>
        <v>0</v>
      </c>
      <c r="K104" s="238" t="s">
        <v>21</v>
      </c>
      <c r="L104" s="73"/>
      <c r="M104" s="243" t="s">
        <v>21</v>
      </c>
      <c r="N104" s="244" t="s">
        <v>42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89</v>
      </c>
      <c r="AT104" s="25" t="s">
        <v>172</v>
      </c>
      <c r="AU104" s="25" t="s">
        <v>79</v>
      </c>
      <c r="AY104" s="25" t="s">
        <v>169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75</v>
      </c>
      <c r="BK104" s="247">
        <f>ROUND(I104*H104,2)</f>
        <v>0</v>
      </c>
      <c r="BL104" s="25" t="s">
        <v>89</v>
      </c>
      <c r="BM104" s="25" t="s">
        <v>2821</v>
      </c>
    </row>
    <row r="105" s="1" customFormat="1" ht="25.5" customHeight="1">
      <c r="B105" s="47"/>
      <c r="C105" s="236" t="s">
        <v>10</v>
      </c>
      <c r="D105" s="236" t="s">
        <v>172</v>
      </c>
      <c r="E105" s="237" t="s">
        <v>2822</v>
      </c>
      <c r="F105" s="238" t="s">
        <v>2823</v>
      </c>
      <c r="G105" s="239" t="s">
        <v>1279</v>
      </c>
      <c r="H105" s="240">
        <v>1</v>
      </c>
      <c r="I105" s="241"/>
      <c r="J105" s="242">
        <f>ROUND(I105*H105,2)</f>
        <v>0</v>
      </c>
      <c r="K105" s="238" t="s">
        <v>21</v>
      </c>
      <c r="L105" s="73"/>
      <c r="M105" s="243" t="s">
        <v>21</v>
      </c>
      <c r="N105" s="244" t="s">
        <v>42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89</v>
      </c>
      <c r="AT105" s="25" t="s">
        <v>172</v>
      </c>
      <c r="AU105" s="25" t="s">
        <v>79</v>
      </c>
      <c r="AY105" s="25" t="s">
        <v>169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75</v>
      </c>
      <c r="BK105" s="247">
        <f>ROUND(I105*H105,2)</f>
        <v>0</v>
      </c>
      <c r="BL105" s="25" t="s">
        <v>89</v>
      </c>
      <c r="BM105" s="25" t="s">
        <v>2824</v>
      </c>
    </row>
    <row r="106" s="1" customFormat="1" ht="16.5" customHeight="1">
      <c r="B106" s="47"/>
      <c r="C106" s="236" t="s">
        <v>267</v>
      </c>
      <c r="D106" s="236" t="s">
        <v>172</v>
      </c>
      <c r="E106" s="237" t="s">
        <v>2825</v>
      </c>
      <c r="F106" s="238" t="s">
        <v>2826</v>
      </c>
      <c r="G106" s="239" t="s">
        <v>1279</v>
      </c>
      <c r="H106" s="240">
        <v>1</v>
      </c>
      <c r="I106" s="241"/>
      <c r="J106" s="242">
        <f>ROUND(I106*H106,2)</f>
        <v>0</v>
      </c>
      <c r="K106" s="238" t="s">
        <v>21</v>
      </c>
      <c r="L106" s="73"/>
      <c r="M106" s="243" t="s">
        <v>21</v>
      </c>
      <c r="N106" s="244" t="s">
        <v>42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89</v>
      </c>
      <c r="AT106" s="25" t="s">
        <v>172</v>
      </c>
      <c r="AU106" s="25" t="s">
        <v>79</v>
      </c>
      <c r="AY106" s="25" t="s">
        <v>169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75</v>
      </c>
      <c r="BK106" s="247">
        <f>ROUND(I106*H106,2)</f>
        <v>0</v>
      </c>
      <c r="BL106" s="25" t="s">
        <v>89</v>
      </c>
      <c r="BM106" s="25" t="s">
        <v>2827</v>
      </c>
    </row>
    <row r="107" s="1" customFormat="1" ht="25.5" customHeight="1">
      <c r="B107" s="47"/>
      <c r="C107" s="236" t="s">
        <v>274</v>
      </c>
      <c r="D107" s="236" t="s">
        <v>172</v>
      </c>
      <c r="E107" s="237" t="s">
        <v>2828</v>
      </c>
      <c r="F107" s="238" t="s">
        <v>2829</v>
      </c>
      <c r="G107" s="239" t="s">
        <v>2820</v>
      </c>
      <c r="H107" s="240">
        <v>35</v>
      </c>
      <c r="I107" s="241"/>
      <c r="J107" s="242">
        <f>ROUND(I107*H107,2)</f>
        <v>0</v>
      </c>
      <c r="K107" s="238" t="s">
        <v>21</v>
      </c>
      <c r="L107" s="73"/>
      <c r="M107" s="243" t="s">
        <v>21</v>
      </c>
      <c r="N107" s="244" t="s">
        <v>42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89</v>
      </c>
      <c r="AT107" s="25" t="s">
        <v>172</v>
      </c>
      <c r="AU107" s="25" t="s">
        <v>79</v>
      </c>
      <c r="AY107" s="25" t="s">
        <v>169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75</v>
      </c>
      <c r="BK107" s="247">
        <f>ROUND(I107*H107,2)</f>
        <v>0</v>
      </c>
      <c r="BL107" s="25" t="s">
        <v>89</v>
      </c>
      <c r="BM107" s="25" t="s">
        <v>2830</v>
      </c>
    </row>
    <row r="108" s="1" customFormat="1" ht="16.5" customHeight="1">
      <c r="B108" s="47"/>
      <c r="C108" s="236" t="s">
        <v>278</v>
      </c>
      <c r="D108" s="236" t="s">
        <v>172</v>
      </c>
      <c r="E108" s="237" t="s">
        <v>2831</v>
      </c>
      <c r="F108" s="238" t="s">
        <v>2832</v>
      </c>
      <c r="G108" s="239" t="s">
        <v>2820</v>
      </c>
      <c r="H108" s="240">
        <v>25</v>
      </c>
      <c r="I108" s="241"/>
      <c r="J108" s="242">
        <f>ROUND(I108*H108,2)</f>
        <v>0</v>
      </c>
      <c r="K108" s="238" t="s">
        <v>21</v>
      </c>
      <c r="L108" s="73"/>
      <c r="M108" s="243" t="s">
        <v>21</v>
      </c>
      <c r="N108" s="244" t="s">
        <v>42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89</v>
      </c>
      <c r="AT108" s="25" t="s">
        <v>172</v>
      </c>
      <c r="AU108" s="25" t="s">
        <v>79</v>
      </c>
      <c r="AY108" s="25" t="s">
        <v>169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75</v>
      </c>
      <c r="BK108" s="247">
        <f>ROUND(I108*H108,2)</f>
        <v>0</v>
      </c>
      <c r="BL108" s="25" t="s">
        <v>89</v>
      </c>
      <c r="BM108" s="25" t="s">
        <v>2833</v>
      </c>
    </row>
    <row r="109" s="1" customFormat="1" ht="16.5" customHeight="1">
      <c r="B109" s="47"/>
      <c r="C109" s="236" t="s">
        <v>286</v>
      </c>
      <c r="D109" s="236" t="s">
        <v>172</v>
      </c>
      <c r="E109" s="237" t="s">
        <v>2834</v>
      </c>
      <c r="F109" s="238" t="s">
        <v>2835</v>
      </c>
      <c r="G109" s="239" t="s">
        <v>2768</v>
      </c>
      <c r="H109" s="240">
        <v>1</v>
      </c>
      <c r="I109" s="241"/>
      <c r="J109" s="242">
        <f>ROUND(I109*H109,2)</f>
        <v>0</v>
      </c>
      <c r="K109" s="238" t="s">
        <v>21</v>
      </c>
      <c r="L109" s="73"/>
      <c r="M109" s="243" t="s">
        <v>21</v>
      </c>
      <c r="N109" s="244" t="s">
        <v>42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89</v>
      </c>
      <c r="AT109" s="25" t="s">
        <v>172</v>
      </c>
      <c r="AU109" s="25" t="s">
        <v>79</v>
      </c>
      <c r="AY109" s="25" t="s">
        <v>169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75</v>
      </c>
      <c r="BK109" s="247">
        <f>ROUND(I109*H109,2)</f>
        <v>0</v>
      </c>
      <c r="BL109" s="25" t="s">
        <v>89</v>
      </c>
      <c r="BM109" s="25" t="s">
        <v>2836</v>
      </c>
    </row>
    <row r="110" s="1" customFormat="1" ht="16.5" customHeight="1">
      <c r="B110" s="47"/>
      <c r="C110" s="236" t="s">
        <v>294</v>
      </c>
      <c r="D110" s="236" t="s">
        <v>172</v>
      </c>
      <c r="E110" s="237" t="s">
        <v>2837</v>
      </c>
      <c r="F110" s="238" t="s">
        <v>2838</v>
      </c>
      <c r="G110" s="239" t="s">
        <v>2768</v>
      </c>
      <c r="H110" s="240">
        <v>1</v>
      </c>
      <c r="I110" s="241"/>
      <c r="J110" s="242">
        <f>ROUND(I110*H110,2)</f>
        <v>0</v>
      </c>
      <c r="K110" s="238" t="s">
        <v>21</v>
      </c>
      <c r="L110" s="73"/>
      <c r="M110" s="243" t="s">
        <v>21</v>
      </c>
      <c r="N110" s="244" t="s">
        <v>42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89</v>
      </c>
      <c r="AT110" s="25" t="s">
        <v>172</v>
      </c>
      <c r="AU110" s="25" t="s">
        <v>79</v>
      </c>
      <c r="AY110" s="25" t="s">
        <v>169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75</v>
      </c>
      <c r="BK110" s="247">
        <f>ROUND(I110*H110,2)</f>
        <v>0</v>
      </c>
      <c r="BL110" s="25" t="s">
        <v>89</v>
      </c>
      <c r="BM110" s="25" t="s">
        <v>2839</v>
      </c>
    </row>
    <row r="111" s="1" customFormat="1" ht="38.25" customHeight="1">
      <c r="B111" s="47"/>
      <c r="C111" s="236" t="s">
        <v>9</v>
      </c>
      <c r="D111" s="236" t="s">
        <v>172</v>
      </c>
      <c r="E111" s="237" t="s">
        <v>2840</v>
      </c>
      <c r="F111" s="238" t="s">
        <v>2841</v>
      </c>
      <c r="G111" s="239" t="s">
        <v>2820</v>
      </c>
      <c r="H111" s="240">
        <v>100</v>
      </c>
      <c r="I111" s="241"/>
      <c r="J111" s="242">
        <f>ROUND(I111*H111,2)</f>
        <v>0</v>
      </c>
      <c r="K111" s="238" t="s">
        <v>21</v>
      </c>
      <c r="L111" s="73"/>
      <c r="M111" s="243" t="s">
        <v>21</v>
      </c>
      <c r="N111" s="244" t="s">
        <v>42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89</v>
      </c>
      <c r="AT111" s="25" t="s">
        <v>172</v>
      </c>
      <c r="AU111" s="25" t="s">
        <v>79</v>
      </c>
      <c r="AY111" s="25" t="s">
        <v>169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75</v>
      </c>
      <c r="BK111" s="247">
        <f>ROUND(I111*H111,2)</f>
        <v>0</v>
      </c>
      <c r="BL111" s="25" t="s">
        <v>89</v>
      </c>
      <c r="BM111" s="25" t="s">
        <v>2842</v>
      </c>
    </row>
    <row r="112" s="1" customFormat="1" ht="25.5" customHeight="1">
      <c r="B112" s="47"/>
      <c r="C112" s="236" t="s">
        <v>310</v>
      </c>
      <c r="D112" s="236" t="s">
        <v>172</v>
      </c>
      <c r="E112" s="237" t="s">
        <v>2843</v>
      </c>
      <c r="F112" s="238" t="s">
        <v>2844</v>
      </c>
      <c r="G112" s="239" t="s">
        <v>2768</v>
      </c>
      <c r="H112" s="240">
        <v>1</v>
      </c>
      <c r="I112" s="241"/>
      <c r="J112" s="242">
        <f>ROUND(I112*H112,2)</f>
        <v>0</v>
      </c>
      <c r="K112" s="238" t="s">
        <v>21</v>
      </c>
      <c r="L112" s="73"/>
      <c r="M112" s="243" t="s">
        <v>21</v>
      </c>
      <c r="N112" s="244" t="s">
        <v>42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89</v>
      </c>
      <c r="AT112" s="25" t="s">
        <v>172</v>
      </c>
      <c r="AU112" s="25" t="s">
        <v>79</v>
      </c>
      <c r="AY112" s="25" t="s">
        <v>169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75</v>
      </c>
      <c r="BK112" s="247">
        <f>ROUND(I112*H112,2)</f>
        <v>0</v>
      </c>
      <c r="BL112" s="25" t="s">
        <v>89</v>
      </c>
      <c r="BM112" s="25" t="s">
        <v>2845</v>
      </c>
    </row>
    <row r="113" s="1" customFormat="1" ht="16.5" customHeight="1">
      <c r="B113" s="47"/>
      <c r="C113" s="236" t="s">
        <v>324</v>
      </c>
      <c r="D113" s="236" t="s">
        <v>172</v>
      </c>
      <c r="E113" s="237" t="s">
        <v>2846</v>
      </c>
      <c r="F113" s="238" t="s">
        <v>2847</v>
      </c>
      <c r="G113" s="239" t="s">
        <v>2768</v>
      </c>
      <c r="H113" s="240">
        <v>1</v>
      </c>
      <c r="I113" s="241"/>
      <c r="J113" s="242">
        <f>ROUND(I113*H113,2)</f>
        <v>0</v>
      </c>
      <c r="K113" s="238" t="s">
        <v>21</v>
      </c>
      <c r="L113" s="73"/>
      <c r="M113" s="243" t="s">
        <v>21</v>
      </c>
      <c r="N113" s="244" t="s">
        <v>42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89</v>
      </c>
      <c r="AT113" s="25" t="s">
        <v>172</v>
      </c>
      <c r="AU113" s="25" t="s">
        <v>79</v>
      </c>
      <c r="AY113" s="25" t="s">
        <v>169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75</v>
      </c>
      <c r="BK113" s="247">
        <f>ROUND(I113*H113,2)</f>
        <v>0</v>
      </c>
      <c r="BL113" s="25" t="s">
        <v>89</v>
      </c>
      <c r="BM113" s="25" t="s">
        <v>2848</v>
      </c>
    </row>
    <row r="114" s="1" customFormat="1" ht="16.5" customHeight="1">
      <c r="B114" s="47"/>
      <c r="C114" s="236" t="s">
        <v>331</v>
      </c>
      <c r="D114" s="236" t="s">
        <v>172</v>
      </c>
      <c r="E114" s="237" t="s">
        <v>2849</v>
      </c>
      <c r="F114" s="238" t="s">
        <v>2850</v>
      </c>
      <c r="G114" s="239" t="s">
        <v>2768</v>
      </c>
      <c r="H114" s="240">
        <v>1</v>
      </c>
      <c r="I114" s="241"/>
      <c r="J114" s="242">
        <f>ROUND(I114*H114,2)</f>
        <v>0</v>
      </c>
      <c r="K114" s="238" t="s">
        <v>21</v>
      </c>
      <c r="L114" s="73"/>
      <c r="M114" s="243" t="s">
        <v>21</v>
      </c>
      <c r="N114" s="244" t="s">
        <v>42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89</v>
      </c>
      <c r="AT114" s="25" t="s">
        <v>172</v>
      </c>
      <c r="AU114" s="25" t="s">
        <v>79</v>
      </c>
      <c r="AY114" s="25" t="s">
        <v>169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75</v>
      </c>
      <c r="BK114" s="247">
        <f>ROUND(I114*H114,2)</f>
        <v>0</v>
      </c>
      <c r="BL114" s="25" t="s">
        <v>89</v>
      </c>
      <c r="BM114" s="25" t="s">
        <v>2851</v>
      </c>
    </row>
    <row r="115" s="1" customFormat="1" ht="25.5" customHeight="1">
      <c r="B115" s="47"/>
      <c r="C115" s="236" t="s">
        <v>337</v>
      </c>
      <c r="D115" s="236" t="s">
        <v>172</v>
      </c>
      <c r="E115" s="237" t="s">
        <v>2852</v>
      </c>
      <c r="F115" s="238" t="s">
        <v>2853</v>
      </c>
      <c r="G115" s="239" t="s">
        <v>2768</v>
      </c>
      <c r="H115" s="240">
        <v>1</v>
      </c>
      <c r="I115" s="241"/>
      <c r="J115" s="242">
        <f>ROUND(I115*H115,2)</f>
        <v>0</v>
      </c>
      <c r="K115" s="238" t="s">
        <v>21</v>
      </c>
      <c r="L115" s="73"/>
      <c r="M115" s="243" t="s">
        <v>21</v>
      </c>
      <c r="N115" s="244" t="s">
        <v>42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89</v>
      </c>
      <c r="AT115" s="25" t="s">
        <v>172</v>
      </c>
      <c r="AU115" s="25" t="s">
        <v>79</v>
      </c>
      <c r="AY115" s="25" t="s">
        <v>169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75</v>
      </c>
      <c r="BK115" s="247">
        <f>ROUND(I115*H115,2)</f>
        <v>0</v>
      </c>
      <c r="BL115" s="25" t="s">
        <v>89</v>
      </c>
      <c r="BM115" s="25" t="s">
        <v>2854</v>
      </c>
    </row>
    <row r="116" s="1" customFormat="1" ht="25.5" customHeight="1">
      <c r="B116" s="47"/>
      <c r="C116" s="236" t="s">
        <v>345</v>
      </c>
      <c r="D116" s="236" t="s">
        <v>172</v>
      </c>
      <c r="E116" s="237" t="s">
        <v>2855</v>
      </c>
      <c r="F116" s="238" t="s">
        <v>2856</v>
      </c>
      <c r="G116" s="239" t="s">
        <v>2768</v>
      </c>
      <c r="H116" s="240">
        <v>1</v>
      </c>
      <c r="I116" s="241"/>
      <c r="J116" s="242">
        <f>ROUND(I116*H116,2)</f>
        <v>0</v>
      </c>
      <c r="K116" s="238" t="s">
        <v>21</v>
      </c>
      <c r="L116" s="73"/>
      <c r="M116" s="243" t="s">
        <v>21</v>
      </c>
      <c r="N116" s="244" t="s">
        <v>42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89</v>
      </c>
      <c r="AT116" s="25" t="s">
        <v>172</v>
      </c>
      <c r="AU116" s="25" t="s">
        <v>79</v>
      </c>
      <c r="AY116" s="25" t="s">
        <v>169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75</v>
      </c>
      <c r="BK116" s="247">
        <f>ROUND(I116*H116,2)</f>
        <v>0</v>
      </c>
      <c r="BL116" s="25" t="s">
        <v>89</v>
      </c>
      <c r="BM116" s="25" t="s">
        <v>2857</v>
      </c>
    </row>
    <row r="117" s="1" customFormat="1" ht="38.25" customHeight="1">
      <c r="B117" s="47"/>
      <c r="C117" s="236" t="s">
        <v>351</v>
      </c>
      <c r="D117" s="236" t="s">
        <v>172</v>
      </c>
      <c r="E117" s="237" t="s">
        <v>2858</v>
      </c>
      <c r="F117" s="238" t="s">
        <v>2859</v>
      </c>
      <c r="G117" s="239" t="s">
        <v>2768</v>
      </c>
      <c r="H117" s="240">
        <v>1</v>
      </c>
      <c r="I117" s="241"/>
      <c r="J117" s="242">
        <f>ROUND(I117*H117,2)</f>
        <v>0</v>
      </c>
      <c r="K117" s="238" t="s">
        <v>21</v>
      </c>
      <c r="L117" s="73"/>
      <c r="M117" s="243" t="s">
        <v>21</v>
      </c>
      <c r="N117" s="244" t="s">
        <v>42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89</v>
      </c>
      <c r="AT117" s="25" t="s">
        <v>172</v>
      </c>
      <c r="AU117" s="25" t="s">
        <v>79</v>
      </c>
      <c r="AY117" s="25" t="s">
        <v>169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75</v>
      </c>
      <c r="BK117" s="247">
        <f>ROUND(I117*H117,2)</f>
        <v>0</v>
      </c>
      <c r="BL117" s="25" t="s">
        <v>89</v>
      </c>
      <c r="BM117" s="25" t="s">
        <v>2860</v>
      </c>
    </row>
    <row r="118" s="1" customFormat="1" ht="38.25" customHeight="1">
      <c r="B118" s="47"/>
      <c r="C118" s="236" t="s">
        <v>357</v>
      </c>
      <c r="D118" s="236" t="s">
        <v>172</v>
      </c>
      <c r="E118" s="237" t="s">
        <v>2861</v>
      </c>
      <c r="F118" s="238" t="s">
        <v>2862</v>
      </c>
      <c r="G118" s="239" t="s">
        <v>2768</v>
      </c>
      <c r="H118" s="240">
        <v>1</v>
      </c>
      <c r="I118" s="241"/>
      <c r="J118" s="242">
        <f>ROUND(I118*H118,2)</f>
        <v>0</v>
      </c>
      <c r="K118" s="238" t="s">
        <v>21</v>
      </c>
      <c r="L118" s="73"/>
      <c r="M118" s="243" t="s">
        <v>21</v>
      </c>
      <c r="N118" s="244" t="s">
        <v>42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89</v>
      </c>
      <c r="AT118" s="25" t="s">
        <v>172</v>
      </c>
      <c r="AU118" s="25" t="s">
        <v>79</v>
      </c>
      <c r="AY118" s="25" t="s">
        <v>169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75</v>
      </c>
      <c r="BK118" s="247">
        <f>ROUND(I118*H118,2)</f>
        <v>0</v>
      </c>
      <c r="BL118" s="25" t="s">
        <v>89</v>
      </c>
      <c r="BM118" s="25" t="s">
        <v>2863</v>
      </c>
    </row>
    <row r="119" s="1" customFormat="1">
      <c r="B119" s="47"/>
      <c r="C119" s="75"/>
      <c r="D119" s="250" t="s">
        <v>973</v>
      </c>
      <c r="E119" s="75"/>
      <c r="F119" s="291" t="s">
        <v>2864</v>
      </c>
      <c r="G119" s="75"/>
      <c r="H119" s="75"/>
      <c r="I119" s="204"/>
      <c r="J119" s="75"/>
      <c r="K119" s="75"/>
      <c r="L119" s="73"/>
      <c r="M119" s="292"/>
      <c r="N119" s="48"/>
      <c r="O119" s="48"/>
      <c r="P119" s="48"/>
      <c r="Q119" s="48"/>
      <c r="R119" s="48"/>
      <c r="S119" s="48"/>
      <c r="T119" s="96"/>
      <c r="AT119" s="25" t="s">
        <v>973</v>
      </c>
      <c r="AU119" s="25" t="s">
        <v>79</v>
      </c>
    </row>
    <row r="120" s="1" customFormat="1" ht="38.25" customHeight="1">
      <c r="B120" s="47"/>
      <c r="C120" s="236" t="s">
        <v>365</v>
      </c>
      <c r="D120" s="236" t="s">
        <v>172</v>
      </c>
      <c r="E120" s="237" t="s">
        <v>2865</v>
      </c>
      <c r="F120" s="238" t="s">
        <v>2866</v>
      </c>
      <c r="G120" s="239" t="s">
        <v>2768</v>
      </c>
      <c r="H120" s="240">
        <v>1</v>
      </c>
      <c r="I120" s="241"/>
      <c r="J120" s="242">
        <f>ROUND(I120*H120,2)</f>
        <v>0</v>
      </c>
      <c r="K120" s="238" t="s">
        <v>21</v>
      </c>
      <c r="L120" s="73"/>
      <c r="M120" s="243" t="s">
        <v>21</v>
      </c>
      <c r="N120" s="244" t="s">
        <v>42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89</v>
      </c>
      <c r="AT120" s="25" t="s">
        <v>172</v>
      </c>
      <c r="AU120" s="25" t="s">
        <v>79</v>
      </c>
      <c r="AY120" s="25" t="s">
        <v>169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75</v>
      </c>
      <c r="BK120" s="247">
        <f>ROUND(I120*H120,2)</f>
        <v>0</v>
      </c>
      <c r="BL120" s="25" t="s">
        <v>89</v>
      </c>
      <c r="BM120" s="25" t="s">
        <v>2867</v>
      </c>
    </row>
    <row r="121" s="1" customFormat="1" ht="38.25" customHeight="1">
      <c r="B121" s="47"/>
      <c r="C121" s="236" t="s">
        <v>370</v>
      </c>
      <c r="D121" s="236" t="s">
        <v>172</v>
      </c>
      <c r="E121" s="237" t="s">
        <v>2868</v>
      </c>
      <c r="F121" s="238" t="s">
        <v>2869</v>
      </c>
      <c r="G121" s="239" t="s">
        <v>2768</v>
      </c>
      <c r="H121" s="240">
        <v>1</v>
      </c>
      <c r="I121" s="241"/>
      <c r="J121" s="242">
        <f>ROUND(I121*H121,2)</f>
        <v>0</v>
      </c>
      <c r="K121" s="238" t="s">
        <v>21</v>
      </c>
      <c r="L121" s="73"/>
      <c r="M121" s="243" t="s">
        <v>21</v>
      </c>
      <c r="N121" s="244" t="s">
        <v>42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89</v>
      </c>
      <c r="AT121" s="25" t="s">
        <v>172</v>
      </c>
      <c r="AU121" s="25" t="s">
        <v>79</v>
      </c>
      <c r="AY121" s="25" t="s">
        <v>169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75</v>
      </c>
      <c r="BK121" s="247">
        <f>ROUND(I121*H121,2)</f>
        <v>0</v>
      </c>
      <c r="BL121" s="25" t="s">
        <v>89</v>
      </c>
      <c r="BM121" s="25" t="s">
        <v>2870</v>
      </c>
    </row>
    <row r="122" s="1" customFormat="1" ht="25.5" customHeight="1">
      <c r="B122" s="47"/>
      <c r="C122" s="236" t="s">
        <v>378</v>
      </c>
      <c r="D122" s="236" t="s">
        <v>172</v>
      </c>
      <c r="E122" s="237" t="s">
        <v>2871</v>
      </c>
      <c r="F122" s="238" t="s">
        <v>2872</v>
      </c>
      <c r="G122" s="239" t="s">
        <v>2768</v>
      </c>
      <c r="H122" s="240">
        <v>1</v>
      </c>
      <c r="I122" s="241"/>
      <c r="J122" s="242">
        <f>ROUND(I122*H122,2)</f>
        <v>0</v>
      </c>
      <c r="K122" s="238" t="s">
        <v>21</v>
      </c>
      <c r="L122" s="73"/>
      <c r="M122" s="243" t="s">
        <v>21</v>
      </c>
      <c r="N122" s="244" t="s">
        <v>42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89</v>
      </c>
      <c r="AT122" s="25" t="s">
        <v>172</v>
      </c>
      <c r="AU122" s="25" t="s">
        <v>79</v>
      </c>
      <c r="AY122" s="25" t="s">
        <v>169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75</v>
      </c>
      <c r="BK122" s="247">
        <f>ROUND(I122*H122,2)</f>
        <v>0</v>
      </c>
      <c r="BL122" s="25" t="s">
        <v>89</v>
      </c>
      <c r="BM122" s="25" t="s">
        <v>2873</v>
      </c>
    </row>
    <row r="123" s="1" customFormat="1" ht="38.25" customHeight="1">
      <c r="B123" s="47"/>
      <c r="C123" s="236" t="s">
        <v>383</v>
      </c>
      <c r="D123" s="236" t="s">
        <v>172</v>
      </c>
      <c r="E123" s="237" t="s">
        <v>2874</v>
      </c>
      <c r="F123" s="238" t="s">
        <v>2875</v>
      </c>
      <c r="G123" s="239" t="s">
        <v>2768</v>
      </c>
      <c r="H123" s="240">
        <v>1</v>
      </c>
      <c r="I123" s="241"/>
      <c r="J123" s="242">
        <f>ROUND(I123*H123,2)</f>
        <v>0</v>
      </c>
      <c r="K123" s="238" t="s">
        <v>21</v>
      </c>
      <c r="L123" s="73"/>
      <c r="M123" s="243" t="s">
        <v>21</v>
      </c>
      <c r="N123" s="244" t="s">
        <v>42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89</v>
      </c>
      <c r="AT123" s="25" t="s">
        <v>172</v>
      </c>
      <c r="AU123" s="25" t="s">
        <v>79</v>
      </c>
      <c r="AY123" s="25" t="s">
        <v>169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75</v>
      </c>
      <c r="BK123" s="247">
        <f>ROUND(I123*H123,2)</f>
        <v>0</v>
      </c>
      <c r="BL123" s="25" t="s">
        <v>89</v>
      </c>
      <c r="BM123" s="25" t="s">
        <v>2876</v>
      </c>
    </row>
    <row r="124" s="1" customFormat="1">
      <c r="B124" s="47"/>
      <c r="C124" s="75"/>
      <c r="D124" s="250" t="s">
        <v>973</v>
      </c>
      <c r="E124" s="75"/>
      <c r="F124" s="291" t="s">
        <v>2877</v>
      </c>
      <c r="G124" s="75"/>
      <c r="H124" s="75"/>
      <c r="I124" s="204"/>
      <c r="J124" s="75"/>
      <c r="K124" s="75"/>
      <c r="L124" s="73"/>
      <c r="M124" s="292"/>
      <c r="N124" s="48"/>
      <c r="O124" s="48"/>
      <c r="P124" s="48"/>
      <c r="Q124" s="48"/>
      <c r="R124" s="48"/>
      <c r="S124" s="48"/>
      <c r="T124" s="96"/>
      <c r="AT124" s="25" t="s">
        <v>973</v>
      </c>
      <c r="AU124" s="25" t="s">
        <v>79</v>
      </c>
    </row>
    <row r="125" s="1" customFormat="1" ht="25.5" customHeight="1">
      <c r="B125" s="47"/>
      <c r="C125" s="236" t="s">
        <v>389</v>
      </c>
      <c r="D125" s="236" t="s">
        <v>172</v>
      </c>
      <c r="E125" s="237" t="s">
        <v>2878</v>
      </c>
      <c r="F125" s="238" t="s">
        <v>2879</v>
      </c>
      <c r="G125" s="239" t="s">
        <v>2768</v>
      </c>
      <c r="H125" s="240">
        <v>1</v>
      </c>
      <c r="I125" s="241"/>
      <c r="J125" s="242">
        <f>ROUND(I125*H125,2)</f>
        <v>0</v>
      </c>
      <c r="K125" s="238" t="s">
        <v>21</v>
      </c>
      <c r="L125" s="73"/>
      <c r="M125" s="243" t="s">
        <v>21</v>
      </c>
      <c r="N125" s="244" t="s">
        <v>42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89</v>
      </c>
      <c r="AT125" s="25" t="s">
        <v>172</v>
      </c>
      <c r="AU125" s="25" t="s">
        <v>79</v>
      </c>
      <c r="AY125" s="25" t="s">
        <v>169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75</v>
      </c>
      <c r="BK125" s="247">
        <f>ROUND(I125*H125,2)</f>
        <v>0</v>
      </c>
      <c r="BL125" s="25" t="s">
        <v>89</v>
      </c>
      <c r="BM125" s="25" t="s">
        <v>2880</v>
      </c>
    </row>
    <row r="126" s="1" customFormat="1" ht="38.25" customHeight="1">
      <c r="B126" s="47"/>
      <c r="C126" s="236" t="s">
        <v>394</v>
      </c>
      <c r="D126" s="236" t="s">
        <v>172</v>
      </c>
      <c r="E126" s="237" t="s">
        <v>2881</v>
      </c>
      <c r="F126" s="238" t="s">
        <v>2882</v>
      </c>
      <c r="G126" s="239" t="s">
        <v>2768</v>
      </c>
      <c r="H126" s="240">
        <v>1</v>
      </c>
      <c r="I126" s="241"/>
      <c r="J126" s="242">
        <f>ROUND(I126*H126,2)</f>
        <v>0</v>
      </c>
      <c r="K126" s="238" t="s">
        <v>21</v>
      </c>
      <c r="L126" s="73"/>
      <c r="M126" s="243" t="s">
        <v>21</v>
      </c>
      <c r="N126" s="244" t="s">
        <v>42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89</v>
      </c>
      <c r="AT126" s="25" t="s">
        <v>172</v>
      </c>
      <c r="AU126" s="25" t="s">
        <v>79</v>
      </c>
      <c r="AY126" s="25" t="s">
        <v>169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75</v>
      </c>
      <c r="BK126" s="247">
        <f>ROUND(I126*H126,2)</f>
        <v>0</v>
      </c>
      <c r="BL126" s="25" t="s">
        <v>89</v>
      </c>
      <c r="BM126" s="25" t="s">
        <v>2883</v>
      </c>
    </row>
    <row r="127" s="1" customFormat="1">
      <c r="B127" s="47"/>
      <c r="C127" s="75"/>
      <c r="D127" s="250" t="s">
        <v>973</v>
      </c>
      <c r="E127" s="75"/>
      <c r="F127" s="291" t="s">
        <v>2884</v>
      </c>
      <c r="G127" s="75"/>
      <c r="H127" s="75"/>
      <c r="I127" s="204"/>
      <c r="J127" s="75"/>
      <c r="K127" s="75"/>
      <c r="L127" s="73"/>
      <c r="M127" s="292"/>
      <c r="N127" s="48"/>
      <c r="O127" s="48"/>
      <c r="P127" s="48"/>
      <c r="Q127" s="48"/>
      <c r="R127" s="48"/>
      <c r="S127" s="48"/>
      <c r="T127" s="96"/>
      <c r="AT127" s="25" t="s">
        <v>973</v>
      </c>
      <c r="AU127" s="25" t="s">
        <v>79</v>
      </c>
    </row>
    <row r="128" s="1" customFormat="1" ht="16.5" customHeight="1">
      <c r="B128" s="47"/>
      <c r="C128" s="236" t="s">
        <v>398</v>
      </c>
      <c r="D128" s="236" t="s">
        <v>172</v>
      </c>
      <c r="E128" s="237" t="s">
        <v>2885</v>
      </c>
      <c r="F128" s="238" t="s">
        <v>2886</v>
      </c>
      <c r="G128" s="239" t="s">
        <v>2768</v>
      </c>
      <c r="H128" s="240">
        <v>1</v>
      </c>
      <c r="I128" s="241"/>
      <c r="J128" s="242">
        <f>ROUND(I128*H128,2)</f>
        <v>0</v>
      </c>
      <c r="K128" s="238" t="s">
        <v>21</v>
      </c>
      <c r="L128" s="73"/>
      <c r="M128" s="243" t="s">
        <v>21</v>
      </c>
      <c r="N128" s="244" t="s">
        <v>42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89</v>
      </c>
      <c r="AT128" s="25" t="s">
        <v>172</v>
      </c>
      <c r="AU128" s="25" t="s">
        <v>79</v>
      </c>
      <c r="AY128" s="25" t="s">
        <v>169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75</v>
      </c>
      <c r="BK128" s="247">
        <f>ROUND(I128*H128,2)</f>
        <v>0</v>
      </c>
      <c r="BL128" s="25" t="s">
        <v>89</v>
      </c>
      <c r="BM128" s="25" t="s">
        <v>2887</v>
      </c>
    </row>
    <row r="129" s="1" customFormat="1" ht="25.5" customHeight="1">
      <c r="B129" s="47"/>
      <c r="C129" s="236" t="s">
        <v>402</v>
      </c>
      <c r="D129" s="236" t="s">
        <v>172</v>
      </c>
      <c r="E129" s="237" t="s">
        <v>2888</v>
      </c>
      <c r="F129" s="238" t="s">
        <v>2889</v>
      </c>
      <c r="G129" s="239" t="s">
        <v>2768</v>
      </c>
      <c r="H129" s="240">
        <v>1</v>
      </c>
      <c r="I129" s="241"/>
      <c r="J129" s="242">
        <f>ROUND(I129*H129,2)</f>
        <v>0</v>
      </c>
      <c r="K129" s="238" t="s">
        <v>21</v>
      </c>
      <c r="L129" s="73"/>
      <c r="M129" s="243" t="s">
        <v>21</v>
      </c>
      <c r="N129" s="244" t="s">
        <v>42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89</v>
      </c>
      <c r="AT129" s="25" t="s">
        <v>172</v>
      </c>
      <c r="AU129" s="25" t="s">
        <v>79</v>
      </c>
      <c r="AY129" s="25" t="s">
        <v>169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75</v>
      </c>
      <c r="BK129" s="247">
        <f>ROUND(I129*H129,2)</f>
        <v>0</v>
      </c>
      <c r="BL129" s="25" t="s">
        <v>89</v>
      </c>
      <c r="BM129" s="25" t="s">
        <v>2890</v>
      </c>
    </row>
    <row r="130" s="1" customFormat="1" ht="38.25" customHeight="1">
      <c r="B130" s="47"/>
      <c r="C130" s="236" t="s">
        <v>416</v>
      </c>
      <c r="D130" s="236" t="s">
        <v>172</v>
      </c>
      <c r="E130" s="237" t="s">
        <v>2891</v>
      </c>
      <c r="F130" s="238" t="s">
        <v>2892</v>
      </c>
      <c r="G130" s="239" t="s">
        <v>2768</v>
      </c>
      <c r="H130" s="240">
        <v>1</v>
      </c>
      <c r="I130" s="241"/>
      <c r="J130" s="242">
        <f>ROUND(I130*H130,2)</f>
        <v>0</v>
      </c>
      <c r="K130" s="238" t="s">
        <v>21</v>
      </c>
      <c r="L130" s="73"/>
      <c r="M130" s="243" t="s">
        <v>21</v>
      </c>
      <c r="N130" s="244" t="s">
        <v>42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5" t="s">
        <v>89</v>
      </c>
      <c r="AT130" s="25" t="s">
        <v>172</v>
      </c>
      <c r="AU130" s="25" t="s">
        <v>79</v>
      </c>
      <c r="AY130" s="25" t="s">
        <v>169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75</v>
      </c>
      <c r="BK130" s="247">
        <f>ROUND(I130*H130,2)</f>
        <v>0</v>
      </c>
      <c r="BL130" s="25" t="s">
        <v>89</v>
      </c>
      <c r="BM130" s="25" t="s">
        <v>2893</v>
      </c>
    </row>
    <row r="131" s="1" customFormat="1">
      <c r="B131" s="47"/>
      <c r="C131" s="75"/>
      <c r="D131" s="250" t="s">
        <v>973</v>
      </c>
      <c r="E131" s="75"/>
      <c r="F131" s="291" t="s">
        <v>2894</v>
      </c>
      <c r="G131" s="75"/>
      <c r="H131" s="75"/>
      <c r="I131" s="204"/>
      <c r="J131" s="75"/>
      <c r="K131" s="75"/>
      <c r="L131" s="73"/>
      <c r="M131" s="292"/>
      <c r="N131" s="48"/>
      <c r="O131" s="48"/>
      <c r="P131" s="48"/>
      <c r="Q131" s="48"/>
      <c r="R131" s="48"/>
      <c r="S131" s="48"/>
      <c r="T131" s="96"/>
      <c r="AT131" s="25" t="s">
        <v>973</v>
      </c>
      <c r="AU131" s="25" t="s">
        <v>79</v>
      </c>
    </row>
    <row r="132" s="1" customFormat="1" ht="16.5" customHeight="1">
      <c r="B132" s="47"/>
      <c r="C132" s="236" t="s">
        <v>425</v>
      </c>
      <c r="D132" s="236" t="s">
        <v>172</v>
      </c>
      <c r="E132" s="237" t="s">
        <v>2895</v>
      </c>
      <c r="F132" s="238" t="s">
        <v>2896</v>
      </c>
      <c r="G132" s="239" t="s">
        <v>2768</v>
      </c>
      <c r="H132" s="240">
        <v>1</v>
      </c>
      <c r="I132" s="241"/>
      <c r="J132" s="242">
        <f>ROUND(I132*H132,2)</f>
        <v>0</v>
      </c>
      <c r="K132" s="238" t="s">
        <v>21</v>
      </c>
      <c r="L132" s="73"/>
      <c r="M132" s="243" t="s">
        <v>21</v>
      </c>
      <c r="N132" s="244" t="s">
        <v>42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89</v>
      </c>
      <c r="AT132" s="25" t="s">
        <v>172</v>
      </c>
      <c r="AU132" s="25" t="s">
        <v>79</v>
      </c>
      <c r="AY132" s="25" t="s">
        <v>169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75</v>
      </c>
      <c r="BK132" s="247">
        <f>ROUND(I132*H132,2)</f>
        <v>0</v>
      </c>
      <c r="BL132" s="25" t="s">
        <v>89</v>
      </c>
      <c r="BM132" s="25" t="s">
        <v>2897</v>
      </c>
    </row>
    <row r="133" s="1" customFormat="1" ht="25.5" customHeight="1">
      <c r="B133" s="47"/>
      <c r="C133" s="236" t="s">
        <v>431</v>
      </c>
      <c r="D133" s="236" t="s">
        <v>172</v>
      </c>
      <c r="E133" s="237" t="s">
        <v>2898</v>
      </c>
      <c r="F133" s="238" t="s">
        <v>2899</v>
      </c>
      <c r="G133" s="239" t="s">
        <v>2768</v>
      </c>
      <c r="H133" s="240">
        <v>1</v>
      </c>
      <c r="I133" s="241"/>
      <c r="J133" s="242">
        <f>ROUND(I133*H133,2)</f>
        <v>0</v>
      </c>
      <c r="K133" s="238" t="s">
        <v>21</v>
      </c>
      <c r="L133" s="73"/>
      <c r="M133" s="243" t="s">
        <v>21</v>
      </c>
      <c r="N133" s="244" t="s">
        <v>42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5" t="s">
        <v>89</v>
      </c>
      <c r="AT133" s="25" t="s">
        <v>172</v>
      </c>
      <c r="AU133" s="25" t="s">
        <v>79</v>
      </c>
      <c r="AY133" s="25" t="s">
        <v>169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75</v>
      </c>
      <c r="BK133" s="247">
        <f>ROUND(I133*H133,2)</f>
        <v>0</v>
      </c>
      <c r="BL133" s="25" t="s">
        <v>89</v>
      </c>
      <c r="BM133" s="25" t="s">
        <v>2900</v>
      </c>
    </row>
    <row r="134" s="1" customFormat="1" ht="38.25" customHeight="1">
      <c r="B134" s="47"/>
      <c r="C134" s="236" t="s">
        <v>445</v>
      </c>
      <c r="D134" s="236" t="s">
        <v>172</v>
      </c>
      <c r="E134" s="237" t="s">
        <v>2901</v>
      </c>
      <c r="F134" s="238" t="s">
        <v>2902</v>
      </c>
      <c r="G134" s="239" t="s">
        <v>2820</v>
      </c>
      <c r="H134" s="240">
        <v>100</v>
      </c>
      <c r="I134" s="241"/>
      <c r="J134" s="242">
        <f>ROUND(I134*H134,2)</f>
        <v>0</v>
      </c>
      <c r="K134" s="238" t="s">
        <v>21</v>
      </c>
      <c r="L134" s="73"/>
      <c r="M134" s="243" t="s">
        <v>21</v>
      </c>
      <c r="N134" s="244" t="s">
        <v>42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89</v>
      </c>
      <c r="AT134" s="25" t="s">
        <v>172</v>
      </c>
      <c r="AU134" s="25" t="s">
        <v>79</v>
      </c>
      <c r="AY134" s="25" t="s">
        <v>169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75</v>
      </c>
      <c r="BK134" s="247">
        <f>ROUND(I134*H134,2)</f>
        <v>0</v>
      </c>
      <c r="BL134" s="25" t="s">
        <v>89</v>
      </c>
      <c r="BM134" s="25" t="s">
        <v>2903</v>
      </c>
    </row>
    <row r="135" s="1" customFormat="1">
      <c r="B135" s="47"/>
      <c r="C135" s="75"/>
      <c r="D135" s="250" t="s">
        <v>973</v>
      </c>
      <c r="E135" s="75"/>
      <c r="F135" s="291" t="s">
        <v>2904</v>
      </c>
      <c r="G135" s="75"/>
      <c r="H135" s="75"/>
      <c r="I135" s="204"/>
      <c r="J135" s="75"/>
      <c r="K135" s="75"/>
      <c r="L135" s="73"/>
      <c r="M135" s="312"/>
      <c r="N135" s="309"/>
      <c r="O135" s="309"/>
      <c r="P135" s="309"/>
      <c r="Q135" s="309"/>
      <c r="R135" s="309"/>
      <c r="S135" s="309"/>
      <c r="T135" s="313"/>
      <c r="AT135" s="25" t="s">
        <v>973</v>
      </c>
      <c r="AU135" s="25" t="s">
        <v>79</v>
      </c>
    </row>
    <row r="136" s="1" customFormat="1" ht="6.96" customHeight="1">
      <c r="B136" s="68"/>
      <c r="C136" s="69"/>
      <c r="D136" s="69"/>
      <c r="E136" s="69"/>
      <c r="F136" s="69"/>
      <c r="G136" s="69"/>
      <c r="H136" s="69"/>
      <c r="I136" s="179"/>
      <c r="J136" s="69"/>
      <c r="K136" s="69"/>
      <c r="L136" s="73"/>
    </row>
  </sheetData>
  <sheetProtection sheet="1" autoFilter="0" formatColumns="0" formatRows="0" objects="1" scenarios="1" spinCount="100000" saltValue="JvlUNwKinl2YY6NncihavxNpzG5LeCFUTWRlzFhJBckDSkUT9VB0XzqnbN7bLLnghgm7YFMPX+Xc7MPnE4NsuA==" hashValue="6oADftu0ZsnsHHD3JVRzbfnixnjhPg1Il/kWMYNgu7h733L9dbOyZtiOAgw32qP/Osgri7AvpIaaLMQICXGi0A==" algorithmName="SHA-512" password="CC35"/>
  <autoFilter ref="C77:K135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4" customWidth="1"/>
    <col min="2" max="2" width="1.664063" style="314" customWidth="1"/>
    <col min="3" max="4" width="5" style="314" customWidth="1"/>
    <col min="5" max="5" width="11.67" style="314" customWidth="1"/>
    <col min="6" max="6" width="9.17" style="314" customWidth="1"/>
    <col min="7" max="7" width="5" style="314" customWidth="1"/>
    <col min="8" max="8" width="77.83" style="314" customWidth="1"/>
    <col min="9" max="10" width="20" style="314" customWidth="1"/>
    <col min="11" max="11" width="1.664063" style="314" customWidth="1"/>
  </cols>
  <sheetData>
    <row r="1" ht="37.5" customHeight="1"/>
    <row r="2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6" customFormat="1" ht="45" customHeight="1">
      <c r="B3" s="318"/>
      <c r="C3" s="319" t="s">
        <v>2905</v>
      </c>
      <c r="D3" s="319"/>
      <c r="E3" s="319"/>
      <c r="F3" s="319"/>
      <c r="G3" s="319"/>
      <c r="H3" s="319"/>
      <c r="I3" s="319"/>
      <c r="J3" s="319"/>
      <c r="K3" s="320"/>
    </row>
    <row r="4" ht="25.5" customHeight="1">
      <c r="B4" s="321"/>
      <c r="C4" s="322" t="s">
        <v>2906</v>
      </c>
      <c r="D4" s="322"/>
      <c r="E4" s="322"/>
      <c r="F4" s="322"/>
      <c r="G4" s="322"/>
      <c r="H4" s="322"/>
      <c r="I4" s="322"/>
      <c r="J4" s="322"/>
      <c r="K4" s="323"/>
    </row>
    <row r="5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ht="15" customHeight="1">
      <c r="B6" s="321"/>
      <c r="C6" s="325" t="s">
        <v>2907</v>
      </c>
      <c r="D6" s="325"/>
      <c r="E6" s="325"/>
      <c r="F6" s="325"/>
      <c r="G6" s="325"/>
      <c r="H6" s="325"/>
      <c r="I6" s="325"/>
      <c r="J6" s="325"/>
      <c r="K6" s="323"/>
    </row>
    <row r="7" ht="15" customHeight="1">
      <c r="B7" s="326"/>
      <c r="C7" s="325" t="s">
        <v>2908</v>
      </c>
      <c r="D7" s="325"/>
      <c r="E7" s="325"/>
      <c r="F7" s="325"/>
      <c r="G7" s="325"/>
      <c r="H7" s="325"/>
      <c r="I7" s="325"/>
      <c r="J7" s="325"/>
      <c r="K7" s="323"/>
    </row>
    <row r="8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ht="15" customHeight="1">
      <c r="B9" s="326"/>
      <c r="C9" s="325" t="s">
        <v>2909</v>
      </c>
      <c r="D9" s="325"/>
      <c r="E9" s="325"/>
      <c r="F9" s="325"/>
      <c r="G9" s="325"/>
      <c r="H9" s="325"/>
      <c r="I9" s="325"/>
      <c r="J9" s="325"/>
      <c r="K9" s="323"/>
    </row>
    <row r="10" ht="15" customHeight="1">
      <c r="B10" s="326"/>
      <c r="C10" s="325"/>
      <c r="D10" s="325" t="s">
        <v>2910</v>
      </c>
      <c r="E10" s="325"/>
      <c r="F10" s="325"/>
      <c r="G10" s="325"/>
      <c r="H10" s="325"/>
      <c r="I10" s="325"/>
      <c r="J10" s="325"/>
      <c r="K10" s="323"/>
    </row>
    <row r="11" ht="15" customHeight="1">
      <c r="B11" s="326"/>
      <c r="C11" s="327"/>
      <c r="D11" s="325" t="s">
        <v>2911</v>
      </c>
      <c r="E11" s="325"/>
      <c r="F11" s="325"/>
      <c r="G11" s="325"/>
      <c r="H11" s="325"/>
      <c r="I11" s="325"/>
      <c r="J11" s="325"/>
      <c r="K11" s="323"/>
    </row>
    <row r="12" ht="12.75" customHeight="1">
      <c r="B12" s="326"/>
      <c r="C12" s="327"/>
      <c r="D12" s="327"/>
      <c r="E12" s="327"/>
      <c r="F12" s="327"/>
      <c r="G12" s="327"/>
      <c r="H12" s="327"/>
      <c r="I12" s="327"/>
      <c r="J12" s="327"/>
      <c r="K12" s="323"/>
    </row>
    <row r="13" ht="15" customHeight="1">
      <c r="B13" s="326"/>
      <c r="C13" s="327"/>
      <c r="D13" s="325" t="s">
        <v>2912</v>
      </c>
      <c r="E13" s="325"/>
      <c r="F13" s="325"/>
      <c r="G13" s="325"/>
      <c r="H13" s="325"/>
      <c r="I13" s="325"/>
      <c r="J13" s="325"/>
      <c r="K13" s="323"/>
    </row>
    <row r="14" ht="15" customHeight="1">
      <c r="B14" s="326"/>
      <c r="C14" s="327"/>
      <c r="D14" s="325" t="s">
        <v>2913</v>
      </c>
      <c r="E14" s="325"/>
      <c r="F14" s="325"/>
      <c r="G14" s="325"/>
      <c r="H14" s="325"/>
      <c r="I14" s="325"/>
      <c r="J14" s="325"/>
      <c r="K14" s="323"/>
    </row>
    <row r="15" ht="15" customHeight="1">
      <c r="B15" s="326"/>
      <c r="C15" s="327"/>
      <c r="D15" s="325" t="s">
        <v>2914</v>
      </c>
      <c r="E15" s="325"/>
      <c r="F15" s="325"/>
      <c r="G15" s="325"/>
      <c r="H15" s="325"/>
      <c r="I15" s="325"/>
      <c r="J15" s="325"/>
      <c r="K15" s="323"/>
    </row>
    <row r="16" ht="15" customHeight="1">
      <c r="B16" s="326"/>
      <c r="C16" s="327"/>
      <c r="D16" s="327"/>
      <c r="E16" s="328" t="s">
        <v>77</v>
      </c>
      <c r="F16" s="325" t="s">
        <v>2915</v>
      </c>
      <c r="G16" s="325"/>
      <c r="H16" s="325"/>
      <c r="I16" s="325"/>
      <c r="J16" s="325"/>
      <c r="K16" s="323"/>
    </row>
    <row r="17" ht="15" customHeight="1">
      <c r="B17" s="326"/>
      <c r="C17" s="327"/>
      <c r="D17" s="327"/>
      <c r="E17" s="328" t="s">
        <v>2916</v>
      </c>
      <c r="F17" s="325" t="s">
        <v>2917</v>
      </c>
      <c r="G17" s="325"/>
      <c r="H17" s="325"/>
      <c r="I17" s="325"/>
      <c r="J17" s="325"/>
      <c r="K17" s="323"/>
    </row>
    <row r="18" ht="15" customHeight="1">
      <c r="B18" s="326"/>
      <c r="C18" s="327"/>
      <c r="D18" s="327"/>
      <c r="E18" s="328" t="s">
        <v>2918</v>
      </c>
      <c r="F18" s="325" t="s">
        <v>2919</v>
      </c>
      <c r="G18" s="325"/>
      <c r="H18" s="325"/>
      <c r="I18" s="325"/>
      <c r="J18" s="325"/>
      <c r="K18" s="323"/>
    </row>
    <row r="19" ht="15" customHeight="1">
      <c r="B19" s="326"/>
      <c r="C19" s="327"/>
      <c r="D19" s="327"/>
      <c r="E19" s="328" t="s">
        <v>2920</v>
      </c>
      <c r="F19" s="325" t="s">
        <v>2921</v>
      </c>
      <c r="G19" s="325"/>
      <c r="H19" s="325"/>
      <c r="I19" s="325"/>
      <c r="J19" s="325"/>
      <c r="K19" s="323"/>
    </row>
    <row r="20" ht="15" customHeight="1">
      <c r="B20" s="326"/>
      <c r="C20" s="327"/>
      <c r="D20" s="327"/>
      <c r="E20" s="328" t="s">
        <v>2922</v>
      </c>
      <c r="F20" s="325" t="s">
        <v>2923</v>
      </c>
      <c r="G20" s="325"/>
      <c r="H20" s="325"/>
      <c r="I20" s="325"/>
      <c r="J20" s="325"/>
      <c r="K20" s="323"/>
    </row>
    <row r="21" ht="15" customHeight="1">
      <c r="B21" s="326"/>
      <c r="C21" s="327"/>
      <c r="D21" s="327"/>
      <c r="E21" s="328" t="s">
        <v>82</v>
      </c>
      <c r="F21" s="325" t="s">
        <v>2924</v>
      </c>
      <c r="G21" s="325"/>
      <c r="H21" s="325"/>
      <c r="I21" s="325"/>
      <c r="J21" s="325"/>
      <c r="K21" s="323"/>
    </row>
    <row r="22" ht="12.75" customHeight="1">
      <c r="B22" s="326"/>
      <c r="C22" s="327"/>
      <c r="D22" s="327"/>
      <c r="E22" s="327"/>
      <c r="F22" s="327"/>
      <c r="G22" s="327"/>
      <c r="H22" s="327"/>
      <c r="I22" s="327"/>
      <c r="J22" s="327"/>
      <c r="K22" s="323"/>
    </row>
    <row r="23" ht="15" customHeight="1">
      <c r="B23" s="326"/>
      <c r="C23" s="325" t="s">
        <v>2925</v>
      </c>
      <c r="D23" s="325"/>
      <c r="E23" s="325"/>
      <c r="F23" s="325"/>
      <c r="G23" s="325"/>
      <c r="H23" s="325"/>
      <c r="I23" s="325"/>
      <c r="J23" s="325"/>
      <c r="K23" s="323"/>
    </row>
    <row r="24" ht="15" customHeight="1">
      <c r="B24" s="326"/>
      <c r="C24" s="325" t="s">
        <v>2926</v>
      </c>
      <c r="D24" s="325"/>
      <c r="E24" s="325"/>
      <c r="F24" s="325"/>
      <c r="G24" s="325"/>
      <c r="H24" s="325"/>
      <c r="I24" s="325"/>
      <c r="J24" s="325"/>
      <c r="K24" s="323"/>
    </row>
    <row r="25" ht="15" customHeight="1">
      <c r="B25" s="326"/>
      <c r="C25" s="325"/>
      <c r="D25" s="325" t="s">
        <v>2927</v>
      </c>
      <c r="E25" s="325"/>
      <c r="F25" s="325"/>
      <c r="G25" s="325"/>
      <c r="H25" s="325"/>
      <c r="I25" s="325"/>
      <c r="J25" s="325"/>
      <c r="K25" s="323"/>
    </row>
    <row r="26" ht="15" customHeight="1">
      <c r="B26" s="326"/>
      <c r="C26" s="327"/>
      <c r="D26" s="325" t="s">
        <v>2928</v>
      </c>
      <c r="E26" s="325"/>
      <c r="F26" s="325"/>
      <c r="G26" s="325"/>
      <c r="H26" s="325"/>
      <c r="I26" s="325"/>
      <c r="J26" s="325"/>
      <c r="K26" s="323"/>
    </row>
    <row r="27" ht="12.75" customHeight="1">
      <c r="B27" s="326"/>
      <c r="C27" s="327"/>
      <c r="D27" s="327"/>
      <c r="E27" s="327"/>
      <c r="F27" s="327"/>
      <c r="G27" s="327"/>
      <c r="H27" s="327"/>
      <c r="I27" s="327"/>
      <c r="J27" s="327"/>
      <c r="K27" s="323"/>
    </row>
    <row r="28" ht="15" customHeight="1">
      <c r="B28" s="326"/>
      <c r="C28" s="327"/>
      <c r="D28" s="325" t="s">
        <v>2929</v>
      </c>
      <c r="E28" s="325"/>
      <c r="F28" s="325"/>
      <c r="G28" s="325"/>
      <c r="H28" s="325"/>
      <c r="I28" s="325"/>
      <c r="J28" s="325"/>
      <c r="K28" s="323"/>
    </row>
    <row r="29" ht="15" customHeight="1">
      <c r="B29" s="326"/>
      <c r="C29" s="327"/>
      <c r="D29" s="325" t="s">
        <v>2930</v>
      </c>
      <c r="E29" s="325"/>
      <c r="F29" s="325"/>
      <c r="G29" s="325"/>
      <c r="H29" s="325"/>
      <c r="I29" s="325"/>
      <c r="J29" s="325"/>
      <c r="K29" s="323"/>
    </row>
    <row r="30" ht="12.75" customHeight="1">
      <c r="B30" s="326"/>
      <c r="C30" s="327"/>
      <c r="D30" s="327"/>
      <c r="E30" s="327"/>
      <c r="F30" s="327"/>
      <c r="G30" s="327"/>
      <c r="H30" s="327"/>
      <c r="I30" s="327"/>
      <c r="J30" s="327"/>
      <c r="K30" s="323"/>
    </row>
    <row r="31" ht="15" customHeight="1">
      <c r="B31" s="326"/>
      <c r="C31" s="327"/>
      <c r="D31" s="325" t="s">
        <v>2931</v>
      </c>
      <c r="E31" s="325"/>
      <c r="F31" s="325"/>
      <c r="G31" s="325"/>
      <c r="H31" s="325"/>
      <c r="I31" s="325"/>
      <c r="J31" s="325"/>
      <c r="K31" s="323"/>
    </row>
    <row r="32" ht="15" customHeight="1">
      <c r="B32" s="326"/>
      <c r="C32" s="327"/>
      <c r="D32" s="325" t="s">
        <v>2932</v>
      </c>
      <c r="E32" s="325"/>
      <c r="F32" s="325"/>
      <c r="G32" s="325"/>
      <c r="H32" s="325"/>
      <c r="I32" s="325"/>
      <c r="J32" s="325"/>
      <c r="K32" s="323"/>
    </row>
    <row r="33" ht="15" customHeight="1">
      <c r="B33" s="326"/>
      <c r="C33" s="327"/>
      <c r="D33" s="325" t="s">
        <v>2933</v>
      </c>
      <c r="E33" s="325"/>
      <c r="F33" s="325"/>
      <c r="G33" s="325"/>
      <c r="H33" s="325"/>
      <c r="I33" s="325"/>
      <c r="J33" s="325"/>
      <c r="K33" s="323"/>
    </row>
    <row r="34" ht="15" customHeight="1">
      <c r="B34" s="326"/>
      <c r="C34" s="327"/>
      <c r="D34" s="325"/>
      <c r="E34" s="329" t="s">
        <v>154</v>
      </c>
      <c r="F34" s="325"/>
      <c r="G34" s="325" t="s">
        <v>2934</v>
      </c>
      <c r="H34" s="325"/>
      <c r="I34" s="325"/>
      <c r="J34" s="325"/>
      <c r="K34" s="323"/>
    </row>
    <row r="35" ht="30.75" customHeight="1">
      <c r="B35" s="326"/>
      <c r="C35" s="327"/>
      <c r="D35" s="325"/>
      <c r="E35" s="329" t="s">
        <v>2935</v>
      </c>
      <c r="F35" s="325"/>
      <c r="G35" s="325" t="s">
        <v>2936</v>
      </c>
      <c r="H35" s="325"/>
      <c r="I35" s="325"/>
      <c r="J35" s="325"/>
      <c r="K35" s="323"/>
    </row>
    <row r="36" ht="15" customHeight="1">
      <c r="B36" s="326"/>
      <c r="C36" s="327"/>
      <c r="D36" s="325"/>
      <c r="E36" s="329" t="s">
        <v>52</v>
      </c>
      <c r="F36" s="325"/>
      <c r="G36" s="325" t="s">
        <v>2937</v>
      </c>
      <c r="H36" s="325"/>
      <c r="I36" s="325"/>
      <c r="J36" s="325"/>
      <c r="K36" s="323"/>
    </row>
    <row r="37" ht="15" customHeight="1">
      <c r="B37" s="326"/>
      <c r="C37" s="327"/>
      <c r="D37" s="325"/>
      <c r="E37" s="329" t="s">
        <v>155</v>
      </c>
      <c r="F37" s="325"/>
      <c r="G37" s="325" t="s">
        <v>2938</v>
      </c>
      <c r="H37" s="325"/>
      <c r="I37" s="325"/>
      <c r="J37" s="325"/>
      <c r="K37" s="323"/>
    </row>
    <row r="38" ht="15" customHeight="1">
      <c r="B38" s="326"/>
      <c r="C38" s="327"/>
      <c r="D38" s="325"/>
      <c r="E38" s="329" t="s">
        <v>156</v>
      </c>
      <c r="F38" s="325"/>
      <c r="G38" s="325" t="s">
        <v>2939</v>
      </c>
      <c r="H38" s="325"/>
      <c r="I38" s="325"/>
      <c r="J38" s="325"/>
      <c r="K38" s="323"/>
    </row>
    <row r="39" ht="15" customHeight="1">
      <c r="B39" s="326"/>
      <c r="C39" s="327"/>
      <c r="D39" s="325"/>
      <c r="E39" s="329" t="s">
        <v>157</v>
      </c>
      <c r="F39" s="325"/>
      <c r="G39" s="325" t="s">
        <v>2940</v>
      </c>
      <c r="H39" s="325"/>
      <c r="I39" s="325"/>
      <c r="J39" s="325"/>
      <c r="K39" s="323"/>
    </row>
    <row r="40" ht="15" customHeight="1">
      <c r="B40" s="326"/>
      <c r="C40" s="327"/>
      <c r="D40" s="325"/>
      <c r="E40" s="329" t="s">
        <v>2941</v>
      </c>
      <c r="F40" s="325"/>
      <c r="G40" s="325" t="s">
        <v>2942</v>
      </c>
      <c r="H40" s="325"/>
      <c r="I40" s="325"/>
      <c r="J40" s="325"/>
      <c r="K40" s="323"/>
    </row>
    <row r="41" ht="15" customHeight="1">
      <c r="B41" s="326"/>
      <c r="C41" s="327"/>
      <c r="D41" s="325"/>
      <c r="E41" s="329"/>
      <c r="F41" s="325"/>
      <c r="G41" s="325" t="s">
        <v>2943</v>
      </c>
      <c r="H41" s="325"/>
      <c r="I41" s="325"/>
      <c r="J41" s="325"/>
      <c r="K41" s="323"/>
    </row>
    <row r="42" ht="15" customHeight="1">
      <c r="B42" s="326"/>
      <c r="C42" s="327"/>
      <c r="D42" s="325"/>
      <c r="E42" s="329" t="s">
        <v>2944</v>
      </c>
      <c r="F42" s="325"/>
      <c r="G42" s="325" t="s">
        <v>2945</v>
      </c>
      <c r="H42" s="325"/>
      <c r="I42" s="325"/>
      <c r="J42" s="325"/>
      <c r="K42" s="323"/>
    </row>
    <row r="43" ht="15" customHeight="1">
      <c r="B43" s="326"/>
      <c r="C43" s="327"/>
      <c r="D43" s="325"/>
      <c r="E43" s="329" t="s">
        <v>159</v>
      </c>
      <c r="F43" s="325"/>
      <c r="G43" s="325" t="s">
        <v>2946</v>
      </c>
      <c r="H43" s="325"/>
      <c r="I43" s="325"/>
      <c r="J43" s="325"/>
      <c r="K43" s="323"/>
    </row>
    <row r="44" ht="12.75" customHeight="1">
      <c r="B44" s="326"/>
      <c r="C44" s="327"/>
      <c r="D44" s="325"/>
      <c r="E44" s="325"/>
      <c r="F44" s="325"/>
      <c r="G44" s="325"/>
      <c r="H44" s="325"/>
      <c r="I44" s="325"/>
      <c r="J44" s="325"/>
      <c r="K44" s="323"/>
    </row>
    <row r="45" ht="15" customHeight="1">
      <c r="B45" s="326"/>
      <c r="C45" s="327"/>
      <c r="D45" s="325" t="s">
        <v>2947</v>
      </c>
      <c r="E45" s="325"/>
      <c r="F45" s="325"/>
      <c r="G45" s="325"/>
      <c r="H45" s="325"/>
      <c r="I45" s="325"/>
      <c r="J45" s="325"/>
      <c r="K45" s="323"/>
    </row>
    <row r="46" ht="15" customHeight="1">
      <c r="B46" s="326"/>
      <c r="C46" s="327"/>
      <c r="D46" s="327"/>
      <c r="E46" s="325" t="s">
        <v>2948</v>
      </c>
      <c r="F46" s="325"/>
      <c r="G46" s="325"/>
      <c r="H46" s="325"/>
      <c r="I46" s="325"/>
      <c r="J46" s="325"/>
      <c r="K46" s="323"/>
    </row>
    <row r="47" ht="15" customHeight="1">
      <c r="B47" s="326"/>
      <c r="C47" s="327"/>
      <c r="D47" s="327"/>
      <c r="E47" s="325" t="s">
        <v>2949</v>
      </c>
      <c r="F47" s="325"/>
      <c r="G47" s="325"/>
      <c r="H47" s="325"/>
      <c r="I47" s="325"/>
      <c r="J47" s="325"/>
      <c r="K47" s="323"/>
    </row>
    <row r="48" ht="15" customHeight="1">
      <c r="B48" s="326"/>
      <c r="C48" s="327"/>
      <c r="D48" s="327"/>
      <c r="E48" s="325" t="s">
        <v>2950</v>
      </c>
      <c r="F48" s="325"/>
      <c r="G48" s="325"/>
      <c r="H48" s="325"/>
      <c r="I48" s="325"/>
      <c r="J48" s="325"/>
      <c r="K48" s="323"/>
    </row>
    <row r="49" ht="15" customHeight="1">
      <c r="B49" s="326"/>
      <c r="C49" s="327"/>
      <c r="D49" s="325" t="s">
        <v>2951</v>
      </c>
      <c r="E49" s="325"/>
      <c r="F49" s="325"/>
      <c r="G49" s="325"/>
      <c r="H49" s="325"/>
      <c r="I49" s="325"/>
      <c r="J49" s="325"/>
      <c r="K49" s="323"/>
    </row>
    <row r="50" ht="25.5" customHeight="1">
      <c r="B50" s="321"/>
      <c r="C50" s="322" t="s">
        <v>2952</v>
      </c>
      <c r="D50" s="322"/>
      <c r="E50" s="322"/>
      <c r="F50" s="322"/>
      <c r="G50" s="322"/>
      <c r="H50" s="322"/>
      <c r="I50" s="322"/>
      <c r="J50" s="322"/>
      <c r="K50" s="323"/>
    </row>
    <row r="51" ht="5.25" customHeight="1">
      <c r="B51" s="321"/>
      <c r="C51" s="324"/>
      <c r="D51" s="324"/>
      <c r="E51" s="324"/>
      <c r="F51" s="324"/>
      <c r="G51" s="324"/>
      <c r="H51" s="324"/>
      <c r="I51" s="324"/>
      <c r="J51" s="324"/>
      <c r="K51" s="323"/>
    </row>
    <row r="52" ht="15" customHeight="1">
      <c r="B52" s="321"/>
      <c r="C52" s="325" t="s">
        <v>2953</v>
      </c>
      <c r="D52" s="325"/>
      <c r="E52" s="325"/>
      <c r="F52" s="325"/>
      <c r="G52" s="325"/>
      <c r="H52" s="325"/>
      <c r="I52" s="325"/>
      <c r="J52" s="325"/>
      <c r="K52" s="323"/>
    </row>
    <row r="53" ht="15" customHeight="1">
      <c r="B53" s="321"/>
      <c r="C53" s="325" t="s">
        <v>2954</v>
      </c>
      <c r="D53" s="325"/>
      <c r="E53" s="325"/>
      <c r="F53" s="325"/>
      <c r="G53" s="325"/>
      <c r="H53" s="325"/>
      <c r="I53" s="325"/>
      <c r="J53" s="325"/>
      <c r="K53" s="323"/>
    </row>
    <row r="54" ht="12.75" customHeight="1">
      <c r="B54" s="321"/>
      <c r="C54" s="325"/>
      <c r="D54" s="325"/>
      <c r="E54" s="325"/>
      <c r="F54" s="325"/>
      <c r="G54" s="325"/>
      <c r="H54" s="325"/>
      <c r="I54" s="325"/>
      <c r="J54" s="325"/>
      <c r="K54" s="323"/>
    </row>
    <row r="55" ht="15" customHeight="1">
      <c r="B55" s="321"/>
      <c r="C55" s="325" t="s">
        <v>2955</v>
      </c>
      <c r="D55" s="325"/>
      <c r="E55" s="325"/>
      <c r="F55" s="325"/>
      <c r="G55" s="325"/>
      <c r="H55" s="325"/>
      <c r="I55" s="325"/>
      <c r="J55" s="325"/>
      <c r="K55" s="323"/>
    </row>
    <row r="56" ht="15" customHeight="1">
      <c r="B56" s="321"/>
      <c r="C56" s="327"/>
      <c r="D56" s="325" t="s">
        <v>2956</v>
      </c>
      <c r="E56" s="325"/>
      <c r="F56" s="325"/>
      <c r="G56" s="325"/>
      <c r="H56" s="325"/>
      <c r="I56" s="325"/>
      <c r="J56" s="325"/>
      <c r="K56" s="323"/>
    </row>
    <row r="57" ht="15" customHeight="1">
      <c r="B57" s="321"/>
      <c r="C57" s="327"/>
      <c r="D57" s="325" t="s">
        <v>2957</v>
      </c>
      <c r="E57" s="325"/>
      <c r="F57" s="325"/>
      <c r="G57" s="325"/>
      <c r="H57" s="325"/>
      <c r="I57" s="325"/>
      <c r="J57" s="325"/>
      <c r="K57" s="323"/>
    </row>
    <row r="58" ht="15" customHeight="1">
      <c r="B58" s="321"/>
      <c r="C58" s="327"/>
      <c r="D58" s="325" t="s">
        <v>2958</v>
      </c>
      <c r="E58" s="325"/>
      <c r="F58" s="325"/>
      <c r="G58" s="325"/>
      <c r="H58" s="325"/>
      <c r="I58" s="325"/>
      <c r="J58" s="325"/>
      <c r="K58" s="323"/>
    </row>
    <row r="59" ht="15" customHeight="1">
      <c r="B59" s="321"/>
      <c r="C59" s="327"/>
      <c r="D59" s="325" t="s">
        <v>2959</v>
      </c>
      <c r="E59" s="325"/>
      <c r="F59" s="325"/>
      <c r="G59" s="325"/>
      <c r="H59" s="325"/>
      <c r="I59" s="325"/>
      <c r="J59" s="325"/>
      <c r="K59" s="323"/>
    </row>
    <row r="60" ht="15" customHeight="1">
      <c r="B60" s="321"/>
      <c r="C60" s="327"/>
      <c r="D60" s="330" t="s">
        <v>2960</v>
      </c>
      <c r="E60" s="330"/>
      <c r="F60" s="330"/>
      <c r="G60" s="330"/>
      <c r="H60" s="330"/>
      <c r="I60" s="330"/>
      <c r="J60" s="330"/>
      <c r="K60" s="323"/>
    </row>
    <row r="61" ht="15" customHeight="1">
      <c r="B61" s="321"/>
      <c r="C61" s="327"/>
      <c r="D61" s="325" t="s">
        <v>2961</v>
      </c>
      <c r="E61" s="325"/>
      <c r="F61" s="325"/>
      <c r="G61" s="325"/>
      <c r="H61" s="325"/>
      <c r="I61" s="325"/>
      <c r="J61" s="325"/>
      <c r="K61" s="323"/>
    </row>
    <row r="62" ht="12.75" customHeight="1">
      <c r="B62" s="321"/>
      <c r="C62" s="327"/>
      <c r="D62" s="327"/>
      <c r="E62" s="331"/>
      <c r="F62" s="327"/>
      <c r="G62" s="327"/>
      <c r="H62" s="327"/>
      <c r="I62" s="327"/>
      <c r="J62" s="327"/>
      <c r="K62" s="323"/>
    </row>
    <row r="63" ht="15" customHeight="1">
      <c r="B63" s="321"/>
      <c r="C63" s="327"/>
      <c r="D63" s="325" t="s">
        <v>2962</v>
      </c>
      <c r="E63" s="325"/>
      <c r="F63" s="325"/>
      <c r="G63" s="325"/>
      <c r="H63" s="325"/>
      <c r="I63" s="325"/>
      <c r="J63" s="325"/>
      <c r="K63" s="323"/>
    </row>
    <row r="64" ht="15" customHeight="1">
      <c r="B64" s="321"/>
      <c r="C64" s="327"/>
      <c r="D64" s="330" t="s">
        <v>2963</v>
      </c>
      <c r="E64" s="330"/>
      <c r="F64" s="330"/>
      <c r="G64" s="330"/>
      <c r="H64" s="330"/>
      <c r="I64" s="330"/>
      <c r="J64" s="330"/>
      <c r="K64" s="323"/>
    </row>
    <row r="65" ht="15" customHeight="1">
      <c r="B65" s="321"/>
      <c r="C65" s="327"/>
      <c r="D65" s="325" t="s">
        <v>2964</v>
      </c>
      <c r="E65" s="325"/>
      <c r="F65" s="325"/>
      <c r="G65" s="325"/>
      <c r="H65" s="325"/>
      <c r="I65" s="325"/>
      <c r="J65" s="325"/>
      <c r="K65" s="323"/>
    </row>
    <row r="66" ht="15" customHeight="1">
      <c r="B66" s="321"/>
      <c r="C66" s="327"/>
      <c r="D66" s="325" t="s">
        <v>2965</v>
      </c>
      <c r="E66" s="325"/>
      <c r="F66" s="325"/>
      <c r="G66" s="325"/>
      <c r="H66" s="325"/>
      <c r="I66" s="325"/>
      <c r="J66" s="325"/>
      <c r="K66" s="323"/>
    </row>
    <row r="67" ht="15" customHeight="1">
      <c r="B67" s="321"/>
      <c r="C67" s="327"/>
      <c r="D67" s="325" t="s">
        <v>2966</v>
      </c>
      <c r="E67" s="325"/>
      <c r="F67" s="325"/>
      <c r="G67" s="325"/>
      <c r="H67" s="325"/>
      <c r="I67" s="325"/>
      <c r="J67" s="325"/>
      <c r="K67" s="323"/>
    </row>
    <row r="68" ht="15" customHeight="1">
      <c r="B68" s="321"/>
      <c r="C68" s="327"/>
      <c r="D68" s="325" t="s">
        <v>2967</v>
      </c>
      <c r="E68" s="325"/>
      <c r="F68" s="325"/>
      <c r="G68" s="325"/>
      <c r="H68" s="325"/>
      <c r="I68" s="325"/>
      <c r="J68" s="325"/>
      <c r="K68" s="323"/>
    </row>
    <row r="69" ht="12.75" customHeight="1">
      <c r="B69" s="332"/>
      <c r="C69" s="333"/>
      <c r="D69" s="333"/>
      <c r="E69" s="333"/>
      <c r="F69" s="333"/>
      <c r="G69" s="333"/>
      <c r="H69" s="333"/>
      <c r="I69" s="333"/>
      <c r="J69" s="333"/>
      <c r="K69" s="334"/>
    </row>
    <row r="70" ht="18.75" customHeight="1">
      <c r="B70" s="335"/>
      <c r="C70" s="335"/>
      <c r="D70" s="335"/>
      <c r="E70" s="335"/>
      <c r="F70" s="335"/>
      <c r="G70" s="335"/>
      <c r="H70" s="335"/>
      <c r="I70" s="335"/>
      <c r="J70" s="335"/>
      <c r="K70" s="336"/>
    </row>
    <row r="71" ht="18.75" customHeight="1">
      <c r="B71" s="336"/>
      <c r="C71" s="336"/>
      <c r="D71" s="336"/>
      <c r="E71" s="336"/>
      <c r="F71" s="336"/>
      <c r="G71" s="336"/>
      <c r="H71" s="336"/>
      <c r="I71" s="336"/>
      <c r="J71" s="336"/>
      <c r="K71" s="336"/>
    </row>
    <row r="72" ht="7.5" customHeight="1">
      <c r="B72" s="337"/>
      <c r="C72" s="338"/>
      <c r="D72" s="338"/>
      <c r="E72" s="338"/>
      <c r="F72" s="338"/>
      <c r="G72" s="338"/>
      <c r="H72" s="338"/>
      <c r="I72" s="338"/>
      <c r="J72" s="338"/>
      <c r="K72" s="339"/>
    </row>
    <row r="73" ht="45" customHeight="1">
      <c r="B73" s="340"/>
      <c r="C73" s="341" t="s">
        <v>119</v>
      </c>
      <c r="D73" s="341"/>
      <c r="E73" s="341"/>
      <c r="F73" s="341"/>
      <c r="G73" s="341"/>
      <c r="H73" s="341"/>
      <c r="I73" s="341"/>
      <c r="J73" s="341"/>
      <c r="K73" s="342"/>
    </row>
    <row r="74" ht="17.25" customHeight="1">
      <c r="B74" s="340"/>
      <c r="C74" s="343" t="s">
        <v>2968</v>
      </c>
      <c r="D74" s="343"/>
      <c r="E74" s="343"/>
      <c r="F74" s="343" t="s">
        <v>2969</v>
      </c>
      <c r="G74" s="344"/>
      <c r="H74" s="343" t="s">
        <v>155</v>
      </c>
      <c r="I74" s="343" t="s">
        <v>56</v>
      </c>
      <c r="J74" s="343" t="s">
        <v>2970</v>
      </c>
      <c r="K74" s="342"/>
    </row>
    <row r="75" ht="17.25" customHeight="1">
      <c r="B75" s="340"/>
      <c r="C75" s="345" t="s">
        <v>2971</v>
      </c>
      <c r="D75" s="345"/>
      <c r="E75" s="345"/>
      <c r="F75" s="346" t="s">
        <v>2972</v>
      </c>
      <c r="G75" s="347"/>
      <c r="H75" s="345"/>
      <c r="I75" s="345"/>
      <c r="J75" s="345" t="s">
        <v>2973</v>
      </c>
      <c r="K75" s="342"/>
    </row>
    <row r="76" ht="5.25" customHeight="1">
      <c r="B76" s="340"/>
      <c r="C76" s="348"/>
      <c r="D76" s="348"/>
      <c r="E76" s="348"/>
      <c r="F76" s="348"/>
      <c r="G76" s="349"/>
      <c r="H76" s="348"/>
      <c r="I76" s="348"/>
      <c r="J76" s="348"/>
      <c r="K76" s="342"/>
    </row>
    <row r="77" ht="15" customHeight="1">
      <c r="B77" s="340"/>
      <c r="C77" s="329" t="s">
        <v>52</v>
      </c>
      <c r="D77" s="348"/>
      <c r="E77" s="348"/>
      <c r="F77" s="350" t="s">
        <v>2974</v>
      </c>
      <c r="G77" s="349"/>
      <c r="H77" s="329" t="s">
        <v>2975</v>
      </c>
      <c r="I77" s="329" t="s">
        <v>2976</v>
      </c>
      <c r="J77" s="329">
        <v>20</v>
      </c>
      <c r="K77" s="342"/>
    </row>
    <row r="78" ht="15" customHeight="1">
      <c r="B78" s="340"/>
      <c r="C78" s="329" t="s">
        <v>2977</v>
      </c>
      <c r="D78" s="329"/>
      <c r="E78" s="329"/>
      <c r="F78" s="350" t="s">
        <v>2974</v>
      </c>
      <c r="G78" s="349"/>
      <c r="H78" s="329" t="s">
        <v>2978</v>
      </c>
      <c r="I78" s="329" t="s">
        <v>2976</v>
      </c>
      <c r="J78" s="329">
        <v>120</v>
      </c>
      <c r="K78" s="342"/>
    </row>
    <row r="79" ht="15" customHeight="1">
      <c r="B79" s="351"/>
      <c r="C79" s="329" t="s">
        <v>2979</v>
      </c>
      <c r="D79" s="329"/>
      <c r="E79" s="329"/>
      <c r="F79" s="350" t="s">
        <v>2980</v>
      </c>
      <c r="G79" s="349"/>
      <c r="H79" s="329" t="s">
        <v>2981</v>
      </c>
      <c r="I79" s="329" t="s">
        <v>2976</v>
      </c>
      <c r="J79" s="329">
        <v>50</v>
      </c>
      <c r="K79" s="342"/>
    </row>
    <row r="80" ht="15" customHeight="1">
      <c r="B80" s="351"/>
      <c r="C80" s="329" t="s">
        <v>2982</v>
      </c>
      <c r="D80" s="329"/>
      <c r="E80" s="329"/>
      <c r="F80" s="350" t="s">
        <v>2974</v>
      </c>
      <c r="G80" s="349"/>
      <c r="H80" s="329" t="s">
        <v>2983</v>
      </c>
      <c r="I80" s="329" t="s">
        <v>2984</v>
      </c>
      <c r="J80" s="329"/>
      <c r="K80" s="342"/>
    </row>
    <row r="81" ht="15" customHeight="1">
      <c r="B81" s="351"/>
      <c r="C81" s="352" t="s">
        <v>2985</v>
      </c>
      <c r="D81" s="352"/>
      <c r="E81" s="352"/>
      <c r="F81" s="353" t="s">
        <v>2980</v>
      </c>
      <c r="G81" s="352"/>
      <c r="H81" s="352" t="s">
        <v>2986</v>
      </c>
      <c r="I81" s="352" t="s">
        <v>2976</v>
      </c>
      <c r="J81" s="352">
        <v>15</v>
      </c>
      <c r="K81" s="342"/>
    </row>
    <row r="82" ht="15" customHeight="1">
      <c r="B82" s="351"/>
      <c r="C82" s="352" t="s">
        <v>2987</v>
      </c>
      <c r="D82" s="352"/>
      <c r="E82" s="352"/>
      <c r="F82" s="353" t="s">
        <v>2980</v>
      </c>
      <c r="G82" s="352"/>
      <c r="H82" s="352" t="s">
        <v>2988</v>
      </c>
      <c r="I82" s="352" t="s">
        <v>2976</v>
      </c>
      <c r="J82" s="352">
        <v>15</v>
      </c>
      <c r="K82" s="342"/>
    </row>
    <row r="83" ht="15" customHeight="1">
      <c r="B83" s="351"/>
      <c r="C83" s="352" t="s">
        <v>2989</v>
      </c>
      <c r="D83" s="352"/>
      <c r="E83" s="352"/>
      <c r="F83" s="353" t="s">
        <v>2980</v>
      </c>
      <c r="G83" s="352"/>
      <c r="H83" s="352" t="s">
        <v>2990</v>
      </c>
      <c r="I83" s="352" t="s">
        <v>2976</v>
      </c>
      <c r="J83" s="352">
        <v>20</v>
      </c>
      <c r="K83" s="342"/>
    </row>
    <row r="84" ht="15" customHeight="1">
      <c r="B84" s="351"/>
      <c r="C84" s="352" t="s">
        <v>2991</v>
      </c>
      <c r="D84" s="352"/>
      <c r="E84" s="352"/>
      <c r="F84" s="353" t="s">
        <v>2980</v>
      </c>
      <c r="G84" s="352"/>
      <c r="H84" s="352" t="s">
        <v>2992</v>
      </c>
      <c r="I84" s="352" t="s">
        <v>2976</v>
      </c>
      <c r="J84" s="352">
        <v>20</v>
      </c>
      <c r="K84" s="342"/>
    </row>
    <row r="85" ht="15" customHeight="1">
      <c r="B85" s="351"/>
      <c r="C85" s="329" t="s">
        <v>2993</v>
      </c>
      <c r="D85" s="329"/>
      <c r="E85" s="329"/>
      <c r="F85" s="350" t="s">
        <v>2980</v>
      </c>
      <c r="G85" s="349"/>
      <c r="H85" s="329" t="s">
        <v>2994</v>
      </c>
      <c r="I85" s="329" t="s">
        <v>2976</v>
      </c>
      <c r="J85" s="329">
        <v>50</v>
      </c>
      <c r="K85" s="342"/>
    </row>
    <row r="86" ht="15" customHeight="1">
      <c r="B86" s="351"/>
      <c r="C86" s="329" t="s">
        <v>2995</v>
      </c>
      <c r="D86" s="329"/>
      <c r="E86" s="329"/>
      <c r="F86" s="350" t="s">
        <v>2980</v>
      </c>
      <c r="G86" s="349"/>
      <c r="H86" s="329" t="s">
        <v>2996</v>
      </c>
      <c r="I86" s="329" t="s">
        <v>2976</v>
      </c>
      <c r="J86" s="329">
        <v>20</v>
      </c>
      <c r="K86" s="342"/>
    </row>
    <row r="87" ht="15" customHeight="1">
      <c r="B87" s="351"/>
      <c r="C87" s="329" t="s">
        <v>2997</v>
      </c>
      <c r="D87" s="329"/>
      <c r="E87" s="329"/>
      <c r="F87" s="350" t="s">
        <v>2980</v>
      </c>
      <c r="G87" s="349"/>
      <c r="H87" s="329" t="s">
        <v>2998</v>
      </c>
      <c r="I87" s="329" t="s">
        <v>2976</v>
      </c>
      <c r="J87" s="329">
        <v>20</v>
      </c>
      <c r="K87" s="342"/>
    </row>
    <row r="88" ht="15" customHeight="1">
      <c r="B88" s="351"/>
      <c r="C88" s="329" t="s">
        <v>2999</v>
      </c>
      <c r="D88" s="329"/>
      <c r="E88" s="329"/>
      <c r="F88" s="350" t="s">
        <v>2980</v>
      </c>
      <c r="G88" s="349"/>
      <c r="H88" s="329" t="s">
        <v>3000</v>
      </c>
      <c r="I88" s="329" t="s">
        <v>2976</v>
      </c>
      <c r="J88" s="329">
        <v>50</v>
      </c>
      <c r="K88" s="342"/>
    </row>
    <row r="89" ht="15" customHeight="1">
      <c r="B89" s="351"/>
      <c r="C89" s="329" t="s">
        <v>3001</v>
      </c>
      <c r="D89" s="329"/>
      <c r="E89" s="329"/>
      <c r="F89" s="350" t="s">
        <v>2980</v>
      </c>
      <c r="G89" s="349"/>
      <c r="H89" s="329" t="s">
        <v>3001</v>
      </c>
      <c r="I89" s="329" t="s">
        <v>2976</v>
      </c>
      <c r="J89" s="329">
        <v>50</v>
      </c>
      <c r="K89" s="342"/>
    </row>
    <row r="90" ht="15" customHeight="1">
      <c r="B90" s="351"/>
      <c r="C90" s="329" t="s">
        <v>160</v>
      </c>
      <c r="D90" s="329"/>
      <c r="E90" s="329"/>
      <c r="F90" s="350" t="s">
        <v>2980</v>
      </c>
      <c r="G90" s="349"/>
      <c r="H90" s="329" t="s">
        <v>3002</v>
      </c>
      <c r="I90" s="329" t="s">
        <v>2976</v>
      </c>
      <c r="J90" s="329">
        <v>255</v>
      </c>
      <c r="K90" s="342"/>
    </row>
    <row r="91" ht="15" customHeight="1">
      <c r="B91" s="351"/>
      <c r="C91" s="329" t="s">
        <v>3003</v>
      </c>
      <c r="D91" s="329"/>
      <c r="E91" s="329"/>
      <c r="F91" s="350" t="s">
        <v>2974</v>
      </c>
      <c r="G91" s="349"/>
      <c r="H91" s="329" t="s">
        <v>3004</v>
      </c>
      <c r="I91" s="329" t="s">
        <v>3005</v>
      </c>
      <c r="J91" s="329"/>
      <c r="K91" s="342"/>
    </row>
    <row r="92" ht="15" customHeight="1">
      <c r="B92" s="351"/>
      <c r="C92" s="329" t="s">
        <v>3006</v>
      </c>
      <c r="D92" s="329"/>
      <c r="E92" s="329"/>
      <c r="F92" s="350" t="s">
        <v>2974</v>
      </c>
      <c r="G92" s="349"/>
      <c r="H92" s="329" t="s">
        <v>3007</v>
      </c>
      <c r="I92" s="329" t="s">
        <v>3008</v>
      </c>
      <c r="J92" s="329"/>
      <c r="K92" s="342"/>
    </row>
    <row r="93" ht="15" customHeight="1">
      <c r="B93" s="351"/>
      <c r="C93" s="329" t="s">
        <v>3009</v>
      </c>
      <c r="D93" s="329"/>
      <c r="E93" s="329"/>
      <c r="F93" s="350" t="s">
        <v>2974</v>
      </c>
      <c r="G93" s="349"/>
      <c r="H93" s="329" t="s">
        <v>3009</v>
      </c>
      <c r="I93" s="329" t="s">
        <v>3008</v>
      </c>
      <c r="J93" s="329"/>
      <c r="K93" s="342"/>
    </row>
    <row r="94" ht="15" customHeight="1">
      <c r="B94" s="351"/>
      <c r="C94" s="329" t="s">
        <v>37</v>
      </c>
      <c r="D94" s="329"/>
      <c r="E94" s="329"/>
      <c r="F94" s="350" t="s">
        <v>2974</v>
      </c>
      <c r="G94" s="349"/>
      <c r="H94" s="329" t="s">
        <v>3010</v>
      </c>
      <c r="I94" s="329" t="s">
        <v>3008</v>
      </c>
      <c r="J94" s="329"/>
      <c r="K94" s="342"/>
    </row>
    <row r="95" ht="15" customHeight="1">
      <c r="B95" s="351"/>
      <c r="C95" s="329" t="s">
        <v>47</v>
      </c>
      <c r="D95" s="329"/>
      <c r="E95" s="329"/>
      <c r="F95" s="350" t="s">
        <v>2974</v>
      </c>
      <c r="G95" s="349"/>
      <c r="H95" s="329" t="s">
        <v>3011</v>
      </c>
      <c r="I95" s="329" t="s">
        <v>3008</v>
      </c>
      <c r="J95" s="329"/>
      <c r="K95" s="342"/>
    </row>
    <row r="96" ht="15" customHeight="1">
      <c r="B96" s="354"/>
      <c r="C96" s="355"/>
      <c r="D96" s="355"/>
      <c r="E96" s="355"/>
      <c r="F96" s="355"/>
      <c r="G96" s="355"/>
      <c r="H96" s="355"/>
      <c r="I96" s="355"/>
      <c r="J96" s="355"/>
      <c r="K96" s="356"/>
    </row>
    <row r="97" ht="18.75" customHeight="1">
      <c r="B97" s="357"/>
      <c r="C97" s="358"/>
      <c r="D97" s="358"/>
      <c r="E97" s="358"/>
      <c r="F97" s="358"/>
      <c r="G97" s="358"/>
      <c r="H97" s="358"/>
      <c r="I97" s="358"/>
      <c r="J97" s="358"/>
      <c r="K97" s="357"/>
    </row>
    <row r="98" ht="18.75" customHeight="1">
      <c r="B98" s="336"/>
      <c r="C98" s="336"/>
      <c r="D98" s="336"/>
      <c r="E98" s="336"/>
      <c r="F98" s="336"/>
      <c r="G98" s="336"/>
      <c r="H98" s="336"/>
      <c r="I98" s="336"/>
      <c r="J98" s="336"/>
      <c r="K98" s="336"/>
    </row>
    <row r="99" ht="7.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9"/>
    </row>
    <row r="100" ht="45" customHeight="1">
      <c r="B100" s="340"/>
      <c r="C100" s="341" t="s">
        <v>3012</v>
      </c>
      <c r="D100" s="341"/>
      <c r="E100" s="341"/>
      <c r="F100" s="341"/>
      <c r="G100" s="341"/>
      <c r="H100" s="341"/>
      <c r="I100" s="341"/>
      <c r="J100" s="341"/>
      <c r="K100" s="342"/>
    </row>
    <row r="101" ht="17.25" customHeight="1">
      <c r="B101" s="340"/>
      <c r="C101" s="343" t="s">
        <v>2968</v>
      </c>
      <c r="D101" s="343"/>
      <c r="E101" s="343"/>
      <c r="F101" s="343" t="s">
        <v>2969</v>
      </c>
      <c r="G101" s="344"/>
      <c r="H101" s="343" t="s">
        <v>155</v>
      </c>
      <c r="I101" s="343" t="s">
        <v>56</v>
      </c>
      <c r="J101" s="343" t="s">
        <v>2970</v>
      </c>
      <c r="K101" s="342"/>
    </row>
    <row r="102" ht="17.25" customHeight="1">
      <c r="B102" s="340"/>
      <c r="C102" s="345" t="s">
        <v>2971</v>
      </c>
      <c r="D102" s="345"/>
      <c r="E102" s="345"/>
      <c r="F102" s="346" t="s">
        <v>2972</v>
      </c>
      <c r="G102" s="347"/>
      <c r="H102" s="345"/>
      <c r="I102" s="345"/>
      <c r="J102" s="345" t="s">
        <v>2973</v>
      </c>
      <c r="K102" s="342"/>
    </row>
    <row r="103" ht="5.25" customHeight="1">
      <c r="B103" s="340"/>
      <c r="C103" s="343"/>
      <c r="D103" s="343"/>
      <c r="E103" s="343"/>
      <c r="F103" s="343"/>
      <c r="G103" s="359"/>
      <c r="H103" s="343"/>
      <c r="I103" s="343"/>
      <c r="J103" s="343"/>
      <c r="K103" s="342"/>
    </row>
    <row r="104" ht="15" customHeight="1">
      <c r="B104" s="340"/>
      <c r="C104" s="329" t="s">
        <v>52</v>
      </c>
      <c r="D104" s="348"/>
      <c r="E104" s="348"/>
      <c r="F104" s="350" t="s">
        <v>2974</v>
      </c>
      <c r="G104" s="359"/>
      <c r="H104" s="329" t="s">
        <v>3013</v>
      </c>
      <c r="I104" s="329" t="s">
        <v>2976</v>
      </c>
      <c r="J104" s="329">
        <v>20</v>
      </c>
      <c r="K104" s="342"/>
    </row>
    <row r="105" ht="15" customHeight="1">
      <c r="B105" s="340"/>
      <c r="C105" s="329" t="s">
        <v>2977</v>
      </c>
      <c r="D105" s="329"/>
      <c r="E105" s="329"/>
      <c r="F105" s="350" t="s">
        <v>2974</v>
      </c>
      <c r="G105" s="329"/>
      <c r="H105" s="329" t="s">
        <v>3013</v>
      </c>
      <c r="I105" s="329" t="s">
        <v>2976</v>
      </c>
      <c r="J105" s="329">
        <v>120</v>
      </c>
      <c r="K105" s="342"/>
    </row>
    <row r="106" ht="15" customHeight="1">
      <c r="B106" s="351"/>
      <c r="C106" s="329" t="s">
        <v>2979</v>
      </c>
      <c r="D106" s="329"/>
      <c r="E106" s="329"/>
      <c r="F106" s="350" t="s">
        <v>2980</v>
      </c>
      <c r="G106" s="329"/>
      <c r="H106" s="329" t="s">
        <v>3013</v>
      </c>
      <c r="I106" s="329" t="s">
        <v>2976</v>
      </c>
      <c r="J106" s="329">
        <v>50</v>
      </c>
      <c r="K106" s="342"/>
    </row>
    <row r="107" ht="15" customHeight="1">
      <c r="B107" s="351"/>
      <c r="C107" s="329" t="s">
        <v>2982</v>
      </c>
      <c r="D107" s="329"/>
      <c r="E107" s="329"/>
      <c r="F107" s="350" t="s">
        <v>2974</v>
      </c>
      <c r="G107" s="329"/>
      <c r="H107" s="329" t="s">
        <v>3013</v>
      </c>
      <c r="I107" s="329" t="s">
        <v>2984</v>
      </c>
      <c r="J107" s="329"/>
      <c r="K107" s="342"/>
    </row>
    <row r="108" ht="15" customHeight="1">
      <c r="B108" s="351"/>
      <c r="C108" s="329" t="s">
        <v>2993</v>
      </c>
      <c r="D108" s="329"/>
      <c r="E108" s="329"/>
      <c r="F108" s="350" t="s">
        <v>2980</v>
      </c>
      <c r="G108" s="329"/>
      <c r="H108" s="329" t="s">
        <v>3013</v>
      </c>
      <c r="I108" s="329" t="s">
        <v>2976</v>
      </c>
      <c r="J108" s="329">
        <v>50</v>
      </c>
      <c r="K108" s="342"/>
    </row>
    <row r="109" ht="15" customHeight="1">
      <c r="B109" s="351"/>
      <c r="C109" s="329" t="s">
        <v>3001</v>
      </c>
      <c r="D109" s="329"/>
      <c r="E109" s="329"/>
      <c r="F109" s="350" t="s">
        <v>2980</v>
      </c>
      <c r="G109" s="329"/>
      <c r="H109" s="329" t="s">
        <v>3013</v>
      </c>
      <c r="I109" s="329" t="s">
        <v>2976</v>
      </c>
      <c r="J109" s="329">
        <v>50</v>
      </c>
      <c r="K109" s="342"/>
    </row>
    <row r="110" ht="15" customHeight="1">
      <c r="B110" s="351"/>
      <c r="C110" s="329" t="s">
        <v>2999</v>
      </c>
      <c r="D110" s="329"/>
      <c r="E110" s="329"/>
      <c r="F110" s="350" t="s">
        <v>2980</v>
      </c>
      <c r="G110" s="329"/>
      <c r="H110" s="329" t="s">
        <v>3013</v>
      </c>
      <c r="I110" s="329" t="s">
        <v>2976</v>
      </c>
      <c r="J110" s="329">
        <v>50</v>
      </c>
      <c r="K110" s="342"/>
    </row>
    <row r="111" ht="15" customHeight="1">
      <c r="B111" s="351"/>
      <c r="C111" s="329" t="s">
        <v>52</v>
      </c>
      <c r="D111" s="329"/>
      <c r="E111" s="329"/>
      <c r="F111" s="350" t="s">
        <v>2974</v>
      </c>
      <c r="G111" s="329"/>
      <c r="H111" s="329" t="s">
        <v>3014</v>
      </c>
      <c r="I111" s="329" t="s">
        <v>2976</v>
      </c>
      <c r="J111" s="329">
        <v>20</v>
      </c>
      <c r="K111" s="342"/>
    </row>
    <row r="112" ht="15" customHeight="1">
      <c r="B112" s="351"/>
      <c r="C112" s="329" t="s">
        <v>3015</v>
      </c>
      <c r="D112" s="329"/>
      <c r="E112" s="329"/>
      <c r="F112" s="350" t="s">
        <v>2974</v>
      </c>
      <c r="G112" s="329"/>
      <c r="H112" s="329" t="s">
        <v>3016</v>
      </c>
      <c r="I112" s="329" t="s">
        <v>2976</v>
      </c>
      <c r="J112" s="329">
        <v>120</v>
      </c>
      <c r="K112" s="342"/>
    </row>
    <row r="113" ht="15" customHeight="1">
      <c r="B113" s="351"/>
      <c r="C113" s="329" t="s">
        <v>37</v>
      </c>
      <c r="D113" s="329"/>
      <c r="E113" s="329"/>
      <c r="F113" s="350" t="s">
        <v>2974</v>
      </c>
      <c r="G113" s="329"/>
      <c r="H113" s="329" t="s">
        <v>3017</v>
      </c>
      <c r="I113" s="329" t="s">
        <v>3008</v>
      </c>
      <c r="J113" s="329"/>
      <c r="K113" s="342"/>
    </row>
    <row r="114" ht="15" customHeight="1">
      <c r="B114" s="351"/>
      <c r="C114" s="329" t="s">
        <v>47</v>
      </c>
      <c r="D114" s="329"/>
      <c r="E114" s="329"/>
      <c r="F114" s="350" t="s">
        <v>2974</v>
      </c>
      <c r="G114" s="329"/>
      <c r="H114" s="329" t="s">
        <v>3018</v>
      </c>
      <c r="I114" s="329" t="s">
        <v>3008</v>
      </c>
      <c r="J114" s="329"/>
      <c r="K114" s="342"/>
    </row>
    <row r="115" ht="15" customHeight="1">
      <c r="B115" s="351"/>
      <c r="C115" s="329" t="s">
        <v>56</v>
      </c>
      <c r="D115" s="329"/>
      <c r="E115" s="329"/>
      <c r="F115" s="350" t="s">
        <v>2974</v>
      </c>
      <c r="G115" s="329"/>
      <c r="H115" s="329" t="s">
        <v>3019</v>
      </c>
      <c r="I115" s="329" t="s">
        <v>3020</v>
      </c>
      <c r="J115" s="329"/>
      <c r="K115" s="342"/>
    </row>
    <row r="116" ht="15" customHeight="1">
      <c r="B116" s="354"/>
      <c r="C116" s="360"/>
      <c r="D116" s="360"/>
      <c r="E116" s="360"/>
      <c r="F116" s="360"/>
      <c r="G116" s="360"/>
      <c r="H116" s="360"/>
      <c r="I116" s="360"/>
      <c r="J116" s="360"/>
      <c r="K116" s="356"/>
    </row>
    <row r="117" ht="18.75" customHeight="1">
      <c r="B117" s="361"/>
      <c r="C117" s="325"/>
      <c r="D117" s="325"/>
      <c r="E117" s="325"/>
      <c r="F117" s="362"/>
      <c r="G117" s="325"/>
      <c r="H117" s="325"/>
      <c r="I117" s="325"/>
      <c r="J117" s="325"/>
      <c r="K117" s="361"/>
    </row>
    <row r="118" ht="18.75" customHeight="1"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</row>
    <row r="119" ht="7.5" customHeight="1">
      <c r="B119" s="363"/>
      <c r="C119" s="364"/>
      <c r="D119" s="364"/>
      <c r="E119" s="364"/>
      <c r="F119" s="364"/>
      <c r="G119" s="364"/>
      <c r="H119" s="364"/>
      <c r="I119" s="364"/>
      <c r="J119" s="364"/>
      <c r="K119" s="365"/>
    </row>
    <row r="120" ht="45" customHeight="1">
      <c r="B120" s="366"/>
      <c r="C120" s="319" t="s">
        <v>3021</v>
      </c>
      <c r="D120" s="319"/>
      <c r="E120" s="319"/>
      <c r="F120" s="319"/>
      <c r="G120" s="319"/>
      <c r="H120" s="319"/>
      <c r="I120" s="319"/>
      <c r="J120" s="319"/>
      <c r="K120" s="367"/>
    </row>
    <row r="121" ht="17.25" customHeight="1">
      <c r="B121" s="368"/>
      <c r="C121" s="343" t="s">
        <v>2968</v>
      </c>
      <c r="D121" s="343"/>
      <c r="E121" s="343"/>
      <c r="F121" s="343" t="s">
        <v>2969</v>
      </c>
      <c r="G121" s="344"/>
      <c r="H121" s="343" t="s">
        <v>155</v>
      </c>
      <c r="I121" s="343" t="s">
        <v>56</v>
      </c>
      <c r="J121" s="343" t="s">
        <v>2970</v>
      </c>
      <c r="K121" s="369"/>
    </row>
    <row r="122" ht="17.25" customHeight="1">
      <c r="B122" s="368"/>
      <c r="C122" s="345" t="s">
        <v>2971</v>
      </c>
      <c r="D122" s="345"/>
      <c r="E122" s="345"/>
      <c r="F122" s="346" t="s">
        <v>2972</v>
      </c>
      <c r="G122" s="347"/>
      <c r="H122" s="345"/>
      <c r="I122" s="345"/>
      <c r="J122" s="345" t="s">
        <v>2973</v>
      </c>
      <c r="K122" s="369"/>
    </row>
    <row r="123" ht="5.25" customHeight="1">
      <c r="B123" s="370"/>
      <c r="C123" s="348"/>
      <c r="D123" s="348"/>
      <c r="E123" s="348"/>
      <c r="F123" s="348"/>
      <c r="G123" s="329"/>
      <c r="H123" s="348"/>
      <c r="I123" s="348"/>
      <c r="J123" s="348"/>
      <c r="K123" s="371"/>
    </row>
    <row r="124" ht="15" customHeight="1">
      <c r="B124" s="370"/>
      <c r="C124" s="329" t="s">
        <v>2977</v>
      </c>
      <c r="D124" s="348"/>
      <c r="E124" s="348"/>
      <c r="F124" s="350" t="s">
        <v>2974</v>
      </c>
      <c r="G124" s="329"/>
      <c r="H124" s="329" t="s">
        <v>3013</v>
      </c>
      <c r="I124" s="329" t="s">
        <v>2976</v>
      </c>
      <c r="J124" s="329">
        <v>120</v>
      </c>
      <c r="K124" s="372"/>
    </row>
    <row r="125" ht="15" customHeight="1">
      <c r="B125" s="370"/>
      <c r="C125" s="329" t="s">
        <v>3022</v>
      </c>
      <c r="D125" s="329"/>
      <c r="E125" s="329"/>
      <c r="F125" s="350" t="s">
        <v>2974</v>
      </c>
      <c r="G125" s="329"/>
      <c r="H125" s="329" t="s">
        <v>3023</v>
      </c>
      <c r="I125" s="329" t="s">
        <v>2976</v>
      </c>
      <c r="J125" s="329" t="s">
        <v>3024</v>
      </c>
      <c r="K125" s="372"/>
    </row>
    <row r="126" ht="15" customHeight="1">
      <c r="B126" s="370"/>
      <c r="C126" s="329" t="s">
        <v>82</v>
      </c>
      <c r="D126" s="329"/>
      <c r="E126" s="329"/>
      <c r="F126" s="350" t="s">
        <v>2974</v>
      </c>
      <c r="G126" s="329"/>
      <c r="H126" s="329" t="s">
        <v>3025</v>
      </c>
      <c r="I126" s="329" t="s">
        <v>2976</v>
      </c>
      <c r="J126" s="329" t="s">
        <v>3024</v>
      </c>
      <c r="K126" s="372"/>
    </row>
    <row r="127" ht="15" customHeight="1">
      <c r="B127" s="370"/>
      <c r="C127" s="329" t="s">
        <v>2985</v>
      </c>
      <c r="D127" s="329"/>
      <c r="E127" s="329"/>
      <c r="F127" s="350" t="s">
        <v>2980</v>
      </c>
      <c r="G127" s="329"/>
      <c r="H127" s="329" t="s">
        <v>2986</v>
      </c>
      <c r="I127" s="329" t="s">
        <v>2976</v>
      </c>
      <c r="J127" s="329">
        <v>15</v>
      </c>
      <c r="K127" s="372"/>
    </row>
    <row r="128" ht="15" customHeight="1">
      <c r="B128" s="370"/>
      <c r="C128" s="352" t="s">
        <v>2987</v>
      </c>
      <c r="D128" s="352"/>
      <c r="E128" s="352"/>
      <c r="F128" s="353" t="s">
        <v>2980</v>
      </c>
      <c r="G128" s="352"/>
      <c r="H128" s="352" t="s">
        <v>2988</v>
      </c>
      <c r="I128" s="352" t="s">
        <v>2976</v>
      </c>
      <c r="J128" s="352">
        <v>15</v>
      </c>
      <c r="K128" s="372"/>
    </row>
    <row r="129" ht="15" customHeight="1">
      <c r="B129" s="370"/>
      <c r="C129" s="352" t="s">
        <v>2989</v>
      </c>
      <c r="D129" s="352"/>
      <c r="E129" s="352"/>
      <c r="F129" s="353" t="s">
        <v>2980</v>
      </c>
      <c r="G129" s="352"/>
      <c r="H129" s="352" t="s">
        <v>2990</v>
      </c>
      <c r="I129" s="352" t="s">
        <v>2976</v>
      </c>
      <c r="J129" s="352">
        <v>20</v>
      </c>
      <c r="K129" s="372"/>
    </row>
    <row r="130" ht="15" customHeight="1">
      <c r="B130" s="370"/>
      <c r="C130" s="352" t="s">
        <v>2991</v>
      </c>
      <c r="D130" s="352"/>
      <c r="E130" s="352"/>
      <c r="F130" s="353" t="s">
        <v>2980</v>
      </c>
      <c r="G130" s="352"/>
      <c r="H130" s="352" t="s">
        <v>2992</v>
      </c>
      <c r="I130" s="352" t="s">
        <v>2976</v>
      </c>
      <c r="J130" s="352">
        <v>20</v>
      </c>
      <c r="K130" s="372"/>
    </row>
    <row r="131" ht="15" customHeight="1">
      <c r="B131" s="370"/>
      <c r="C131" s="329" t="s">
        <v>2979</v>
      </c>
      <c r="D131" s="329"/>
      <c r="E131" s="329"/>
      <c r="F131" s="350" t="s">
        <v>2980</v>
      </c>
      <c r="G131" s="329"/>
      <c r="H131" s="329" t="s">
        <v>3013</v>
      </c>
      <c r="I131" s="329" t="s">
        <v>2976</v>
      </c>
      <c r="J131" s="329">
        <v>50</v>
      </c>
      <c r="K131" s="372"/>
    </row>
    <row r="132" ht="15" customHeight="1">
      <c r="B132" s="370"/>
      <c r="C132" s="329" t="s">
        <v>2993</v>
      </c>
      <c r="D132" s="329"/>
      <c r="E132" s="329"/>
      <c r="F132" s="350" t="s">
        <v>2980</v>
      </c>
      <c r="G132" s="329"/>
      <c r="H132" s="329" t="s">
        <v>3013</v>
      </c>
      <c r="I132" s="329" t="s">
        <v>2976</v>
      </c>
      <c r="J132" s="329">
        <v>50</v>
      </c>
      <c r="K132" s="372"/>
    </row>
    <row r="133" ht="15" customHeight="1">
      <c r="B133" s="370"/>
      <c r="C133" s="329" t="s">
        <v>2999</v>
      </c>
      <c r="D133" s="329"/>
      <c r="E133" s="329"/>
      <c r="F133" s="350" t="s">
        <v>2980</v>
      </c>
      <c r="G133" s="329"/>
      <c r="H133" s="329" t="s">
        <v>3013</v>
      </c>
      <c r="I133" s="329" t="s">
        <v>2976</v>
      </c>
      <c r="J133" s="329">
        <v>50</v>
      </c>
      <c r="K133" s="372"/>
    </row>
    <row r="134" ht="15" customHeight="1">
      <c r="B134" s="370"/>
      <c r="C134" s="329" t="s">
        <v>3001</v>
      </c>
      <c r="D134" s="329"/>
      <c r="E134" s="329"/>
      <c r="F134" s="350" t="s">
        <v>2980</v>
      </c>
      <c r="G134" s="329"/>
      <c r="H134" s="329" t="s">
        <v>3013</v>
      </c>
      <c r="I134" s="329" t="s">
        <v>2976</v>
      </c>
      <c r="J134" s="329">
        <v>50</v>
      </c>
      <c r="K134" s="372"/>
    </row>
    <row r="135" ht="15" customHeight="1">
      <c r="B135" s="370"/>
      <c r="C135" s="329" t="s">
        <v>160</v>
      </c>
      <c r="D135" s="329"/>
      <c r="E135" s="329"/>
      <c r="F135" s="350" t="s">
        <v>2980</v>
      </c>
      <c r="G135" s="329"/>
      <c r="H135" s="329" t="s">
        <v>3026</v>
      </c>
      <c r="I135" s="329" t="s">
        <v>2976</v>
      </c>
      <c r="J135" s="329">
        <v>255</v>
      </c>
      <c r="K135" s="372"/>
    </row>
    <row r="136" ht="15" customHeight="1">
      <c r="B136" s="370"/>
      <c r="C136" s="329" t="s">
        <v>3003</v>
      </c>
      <c r="D136" s="329"/>
      <c r="E136" s="329"/>
      <c r="F136" s="350" t="s">
        <v>2974</v>
      </c>
      <c r="G136" s="329"/>
      <c r="H136" s="329" t="s">
        <v>3027</v>
      </c>
      <c r="I136" s="329" t="s">
        <v>3005</v>
      </c>
      <c r="J136" s="329"/>
      <c r="K136" s="372"/>
    </row>
    <row r="137" ht="15" customHeight="1">
      <c r="B137" s="370"/>
      <c r="C137" s="329" t="s">
        <v>3006</v>
      </c>
      <c r="D137" s="329"/>
      <c r="E137" s="329"/>
      <c r="F137" s="350" t="s">
        <v>2974</v>
      </c>
      <c r="G137" s="329"/>
      <c r="H137" s="329" t="s">
        <v>3028</v>
      </c>
      <c r="I137" s="329" t="s">
        <v>3008</v>
      </c>
      <c r="J137" s="329"/>
      <c r="K137" s="372"/>
    </row>
    <row r="138" ht="15" customHeight="1">
      <c r="B138" s="370"/>
      <c r="C138" s="329" t="s">
        <v>3009</v>
      </c>
      <c r="D138" s="329"/>
      <c r="E138" s="329"/>
      <c r="F138" s="350" t="s">
        <v>2974</v>
      </c>
      <c r="G138" s="329"/>
      <c r="H138" s="329" t="s">
        <v>3009</v>
      </c>
      <c r="I138" s="329" t="s">
        <v>3008</v>
      </c>
      <c r="J138" s="329"/>
      <c r="K138" s="372"/>
    </row>
    <row r="139" ht="15" customHeight="1">
      <c r="B139" s="370"/>
      <c r="C139" s="329" t="s">
        <v>37</v>
      </c>
      <c r="D139" s="329"/>
      <c r="E139" s="329"/>
      <c r="F139" s="350" t="s">
        <v>2974</v>
      </c>
      <c r="G139" s="329"/>
      <c r="H139" s="329" t="s">
        <v>3029</v>
      </c>
      <c r="I139" s="329" t="s">
        <v>3008</v>
      </c>
      <c r="J139" s="329"/>
      <c r="K139" s="372"/>
    </row>
    <row r="140" ht="15" customHeight="1">
      <c r="B140" s="370"/>
      <c r="C140" s="329" t="s">
        <v>3030</v>
      </c>
      <c r="D140" s="329"/>
      <c r="E140" s="329"/>
      <c r="F140" s="350" t="s">
        <v>2974</v>
      </c>
      <c r="G140" s="329"/>
      <c r="H140" s="329" t="s">
        <v>3031</v>
      </c>
      <c r="I140" s="329" t="s">
        <v>3008</v>
      </c>
      <c r="J140" s="329"/>
      <c r="K140" s="372"/>
    </row>
    <row r="141" ht="15" customHeight="1">
      <c r="B141" s="373"/>
      <c r="C141" s="374"/>
      <c r="D141" s="374"/>
      <c r="E141" s="374"/>
      <c r="F141" s="374"/>
      <c r="G141" s="374"/>
      <c r="H141" s="374"/>
      <c r="I141" s="374"/>
      <c r="J141" s="374"/>
      <c r="K141" s="375"/>
    </row>
    <row r="142" ht="18.75" customHeight="1">
      <c r="B142" s="325"/>
      <c r="C142" s="325"/>
      <c r="D142" s="325"/>
      <c r="E142" s="325"/>
      <c r="F142" s="362"/>
      <c r="G142" s="325"/>
      <c r="H142" s="325"/>
      <c r="I142" s="325"/>
      <c r="J142" s="325"/>
      <c r="K142" s="325"/>
    </row>
    <row r="143" ht="18.75" customHeight="1"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</row>
    <row r="144" ht="7.5" customHeight="1">
      <c r="B144" s="337"/>
      <c r="C144" s="338"/>
      <c r="D144" s="338"/>
      <c r="E144" s="338"/>
      <c r="F144" s="338"/>
      <c r="G144" s="338"/>
      <c r="H144" s="338"/>
      <c r="I144" s="338"/>
      <c r="J144" s="338"/>
      <c r="K144" s="339"/>
    </row>
    <row r="145" ht="45" customHeight="1">
      <c r="B145" s="340"/>
      <c r="C145" s="341" t="s">
        <v>3032</v>
      </c>
      <c r="D145" s="341"/>
      <c r="E145" s="341"/>
      <c r="F145" s="341"/>
      <c r="G145" s="341"/>
      <c r="H145" s="341"/>
      <c r="I145" s="341"/>
      <c r="J145" s="341"/>
      <c r="K145" s="342"/>
    </row>
    <row r="146" ht="17.25" customHeight="1">
      <c r="B146" s="340"/>
      <c r="C146" s="343" t="s">
        <v>2968</v>
      </c>
      <c r="D146" s="343"/>
      <c r="E146" s="343"/>
      <c r="F146" s="343" t="s">
        <v>2969</v>
      </c>
      <c r="G146" s="344"/>
      <c r="H146" s="343" t="s">
        <v>155</v>
      </c>
      <c r="I146" s="343" t="s">
        <v>56</v>
      </c>
      <c r="J146" s="343" t="s">
        <v>2970</v>
      </c>
      <c r="K146" s="342"/>
    </row>
    <row r="147" ht="17.25" customHeight="1">
      <c r="B147" s="340"/>
      <c r="C147" s="345" t="s">
        <v>2971</v>
      </c>
      <c r="D147" s="345"/>
      <c r="E147" s="345"/>
      <c r="F147" s="346" t="s">
        <v>2972</v>
      </c>
      <c r="G147" s="347"/>
      <c r="H147" s="345"/>
      <c r="I147" s="345"/>
      <c r="J147" s="345" t="s">
        <v>2973</v>
      </c>
      <c r="K147" s="342"/>
    </row>
    <row r="148" ht="5.25" customHeight="1">
      <c r="B148" s="351"/>
      <c r="C148" s="348"/>
      <c r="D148" s="348"/>
      <c r="E148" s="348"/>
      <c r="F148" s="348"/>
      <c r="G148" s="349"/>
      <c r="H148" s="348"/>
      <c r="I148" s="348"/>
      <c r="J148" s="348"/>
      <c r="K148" s="372"/>
    </row>
    <row r="149" ht="15" customHeight="1">
      <c r="B149" s="351"/>
      <c r="C149" s="376" t="s">
        <v>2977</v>
      </c>
      <c r="D149" s="329"/>
      <c r="E149" s="329"/>
      <c r="F149" s="377" t="s">
        <v>2974</v>
      </c>
      <c r="G149" s="329"/>
      <c r="H149" s="376" t="s">
        <v>3013</v>
      </c>
      <c r="I149" s="376" t="s">
        <v>2976</v>
      </c>
      <c r="J149" s="376">
        <v>120</v>
      </c>
      <c r="K149" s="372"/>
    </row>
    <row r="150" ht="15" customHeight="1">
      <c r="B150" s="351"/>
      <c r="C150" s="376" t="s">
        <v>3022</v>
      </c>
      <c r="D150" s="329"/>
      <c r="E150" s="329"/>
      <c r="F150" s="377" t="s">
        <v>2974</v>
      </c>
      <c r="G150" s="329"/>
      <c r="H150" s="376" t="s">
        <v>3033</v>
      </c>
      <c r="I150" s="376" t="s">
        <v>2976</v>
      </c>
      <c r="J150" s="376" t="s">
        <v>3024</v>
      </c>
      <c r="K150" s="372"/>
    </row>
    <row r="151" ht="15" customHeight="1">
      <c r="B151" s="351"/>
      <c r="C151" s="376" t="s">
        <v>82</v>
      </c>
      <c r="D151" s="329"/>
      <c r="E151" s="329"/>
      <c r="F151" s="377" t="s">
        <v>2974</v>
      </c>
      <c r="G151" s="329"/>
      <c r="H151" s="376" t="s">
        <v>3034</v>
      </c>
      <c r="I151" s="376" t="s">
        <v>2976</v>
      </c>
      <c r="J151" s="376" t="s">
        <v>3024</v>
      </c>
      <c r="K151" s="372"/>
    </row>
    <row r="152" ht="15" customHeight="1">
      <c r="B152" s="351"/>
      <c r="C152" s="376" t="s">
        <v>2979</v>
      </c>
      <c r="D152" s="329"/>
      <c r="E152" s="329"/>
      <c r="F152" s="377" t="s">
        <v>2980</v>
      </c>
      <c r="G152" s="329"/>
      <c r="H152" s="376" t="s">
        <v>3013</v>
      </c>
      <c r="I152" s="376" t="s">
        <v>2976</v>
      </c>
      <c r="J152" s="376">
        <v>50</v>
      </c>
      <c r="K152" s="372"/>
    </row>
    <row r="153" ht="15" customHeight="1">
      <c r="B153" s="351"/>
      <c r="C153" s="376" t="s">
        <v>2982</v>
      </c>
      <c r="D153" s="329"/>
      <c r="E153" s="329"/>
      <c r="F153" s="377" t="s">
        <v>2974</v>
      </c>
      <c r="G153" s="329"/>
      <c r="H153" s="376" t="s">
        <v>3013</v>
      </c>
      <c r="I153" s="376" t="s">
        <v>2984</v>
      </c>
      <c r="J153" s="376"/>
      <c r="K153" s="372"/>
    </row>
    <row r="154" ht="15" customHeight="1">
      <c r="B154" s="351"/>
      <c r="C154" s="376" t="s">
        <v>2993</v>
      </c>
      <c r="D154" s="329"/>
      <c r="E154" s="329"/>
      <c r="F154" s="377" t="s">
        <v>2980</v>
      </c>
      <c r="G154" s="329"/>
      <c r="H154" s="376" t="s">
        <v>3013</v>
      </c>
      <c r="I154" s="376" t="s">
        <v>2976</v>
      </c>
      <c r="J154" s="376">
        <v>50</v>
      </c>
      <c r="K154" s="372"/>
    </row>
    <row r="155" ht="15" customHeight="1">
      <c r="B155" s="351"/>
      <c r="C155" s="376" t="s">
        <v>3001</v>
      </c>
      <c r="D155" s="329"/>
      <c r="E155" s="329"/>
      <c r="F155" s="377" t="s">
        <v>2980</v>
      </c>
      <c r="G155" s="329"/>
      <c r="H155" s="376" t="s">
        <v>3013</v>
      </c>
      <c r="I155" s="376" t="s">
        <v>2976</v>
      </c>
      <c r="J155" s="376">
        <v>50</v>
      </c>
      <c r="K155" s="372"/>
    </row>
    <row r="156" ht="15" customHeight="1">
      <c r="B156" s="351"/>
      <c r="C156" s="376" t="s">
        <v>2999</v>
      </c>
      <c r="D156" s="329"/>
      <c r="E156" s="329"/>
      <c r="F156" s="377" t="s">
        <v>2980</v>
      </c>
      <c r="G156" s="329"/>
      <c r="H156" s="376" t="s">
        <v>3013</v>
      </c>
      <c r="I156" s="376" t="s">
        <v>2976</v>
      </c>
      <c r="J156" s="376">
        <v>50</v>
      </c>
      <c r="K156" s="372"/>
    </row>
    <row r="157" ht="15" customHeight="1">
      <c r="B157" s="351"/>
      <c r="C157" s="376" t="s">
        <v>127</v>
      </c>
      <c r="D157" s="329"/>
      <c r="E157" s="329"/>
      <c r="F157" s="377" t="s">
        <v>2974</v>
      </c>
      <c r="G157" s="329"/>
      <c r="H157" s="376" t="s">
        <v>3035</v>
      </c>
      <c r="I157" s="376" t="s">
        <v>2976</v>
      </c>
      <c r="J157" s="376" t="s">
        <v>3036</v>
      </c>
      <c r="K157" s="372"/>
    </row>
    <row r="158" ht="15" customHeight="1">
      <c r="B158" s="351"/>
      <c r="C158" s="376" t="s">
        <v>3037</v>
      </c>
      <c r="D158" s="329"/>
      <c r="E158" s="329"/>
      <c r="F158" s="377" t="s">
        <v>2974</v>
      </c>
      <c r="G158" s="329"/>
      <c r="H158" s="376" t="s">
        <v>3038</v>
      </c>
      <c r="I158" s="376" t="s">
        <v>3008</v>
      </c>
      <c r="J158" s="376"/>
      <c r="K158" s="372"/>
    </row>
    <row r="159" ht="15" customHeight="1">
      <c r="B159" s="378"/>
      <c r="C159" s="360"/>
      <c r="D159" s="360"/>
      <c r="E159" s="360"/>
      <c r="F159" s="360"/>
      <c r="G159" s="360"/>
      <c r="H159" s="360"/>
      <c r="I159" s="360"/>
      <c r="J159" s="360"/>
      <c r="K159" s="379"/>
    </row>
    <row r="160" ht="18.75" customHeight="1">
      <c r="B160" s="325"/>
      <c r="C160" s="329"/>
      <c r="D160" s="329"/>
      <c r="E160" s="329"/>
      <c r="F160" s="350"/>
      <c r="G160" s="329"/>
      <c r="H160" s="329"/>
      <c r="I160" s="329"/>
      <c r="J160" s="329"/>
      <c r="K160" s="325"/>
    </row>
    <row r="161" ht="18.75" customHeight="1"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</row>
    <row r="162" ht="7.5" customHeight="1">
      <c r="B162" s="315"/>
      <c r="C162" s="316"/>
      <c r="D162" s="316"/>
      <c r="E162" s="316"/>
      <c r="F162" s="316"/>
      <c r="G162" s="316"/>
      <c r="H162" s="316"/>
      <c r="I162" s="316"/>
      <c r="J162" s="316"/>
      <c r="K162" s="317"/>
    </row>
    <row r="163" ht="45" customHeight="1">
      <c r="B163" s="318"/>
      <c r="C163" s="319" t="s">
        <v>3039</v>
      </c>
      <c r="D163" s="319"/>
      <c r="E163" s="319"/>
      <c r="F163" s="319"/>
      <c r="G163" s="319"/>
      <c r="H163" s="319"/>
      <c r="I163" s="319"/>
      <c r="J163" s="319"/>
      <c r="K163" s="320"/>
    </row>
    <row r="164" ht="17.25" customHeight="1">
      <c r="B164" s="318"/>
      <c r="C164" s="343" t="s">
        <v>2968</v>
      </c>
      <c r="D164" s="343"/>
      <c r="E164" s="343"/>
      <c r="F164" s="343" t="s">
        <v>2969</v>
      </c>
      <c r="G164" s="380"/>
      <c r="H164" s="381" t="s">
        <v>155</v>
      </c>
      <c r="I164" s="381" t="s">
        <v>56</v>
      </c>
      <c r="J164" s="343" t="s">
        <v>2970</v>
      </c>
      <c r="K164" s="320"/>
    </row>
    <row r="165" ht="17.25" customHeight="1">
      <c r="B165" s="321"/>
      <c r="C165" s="345" t="s">
        <v>2971</v>
      </c>
      <c r="D165" s="345"/>
      <c r="E165" s="345"/>
      <c r="F165" s="346" t="s">
        <v>2972</v>
      </c>
      <c r="G165" s="382"/>
      <c r="H165" s="383"/>
      <c r="I165" s="383"/>
      <c r="J165" s="345" t="s">
        <v>2973</v>
      </c>
      <c r="K165" s="323"/>
    </row>
    <row r="166" ht="5.25" customHeight="1">
      <c r="B166" s="351"/>
      <c r="C166" s="348"/>
      <c r="D166" s="348"/>
      <c r="E166" s="348"/>
      <c r="F166" s="348"/>
      <c r="G166" s="349"/>
      <c r="H166" s="348"/>
      <c r="I166" s="348"/>
      <c r="J166" s="348"/>
      <c r="K166" s="372"/>
    </row>
    <row r="167" ht="15" customHeight="1">
      <c r="B167" s="351"/>
      <c r="C167" s="329" t="s">
        <v>2977</v>
      </c>
      <c r="D167" s="329"/>
      <c r="E167" s="329"/>
      <c r="F167" s="350" t="s">
        <v>2974</v>
      </c>
      <c r="G167" s="329"/>
      <c r="H167" s="329" t="s">
        <v>3013</v>
      </c>
      <c r="I167" s="329" t="s">
        <v>2976</v>
      </c>
      <c r="J167" s="329">
        <v>120</v>
      </c>
      <c r="K167" s="372"/>
    </row>
    <row r="168" ht="15" customHeight="1">
      <c r="B168" s="351"/>
      <c r="C168" s="329" t="s">
        <v>3022</v>
      </c>
      <c r="D168" s="329"/>
      <c r="E168" s="329"/>
      <c r="F168" s="350" t="s">
        <v>2974</v>
      </c>
      <c r="G168" s="329"/>
      <c r="H168" s="329" t="s">
        <v>3023</v>
      </c>
      <c r="I168" s="329" t="s">
        <v>2976</v>
      </c>
      <c r="J168" s="329" t="s">
        <v>3024</v>
      </c>
      <c r="K168" s="372"/>
    </row>
    <row r="169" ht="15" customHeight="1">
      <c r="B169" s="351"/>
      <c r="C169" s="329" t="s">
        <v>82</v>
      </c>
      <c r="D169" s="329"/>
      <c r="E169" s="329"/>
      <c r="F169" s="350" t="s">
        <v>2974</v>
      </c>
      <c r="G169" s="329"/>
      <c r="H169" s="329" t="s">
        <v>3040</v>
      </c>
      <c r="I169" s="329" t="s">
        <v>2976</v>
      </c>
      <c r="J169" s="329" t="s">
        <v>3024</v>
      </c>
      <c r="K169" s="372"/>
    </row>
    <row r="170" ht="15" customHeight="1">
      <c r="B170" s="351"/>
      <c r="C170" s="329" t="s">
        <v>2979</v>
      </c>
      <c r="D170" s="329"/>
      <c r="E170" s="329"/>
      <c r="F170" s="350" t="s">
        <v>2980</v>
      </c>
      <c r="G170" s="329"/>
      <c r="H170" s="329" t="s">
        <v>3040</v>
      </c>
      <c r="I170" s="329" t="s">
        <v>2976</v>
      </c>
      <c r="J170" s="329">
        <v>50</v>
      </c>
      <c r="K170" s="372"/>
    </row>
    <row r="171" ht="15" customHeight="1">
      <c r="B171" s="351"/>
      <c r="C171" s="329" t="s">
        <v>2982</v>
      </c>
      <c r="D171" s="329"/>
      <c r="E171" s="329"/>
      <c r="F171" s="350" t="s">
        <v>2974</v>
      </c>
      <c r="G171" s="329"/>
      <c r="H171" s="329" t="s">
        <v>3040</v>
      </c>
      <c r="I171" s="329" t="s">
        <v>2984</v>
      </c>
      <c r="J171" s="329"/>
      <c r="K171" s="372"/>
    </row>
    <row r="172" ht="15" customHeight="1">
      <c r="B172" s="351"/>
      <c r="C172" s="329" t="s">
        <v>2993</v>
      </c>
      <c r="D172" s="329"/>
      <c r="E172" s="329"/>
      <c r="F172" s="350" t="s">
        <v>2980</v>
      </c>
      <c r="G172" s="329"/>
      <c r="H172" s="329" t="s">
        <v>3040</v>
      </c>
      <c r="I172" s="329" t="s">
        <v>2976</v>
      </c>
      <c r="J172" s="329">
        <v>50</v>
      </c>
      <c r="K172" s="372"/>
    </row>
    <row r="173" ht="15" customHeight="1">
      <c r="B173" s="351"/>
      <c r="C173" s="329" t="s">
        <v>3001</v>
      </c>
      <c r="D173" s="329"/>
      <c r="E173" s="329"/>
      <c r="F173" s="350" t="s">
        <v>2980</v>
      </c>
      <c r="G173" s="329"/>
      <c r="H173" s="329" t="s">
        <v>3040</v>
      </c>
      <c r="I173" s="329" t="s">
        <v>2976</v>
      </c>
      <c r="J173" s="329">
        <v>50</v>
      </c>
      <c r="K173" s="372"/>
    </row>
    <row r="174" ht="15" customHeight="1">
      <c r="B174" s="351"/>
      <c r="C174" s="329" t="s">
        <v>2999</v>
      </c>
      <c r="D174" s="329"/>
      <c r="E174" s="329"/>
      <c r="F174" s="350" t="s">
        <v>2980</v>
      </c>
      <c r="G174" s="329"/>
      <c r="H174" s="329" t="s">
        <v>3040</v>
      </c>
      <c r="I174" s="329" t="s">
        <v>2976</v>
      </c>
      <c r="J174" s="329">
        <v>50</v>
      </c>
      <c r="K174" s="372"/>
    </row>
    <row r="175" ht="15" customHeight="1">
      <c r="B175" s="351"/>
      <c r="C175" s="329" t="s">
        <v>154</v>
      </c>
      <c r="D175" s="329"/>
      <c r="E175" s="329"/>
      <c r="F175" s="350" t="s">
        <v>2974</v>
      </c>
      <c r="G175" s="329"/>
      <c r="H175" s="329" t="s">
        <v>3041</v>
      </c>
      <c r="I175" s="329" t="s">
        <v>3042</v>
      </c>
      <c r="J175" s="329"/>
      <c r="K175" s="372"/>
    </row>
    <row r="176" ht="15" customHeight="1">
      <c r="B176" s="351"/>
      <c r="C176" s="329" t="s">
        <v>56</v>
      </c>
      <c r="D176" s="329"/>
      <c r="E176" s="329"/>
      <c r="F176" s="350" t="s">
        <v>2974</v>
      </c>
      <c r="G176" s="329"/>
      <c r="H176" s="329" t="s">
        <v>3043</v>
      </c>
      <c r="I176" s="329" t="s">
        <v>3044</v>
      </c>
      <c r="J176" s="329">
        <v>1</v>
      </c>
      <c r="K176" s="372"/>
    </row>
    <row r="177" ht="15" customHeight="1">
      <c r="B177" s="351"/>
      <c r="C177" s="329" t="s">
        <v>52</v>
      </c>
      <c r="D177" s="329"/>
      <c r="E177" s="329"/>
      <c r="F177" s="350" t="s">
        <v>2974</v>
      </c>
      <c r="G177" s="329"/>
      <c r="H177" s="329" t="s">
        <v>3045</v>
      </c>
      <c r="I177" s="329" t="s">
        <v>2976</v>
      </c>
      <c r="J177" s="329">
        <v>20</v>
      </c>
      <c r="K177" s="372"/>
    </row>
    <row r="178" ht="15" customHeight="1">
      <c r="B178" s="351"/>
      <c r="C178" s="329" t="s">
        <v>155</v>
      </c>
      <c r="D178" s="329"/>
      <c r="E178" s="329"/>
      <c r="F178" s="350" t="s">
        <v>2974</v>
      </c>
      <c r="G178" s="329"/>
      <c r="H178" s="329" t="s">
        <v>3046</v>
      </c>
      <c r="I178" s="329" t="s">
        <v>2976</v>
      </c>
      <c r="J178" s="329">
        <v>255</v>
      </c>
      <c r="K178" s="372"/>
    </row>
    <row r="179" ht="15" customHeight="1">
      <c r="B179" s="351"/>
      <c r="C179" s="329" t="s">
        <v>156</v>
      </c>
      <c r="D179" s="329"/>
      <c r="E179" s="329"/>
      <c r="F179" s="350" t="s">
        <v>2974</v>
      </c>
      <c r="G179" s="329"/>
      <c r="H179" s="329" t="s">
        <v>2939</v>
      </c>
      <c r="I179" s="329" t="s">
        <v>2976</v>
      </c>
      <c r="J179" s="329">
        <v>10</v>
      </c>
      <c r="K179" s="372"/>
    </row>
    <row r="180" ht="15" customHeight="1">
      <c r="B180" s="351"/>
      <c r="C180" s="329" t="s">
        <v>157</v>
      </c>
      <c r="D180" s="329"/>
      <c r="E180" s="329"/>
      <c r="F180" s="350" t="s">
        <v>2974</v>
      </c>
      <c r="G180" s="329"/>
      <c r="H180" s="329" t="s">
        <v>3047</v>
      </c>
      <c r="I180" s="329" t="s">
        <v>3008</v>
      </c>
      <c r="J180" s="329"/>
      <c r="K180" s="372"/>
    </row>
    <row r="181" ht="15" customHeight="1">
      <c r="B181" s="351"/>
      <c r="C181" s="329" t="s">
        <v>3048</v>
      </c>
      <c r="D181" s="329"/>
      <c r="E181" s="329"/>
      <c r="F181" s="350" t="s">
        <v>2974</v>
      </c>
      <c r="G181" s="329"/>
      <c r="H181" s="329" t="s">
        <v>3049</v>
      </c>
      <c r="I181" s="329" t="s">
        <v>3008</v>
      </c>
      <c r="J181" s="329"/>
      <c r="K181" s="372"/>
    </row>
    <row r="182" ht="15" customHeight="1">
      <c r="B182" s="351"/>
      <c r="C182" s="329" t="s">
        <v>3037</v>
      </c>
      <c r="D182" s="329"/>
      <c r="E182" s="329"/>
      <c r="F182" s="350" t="s">
        <v>2974</v>
      </c>
      <c r="G182" s="329"/>
      <c r="H182" s="329" t="s">
        <v>3050</v>
      </c>
      <c r="I182" s="329" t="s">
        <v>3008</v>
      </c>
      <c r="J182" s="329"/>
      <c r="K182" s="372"/>
    </row>
    <row r="183" ht="15" customHeight="1">
      <c r="B183" s="351"/>
      <c r="C183" s="329" t="s">
        <v>159</v>
      </c>
      <c r="D183" s="329"/>
      <c r="E183" s="329"/>
      <c r="F183" s="350" t="s">
        <v>2980</v>
      </c>
      <c r="G183" s="329"/>
      <c r="H183" s="329" t="s">
        <v>3051</v>
      </c>
      <c r="I183" s="329" t="s">
        <v>2976</v>
      </c>
      <c r="J183" s="329">
        <v>50</v>
      </c>
      <c r="K183" s="372"/>
    </row>
    <row r="184" ht="15" customHeight="1">
      <c r="B184" s="351"/>
      <c r="C184" s="329" t="s">
        <v>3052</v>
      </c>
      <c r="D184" s="329"/>
      <c r="E184" s="329"/>
      <c r="F184" s="350" t="s">
        <v>2980</v>
      </c>
      <c r="G184" s="329"/>
      <c r="H184" s="329" t="s">
        <v>3053</v>
      </c>
      <c r="I184" s="329" t="s">
        <v>3054</v>
      </c>
      <c r="J184" s="329"/>
      <c r="K184" s="372"/>
    </row>
    <row r="185" ht="15" customHeight="1">
      <c r="B185" s="351"/>
      <c r="C185" s="329" t="s">
        <v>3055</v>
      </c>
      <c r="D185" s="329"/>
      <c r="E185" s="329"/>
      <c r="F185" s="350" t="s">
        <v>2980</v>
      </c>
      <c r="G185" s="329"/>
      <c r="H185" s="329" t="s">
        <v>3056</v>
      </c>
      <c r="I185" s="329" t="s">
        <v>3054</v>
      </c>
      <c r="J185" s="329"/>
      <c r="K185" s="372"/>
    </row>
    <row r="186" ht="15" customHeight="1">
      <c r="B186" s="351"/>
      <c r="C186" s="329" t="s">
        <v>3057</v>
      </c>
      <c r="D186" s="329"/>
      <c r="E186" s="329"/>
      <c r="F186" s="350" t="s">
        <v>2980</v>
      </c>
      <c r="G186" s="329"/>
      <c r="H186" s="329" t="s">
        <v>3058</v>
      </c>
      <c r="I186" s="329" t="s">
        <v>3054</v>
      </c>
      <c r="J186" s="329"/>
      <c r="K186" s="372"/>
    </row>
    <row r="187" ht="15" customHeight="1">
      <c r="B187" s="351"/>
      <c r="C187" s="384" t="s">
        <v>3059</v>
      </c>
      <c r="D187" s="329"/>
      <c r="E187" s="329"/>
      <c r="F187" s="350" t="s">
        <v>2980</v>
      </c>
      <c r="G187" s="329"/>
      <c r="H187" s="329" t="s">
        <v>3060</v>
      </c>
      <c r="I187" s="329" t="s">
        <v>3061</v>
      </c>
      <c r="J187" s="385" t="s">
        <v>3062</v>
      </c>
      <c r="K187" s="372"/>
    </row>
    <row r="188" ht="15" customHeight="1">
      <c r="B188" s="351"/>
      <c r="C188" s="335" t="s">
        <v>41</v>
      </c>
      <c r="D188" s="329"/>
      <c r="E188" s="329"/>
      <c r="F188" s="350" t="s">
        <v>2974</v>
      </c>
      <c r="G188" s="329"/>
      <c r="H188" s="325" t="s">
        <v>3063</v>
      </c>
      <c r="I188" s="329" t="s">
        <v>3064</v>
      </c>
      <c r="J188" s="329"/>
      <c r="K188" s="372"/>
    </row>
    <row r="189" ht="15" customHeight="1">
      <c r="B189" s="351"/>
      <c r="C189" s="335" t="s">
        <v>3065</v>
      </c>
      <c r="D189" s="329"/>
      <c r="E189" s="329"/>
      <c r="F189" s="350" t="s">
        <v>2974</v>
      </c>
      <c r="G189" s="329"/>
      <c r="H189" s="329" t="s">
        <v>3066</v>
      </c>
      <c r="I189" s="329" t="s">
        <v>3008</v>
      </c>
      <c r="J189" s="329"/>
      <c r="K189" s="372"/>
    </row>
    <row r="190" ht="15" customHeight="1">
      <c r="B190" s="351"/>
      <c r="C190" s="335" t="s">
        <v>3067</v>
      </c>
      <c r="D190" s="329"/>
      <c r="E190" s="329"/>
      <c r="F190" s="350" t="s">
        <v>2974</v>
      </c>
      <c r="G190" s="329"/>
      <c r="H190" s="329" t="s">
        <v>3068</v>
      </c>
      <c r="I190" s="329" t="s">
        <v>3008</v>
      </c>
      <c r="J190" s="329"/>
      <c r="K190" s="372"/>
    </row>
    <row r="191" ht="15" customHeight="1">
      <c r="B191" s="351"/>
      <c r="C191" s="335" t="s">
        <v>3069</v>
      </c>
      <c r="D191" s="329"/>
      <c r="E191" s="329"/>
      <c r="F191" s="350" t="s">
        <v>2980</v>
      </c>
      <c r="G191" s="329"/>
      <c r="H191" s="329" t="s">
        <v>3070</v>
      </c>
      <c r="I191" s="329" t="s">
        <v>3008</v>
      </c>
      <c r="J191" s="329"/>
      <c r="K191" s="372"/>
    </row>
    <row r="192" ht="15" customHeight="1">
      <c r="B192" s="378"/>
      <c r="C192" s="386"/>
      <c r="D192" s="360"/>
      <c r="E192" s="360"/>
      <c r="F192" s="360"/>
      <c r="G192" s="360"/>
      <c r="H192" s="360"/>
      <c r="I192" s="360"/>
      <c r="J192" s="360"/>
      <c r="K192" s="379"/>
    </row>
    <row r="193" ht="18.75" customHeight="1">
      <c r="B193" s="325"/>
      <c r="C193" s="329"/>
      <c r="D193" s="329"/>
      <c r="E193" s="329"/>
      <c r="F193" s="350"/>
      <c r="G193" s="329"/>
      <c r="H193" s="329"/>
      <c r="I193" s="329"/>
      <c r="J193" s="329"/>
      <c r="K193" s="325"/>
    </row>
    <row r="194" ht="18.75" customHeight="1">
      <c r="B194" s="325"/>
      <c r="C194" s="329"/>
      <c r="D194" s="329"/>
      <c r="E194" s="329"/>
      <c r="F194" s="350"/>
      <c r="G194" s="329"/>
      <c r="H194" s="329"/>
      <c r="I194" s="329"/>
      <c r="J194" s="329"/>
      <c r="K194" s="325"/>
    </row>
    <row r="195" ht="18.75" customHeight="1"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</row>
    <row r="196" ht="13.5">
      <c r="B196" s="315"/>
      <c r="C196" s="316"/>
      <c r="D196" s="316"/>
      <c r="E196" s="316"/>
      <c r="F196" s="316"/>
      <c r="G196" s="316"/>
      <c r="H196" s="316"/>
      <c r="I196" s="316"/>
      <c r="J196" s="316"/>
      <c r="K196" s="317"/>
    </row>
    <row r="197" ht="21">
      <c r="B197" s="318"/>
      <c r="C197" s="319" t="s">
        <v>3071</v>
      </c>
      <c r="D197" s="319"/>
      <c r="E197" s="319"/>
      <c r="F197" s="319"/>
      <c r="G197" s="319"/>
      <c r="H197" s="319"/>
      <c r="I197" s="319"/>
      <c r="J197" s="319"/>
      <c r="K197" s="320"/>
    </row>
    <row r="198" ht="25.5" customHeight="1">
      <c r="B198" s="318"/>
      <c r="C198" s="387" t="s">
        <v>3072</v>
      </c>
      <c r="D198" s="387"/>
      <c r="E198" s="387"/>
      <c r="F198" s="387" t="s">
        <v>3073</v>
      </c>
      <c r="G198" s="388"/>
      <c r="H198" s="387" t="s">
        <v>3074</v>
      </c>
      <c r="I198" s="387"/>
      <c r="J198" s="387"/>
      <c r="K198" s="320"/>
    </row>
    <row r="199" ht="5.25" customHeight="1">
      <c r="B199" s="351"/>
      <c r="C199" s="348"/>
      <c r="D199" s="348"/>
      <c r="E199" s="348"/>
      <c r="F199" s="348"/>
      <c r="G199" s="329"/>
      <c r="H199" s="348"/>
      <c r="I199" s="348"/>
      <c r="J199" s="348"/>
      <c r="K199" s="372"/>
    </row>
    <row r="200" ht="15" customHeight="1">
      <c r="B200" s="351"/>
      <c r="C200" s="329" t="s">
        <v>3064</v>
      </c>
      <c r="D200" s="329"/>
      <c r="E200" s="329"/>
      <c r="F200" s="350" t="s">
        <v>42</v>
      </c>
      <c r="G200" s="329"/>
      <c r="H200" s="329" t="s">
        <v>3075</v>
      </c>
      <c r="I200" s="329"/>
      <c r="J200" s="329"/>
      <c r="K200" s="372"/>
    </row>
    <row r="201" ht="15" customHeight="1">
      <c r="B201" s="351"/>
      <c r="C201" s="357"/>
      <c r="D201" s="329"/>
      <c r="E201" s="329"/>
      <c r="F201" s="350" t="s">
        <v>43</v>
      </c>
      <c r="G201" s="329"/>
      <c r="H201" s="329" t="s">
        <v>3076</v>
      </c>
      <c r="I201" s="329"/>
      <c r="J201" s="329"/>
      <c r="K201" s="372"/>
    </row>
    <row r="202" ht="15" customHeight="1">
      <c r="B202" s="351"/>
      <c r="C202" s="357"/>
      <c r="D202" s="329"/>
      <c r="E202" s="329"/>
      <c r="F202" s="350" t="s">
        <v>46</v>
      </c>
      <c r="G202" s="329"/>
      <c r="H202" s="329" t="s">
        <v>3077</v>
      </c>
      <c r="I202" s="329"/>
      <c r="J202" s="329"/>
      <c r="K202" s="372"/>
    </row>
    <row r="203" ht="15" customHeight="1">
      <c r="B203" s="351"/>
      <c r="C203" s="329"/>
      <c r="D203" s="329"/>
      <c r="E203" s="329"/>
      <c r="F203" s="350" t="s">
        <v>44</v>
      </c>
      <c r="G203" s="329"/>
      <c r="H203" s="329" t="s">
        <v>3078</v>
      </c>
      <c r="I203" s="329"/>
      <c r="J203" s="329"/>
      <c r="K203" s="372"/>
    </row>
    <row r="204" ht="15" customHeight="1">
      <c r="B204" s="351"/>
      <c r="C204" s="329"/>
      <c r="D204" s="329"/>
      <c r="E204" s="329"/>
      <c r="F204" s="350" t="s">
        <v>45</v>
      </c>
      <c r="G204" s="329"/>
      <c r="H204" s="329" t="s">
        <v>3079</v>
      </c>
      <c r="I204" s="329"/>
      <c r="J204" s="329"/>
      <c r="K204" s="372"/>
    </row>
    <row r="205" ht="15" customHeight="1">
      <c r="B205" s="351"/>
      <c r="C205" s="329"/>
      <c r="D205" s="329"/>
      <c r="E205" s="329"/>
      <c r="F205" s="350"/>
      <c r="G205" s="329"/>
      <c r="H205" s="329"/>
      <c r="I205" s="329"/>
      <c r="J205" s="329"/>
      <c r="K205" s="372"/>
    </row>
    <row r="206" ht="15" customHeight="1">
      <c r="B206" s="351"/>
      <c r="C206" s="329" t="s">
        <v>3020</v>
      </c>
      <c r="D206" s="329"/>
      <c r="E206" s="329"/>
      <c r="F206" s="350" t="s">
        <v>77</v>
      </c>
      <c r="G206" s="329"/>
      <c r="H206" s="329" t="s">
        <v>3080</v>
      </c>
      <c r="I206" s="329"/>
      <c r="J206" s="329"/>
      <c r="K206" s="372"/>
    </row>
    <row r="207" ht="15" customHeight="1">
      <c r="B207" s="351"/>
      <c r="C207" s="357"/>
      <c r="D207" s="329"/>
      <c r="E207" s="329"/>
      <c r="F207" s="350" t="s">
        <v>2918</v>
      </c>
      <c r="G207" s="329"/>
      <c r="H207" s="329" t="s">
        <v>2919</v>
      </c>
      <c r="I207" s="329"/>
      <c r="J207" s="329"/>
      <c r="K207" s="372"/>
    </row>
    <row r="208" ht="15" customHeight="1">
      <c r="B208" s="351"/>
      <c r="C208" s="329"/>
      <c r="D208" s="329"/>
      <c r="E208" s="329"/>
      <c r="F208" s="350" t="s">
        <v>2916</v>
      </c>
      <c r="G208" s="329"/>
      <c r="H208" s="329" t="s">
        <v>3081</v>
      </c>
      <c r="I208" s="329"/>
      <c r="J208" s="329"/>
      <c r="K208" s="372"/>
    </row>
    <row r="209" ht="15" customHeight="1">
      <c r="B209" s="389"/>
      <c r="C209" s="357"/>
      <c r="D209" s="357"/>
      <c r="E209" s="357"/>
      <c r="F209" s="350" t="s">
        <v>2920</v>
      </c>
      <c r="G209" s="335"/>
      <c r="H209" s="376" t="s">
        <v>2921</v>
      </c>
      <c r="I209" s="376"/>
      <c r="J209" s="376"/>
      <c r="K209" s="390"/>
    </row>
    <row r="210" ht="15" customHeight="1">
      <c r="B210" s="389"/>
      <c r="C210" s="357"/>
      <c r="D210" s="357"/>
      <c r="E210" s="357"/>
      <c r="F210" s="350" t="s">
        <v>2922</v>
      </c>
      <c r="G210" s="335"/>
      <c r="H210" s="376" t="s">
        <v>2790</v>
      </c>
      <c r="I210" s="376"/>
      <c r="J210" s="376"/>
      <c r="K210" s="390"/>
    </row>
    <row r="211" ht="15" customHeight="1">
      <c r="B211" s="389"/>
      <c r="C211" s="357"/>
      <c r="D211" s="357"/>
      <c r="E211" s="357"/>
      <c r="F211" s="391"/>
      <c r="G211" s="335"/>
      <c r="H211" s="392"/>
      <c r="I211" s="392"/>
      <c r="J211" s="392"/>
      <c r="K211" s="390"/>
    </row>
    <row r="212" ht="15" customHeight="1">
      <c r="B212" s="389"/>
      <c r="C212" s="329" t="s">
        <v>3044</v>
      </c>
      <c r="D212" s="357"/>
      <c r="E212" s="357"/>
      <c r="F212" s="350">
        <v>1</v>
      </c>
      <c r="G212" s="335"/>
      <c r="H212" s="376" t="s">
        <v>3082</v>
      </c>
      <c r="I212" s="376"/>
      <c r="J212" s="376"/>
      <c r="K212" s="390"/>
    </row>
    <row r="213" ht="15" customHeight="1">
      <c r="B213" s="389"/>
      <c r="C213" s="357"/>
      <c r="D213" s="357"/>
      <c r="E213" s="357"/>
      <c r="F213" s="350">
        <v>2</v>
      </c>
      <c r="G213" s="335"/>
      <c r="H213" s="376" t="s">
        <v>3083</v>
      </c>
      <c r="I213" s="376"/>
      <c r="J213" s="376"/>
      <c r="K213" s="390"/>
    </row>
    <row r="214" ht="15" customHeight="1">
      <c r="B214" s="389"/>
      <c r="C214" s="357"/>
      <c r="D214" s="357"/>
      <c r="E214" s="357"/>
      <c r="F214" s="350">
        <v>3</v>
      </c>
      <c r="G214" s="335"/>
      <c r="H214" s="376" t="s">
        <v>3084</v>
      </c>
      <c r="I214" s="376"/>
      <c r="J214" s="376"/>
      <c r="K214" s="390"/>
    </row>
    <row r="215" ht="15" customHeight="1">
      <c r="B215" s="389"/>
      <c r="C215" s="357"/>
      <c r="D215" s="357"/>
      <c r="E215" s="357"/>
      <c r="F215" s="350">
        <v>4</v>
      </c>
      <c r="G215" s="335"/>
      <c r="H215" s="376" t="s">
        <v>3085</v>
      </c>
      <c r="I215" s="376"/>
      <c r="J215" s="376"/>
      <c r="K215" s="390"/>
    </row>
    <row r="216" ht="12.75" customHeight="1">
      <c r="B216" s="393"/>
      <c r="C216" s="394"/>
      <c r="D216" s="394"/>
      <c r="E216" s="394"/>
      <c r="F216" s="394"/>
      <c r="G216" s="394"/>
      <c r="H216" s="394"/>
      <c r="I216" s="394"/>
      <c r="J216" s="394"/>
      <c r="K216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2018-08-07T12:55:10Z</dcterms:created>
  <dcterms:modified xsi:type="dcterms:W3CDTF">2018-08-07T12:55:42Z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-571220806</vt:i4>
  </property>
  <property fmtid="{D5CDD505-2E9C-101B-9397-08002B2CF9AE}" pid="3" name="_NewReviewCycle">
    <vt:lpwstr/>
  </property>
  <property fmtid="{D5CDD505-2E9C-101B-9397-08002B2CF9AE}" pid="4" name="_EmailSubject">
    <vt:lpwstr>oprava rozpočtu a VV</vt:lpwstr>
  </property>
  <property fmtid="{D5CDD505-2E9C-101B-9397-08002B2CF9AE}" pid="5" name="_AuthorEmail">
    <vt:lpwstr>gregor@atelier99.cz</vt:lpwstr>
  </property>
  <property fmtid="{D5CDD505-2E9C-101B-9397-08002B2CF9AE}" pid="6" name="_AuthorEmailDisplayName">
    <vt:lpwstr>Pavel Gregor</vt:lpwstr>
  </property>
</Properties>
</file>