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MR 2019-9-31c - SO 01 fil..." sheetId="2" r:id="rId2"/>
    <sheet name="MR 2019-9-32c - So 02-CJV..." sheetId="3" r:id="rId3"/>
    <sheet name="MR 2019-9-33-c - SO 03 so..." sheetId="4" r:id="rId4"/>
    <sheet name="MR 2019-9-34c - SO 04 -si..." sheetId="5" r:id="rId5"/>
    <sheet name="MR 2019-9-35c - SO 05-psy..." sheetId="6" r:id="rId6"/>
    <sheet name="MR 2019-9-36c - SO 06-rel..." sheetId="7" r:id="rId7"/>
    <sheet name="MR 2019-9-37c - SO 07-asi..." sheetId="8" r:id="rId8"/>
    <sheet name="MR 2019-9-38c - SO 08-mig..." sheetId="9" r:id="rId9"/>
    <sheet name="Pokyny pro vyplnění" sheetId="10" r:id="rId10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'MR 2019-9-31c - SO 01 fil...'!$C$86:$K$97</definedName>
    <definedName name="_xlnm.Print_Area" localSheetId="1">'MR 2019-9-31c - SO 01 fil...'!$C$4:$J$41,'MR 2019-9-31c - SO 01 fil...'!$C$47:$J$66,'MR 2019-9-31c - SO 01 fil...'!$C$72:$K$97</definedName>
    <definedName name="_xlnm.Print_Titles" localSheetId="1">'MR 2019-9-31c - SO 01 fil...'!$86:$86</definedName>
    <definedName name="_xlnm._FilterDatabase" localSheetId="2" hidden="1">'MR 2019-9-32c - So 02-CJV...'!$C$86:$K$98</definedName>
    <definedName name="_xlnm.Print_Area" localSheetId="2">'MR 2019-9-32c - So 02-CJV...'!$C$4:$J$41,'MR 2019-9-32c - So 02-CJV...'!$C$47:$J$66,'MR 2019-9-32c - So 02-CJV...'!$C$72:$K$98</definedName>
    <definedName name="_xlnm.Print_Titles" localSheetId="2">'MR 2019-9-32c - So 02-CJV...'!$86:$86</definedName>
    <definedName name="_xlnm._FilterDatabase" localSheetId="3" hidden="1">'MR 2019-9-33-c - SO 03 so...'!$C$85:$K$91</definedName>
    <definedName name="_xlnm.Print_Area" localSheetId="3">'MR 2019-9-33-c - SO 03 so...'!$C$4:$J$41,'MR 2019-9-33-c - SO 03 so...'!$C$47:$J$65,'MR 2019-9-33-c - SO 03 so...'!$C$71:$K$91</definedName>
    <definedName name="_xlnm.Print_Titles" localSheetId="3">'MR 2019-9-33-c - SO 03 so...'!$85:$85</definedName>
    <definedName name="_xlnm._FilterDatabase" localSheetId="4" hidden="1">'MR 2019-9-34c - SO 04 -si...'!$C$86:$K$95</definedName>
    <definedName name="_xlnm.Print_Area" localSheetId="4">'MR 2019-9-34c - SO 04 -si...'!$C$4:$J$41,'MR 2019-9-34c - SO 04 -si...'!$C$47:$J$66,'MR 2019-9-34c - SO 04 -si...'!$C$72:$K$95</definedName>
    <definedName name="_xlnm.Print_Titles" localSheetId="4">'MR 2019-9-34c - SO 04 -si...'!$86:$86</definedName>
    <definedName name="_xlnm._FilterDatabase" localSheetId="5" hidden="1">'MR 2019-9-35c - SO 05-psy...'!$C$85:$K$98</definedName>
    <definedName name="_xlnm.Print_Area" localSheetId="5">'MR 2019-9-35c - SO 05-psy...'!$C$4:$J$41,'MR 2019-9-35c - SO 05-psy...'!$C$47:$J$65,'MR 2019-9-35c - SO 05-psy...'!$C$71:$K$98</definedName>
    <definedName name="_xlnm.Print_Titles" localSheetId="5">'MR 2019-9-35c - SO 05-psy...'!$85:$85</definedName>
    <definedName name="_xlnm._FilterDatabase" localSheetId="6" hidden="1">'MR 2019-9-36c - SO 06-rel...'!$C$86:$K$92</definedName>
    <definedName name="_xlnm.Print_Area" localSheetId="6">'MR 2019-9-36c - SO 06-rel...'!$C$4:$J$41,'MR 2019-9-36c - SO 06-rel...'!$C$47:$J$66,'MR 2019-9-36c - SO 06-rel...'!$C$72:$K$92</definedName>
    <definedName name="_xlnm.Print_Titles" localSheetId="6">'MR 2019-9-36c - SO 06-rel...'!$86:$86</definedName>
    <definedName name="_xlnm._FilterDatabase" localSheetId="7" hidden="1">'MR 2019-9-37c - SO 07-asi...'!$C$86:$K$93</definedName>
    <definedName name="_xlnm.Print_Area" localSheetId="7">'MR 2019-9-37c - SO 07-asi...'!$C$4:$J$41,'MR 2019-9-37c - SO 07-asi...'!$C$47:$J$66,'MR 2019-9-37c - SO 07-asi...'!$C$72:$K$93</definedName>
    <definedName name="_xlnm.Print_Titles" localSheetId="7">'MR 2019-9-37c - SO 07-asi...'!$86:$86</definedName>
    <definedName name="_xlnm._FilterDatabase" localSheetId="8" hidden="1">'MR 2019-9-38c - SO 08-mig...'!$C$85:$K$92</definedName>
    <definedName name="_xlnm.Print_Area" localSheetId="8">'MR 2019-9-38c - SO 08-mig...'!$C$4:$J$41,'MR 2019-9-38c - SO 08-mig...'!$C$47:$J$65,'MR 2019-9-38c - SO 08-mig...'!$C$71:$K$92</definedName>
    <definedName name="_xlnm.Print_Titles" localSheetId="8">'MR 2019-9-38c - SO 08-mig...'!$85:$85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l="1" r="J39"/>
  <c r="J38"/>
  <c i="1" r="AY70"/>
  <c i="9" r="J37"/>
  <c i="1" r="AX70"/>
  <c i="9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56"/>
  <c r="E7"/>
  <c r="E74"/>
  <c i="8" r="J39"/>
  <c r="J38"/>
  <c i="1" r="AY68"/>
  <c i="8" r="J37"/>
  <c i="1" r="AX68"/>
  <c i="8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50"/>
  <c i="7" r="J39"/>
  <c r="J38"/>
  <c i="1" r="AY66"/>
  <c i="7" r="J37"/>
  <c i="1" r="AX66"/>
  <c i="7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6" r="J39"/>
  <c r="J38"/>
  <c i="1" r="AY64"/>
  <c i="6" r="J37"/>
  <c i="1" r="AX64"/>
  <c i="6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5" r="J39"/>
  <c r="J38"/>
  <c i="1" r="AY62"/>
  <c i="5" r="J37"/>
  <c i="1" r="AX62"/>
  <c i="5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4" r="J39"/>
  <c r="J38"/>
  <c i="1" r="AY60"/>
  <c i="4" r="J37"/>
  <c i="1" r="AX60"/>
  <c i="4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3" r="J39"/>
  <c r="J38"/>
  <c i="1" r="AY58"/>
  <c i="3" r="J37"/>
  <c i="1" r="AX58"/>
  <c i="3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50"/>
  <c i="2" r="J39"/>
  <c r="J38"/>
  <c i="1" r="AY56"/>
  <c i="2" r="J37"/>
  <c i="1" r="AX56"/>
  <c i="2"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1" r="L50"/>
  <c r="AM50"/>
  <c r="AM49"/>
  <c r="L49"/>
  <c r="AM47"/>
  <c r="L47"/>
  <c r="L45"/>
  <c r="L44"/>
  <c i="7" r="J90"/>
  <c i="6" r="J98"/>
  <c i="5" r="BK93"/>
  <c i="4" r="BK88"/>
  <c i="2" r="BK94"/>
  <c i="9" r="BK91"/>
  <c r="J90"/>
  <c i="8" r="BK92"/>
  <c i="7" r="BK91"/>
  <c i="6" r="J89"/>
  <c i="5" r="J90"/>
  <c i="3" r="BK90"/>
  <c i="2" r="J90"/>
  <c i="1" r="AS55"/>
  <c i="7" r="J92"/>
  <c i="5" r="BK94"/>
  <c r="BK90"/>
  <c i="3" r="J98"/>
  <c i="2" r="BK93"/>
  <c i="1" r="AS61"/>
  <c i="5" r="J94"/>
  <c i="3" r="BK98"/>
  <c r="BK91"/>
  <c i="2" r="J94"/>
  <c i="7" r="J91"/>
  <c i="6" r="J91"/>
  <c r="J88"/>
  <c i="4" r="J89"/>
  <c i="2" r="BK96"/>
  <c i="1" r="AS65"/>
  <c i="9" r="BK90"/>
  <c i="8" r="BK93"/>
  <c r="J90"/>
  <c i="6" r="BK96"/>
  <c r="BK88"/>
  <c i="3" r="BK97"/>
  <c r="BK94"/>
  <c i="2" r="J95"/>
  <c i="1" r="AS67"/>
  <c i="8" r="J91"/>
  <c i="6" r="J96"/>
  <c i="5" r="J92"/>
  <c i="4" r="J88"/>
  <c i="3" r="J96"/>
  <c i="2" r="J92"/>
  <c i="1" r="AS63"/>
  <c i="6" r="J97"/>
  <c i="4" r="J90"/>
  <c i="3" r="J92"/>
  <c i="2" r="BK95"/>
  <c i="8" r="J93"/>
  <c i="6" r="BK89"/>
  <c i="4" r="BK90"/>
  <c i="3" r="BK93"/>
  <c i="2" r="BK91"/>
  <c i="9" r="J91"/>
  <c r="BK89"/>
  <c r="BK88"/>
  <c i="7" r="BK92"/>
  <c i="6" r="BK91"/>
  <c i="5" r="J95"/>
  <c i="3" r="BK96"/>
  <c r="BK92"/>
  <c i="2" r="BK92"/>
  <c i="8" r="J92"/>
  <c i="6" r="BK97"/>
  <c i="5" r="J93"/>
  <c i="4" r="BK89"/>
  <c i="3" r="J91"/>
  <c i="2" r="J91"/>
  <c i="7" r="BK90"/>
  <c i="5" r="J91"/>
  <c i="3" r="J93"/>
  <c i="2" r="J96"/>
  <c i="1" r="AS59"/>
  <c i="9" r="J88"/>
  <c i="6" r="J90"/>
  <c i="4" r="J91"/>
  <c i="3" r="J94"/>
  <c i="2" r="J93"/>
  <c i="9" r="BK92"/>
  <c r="J89"/>
  <c i="8" r="BK91"/>
  <c i="6" r="BK98"/>
  <c r="BK90"/>
  <c i="5" r="BK91"/>
  <c i="3" r="BK95"/>
  <c i="2" r="J97"/>
  <c i="1" r="AS57"/>
  <c i="8" r="BK90"/>
  <c i="5" r="BK95"/>
  <c i="4" r="BK91"/>
  <c i="3" r="J97"/>
  <c i="2" r="BK97"/>
  <c r="BK90"/>
  <c i="9" r="J92"/>
  <c i="5" r="BK92"/>
  <c i="3" r="J95"/>
  <c r="J90"/>
  <c i="1" r="AS69"/>
  <c i="9" l="1" r="P87"/>
  <c r="P86"/>
  <c i="1" r="AU70"/>
  <c i="2" r="P89"/>
  <c r="P88"/>
  <c r="P87"/>
  <c i="1" r="AU56"/>
  <c i="3" r="BK89"/>
  <c r="BK88"/>
  <c r="BK87"/>
  <c r="J87"/>
  <c r="J63"/>
  <c i="4" r="T87"/>
  <c r="T86"/>
  <c i="5" r="T89"/>
  <c r="T88"/>
  <c r="T87"/>
  <c i="6" r="R87"/>
  <c r="R86"/>
  <c i="7" r="BK89"/>
  <c r="BK88"/>
  <c r="J88"/>
  <c r="J64"/>
  <c i="2" r="R89"/>
  <c r="R88"/>
  <c r="R87"/>
  <c i="3" r="R89"/>
  <c r="R88"/>
  <c r="R87"/>
  <c i="4" r="R87"/>
  <c r="R86"/>
  <c i="5" r="R89"/>
  <c r="R88"/>
  <c r="R87"/>
  <c i="6" r="P87"/>
  <c r="P86"/>
  <c i="1" r="AU64"/>
  <c i="7" r="T89"/>
  <c r="T88"/>
  <c r="T87"/>
  <c i="8" r="T89"/>
  <c r="T88"/>
  <c r="T87"/>
  <c i="2" r="T89"/>
  <c r="T88"/>
  <c r="T87"/>
  <c i="3" r="T89"/>
  <c r="T88"/>
  <c r="T87"/>
  <c i="4" r="BK87"/>
  <c r="J87"/>
  <c r="J64"/>
  <c i="5" r="P89"/>
  <c r="P88"/>
  <c r="P87"/>
  <c i="1" r="AU62"/>
  <c i="6" r="BK87"/>
  <c r="J87"/>
  <c r="J64"/>
  <c i="7" r="P89"/>
  <c r="P88"/>
  <c r="P87"/>
  <c i="1" r="AU66"/>
  <c i="8" r="R89"/>
  <c r="R88"/>
  <c r="R87"/>
  <c i="9" r="BK87"/>
  <c r="J87"/>
  <c r="J64"/>
  <c r="T87"/>
  <c r="T86"/>
  <c i="2" r="BK89"/>
  <c r="J89"/>
  <c r="J65"/>
  <c i="3" r="P89"/>
  <c r="P88"/>
  <c r="P87"/>
  <c i="1" r="AU58"/>
  <c i="4" r="P87"/>
  <c r="P86"/>
  <c i="1" r="AU60"/>
  <c i="5" r="BK89"/>
  <c r="J89"/>
  <c r="J65"/>
  <c i="6" r="T87"/>
  <c r="T86"/>
  <c i="7" r="R89"/>
  <c r="R88"/>
  <c r="R87"/>
  <c i="8" r="BK89"/>
  <c r="J89"/>
  <c r="J65"/>
  <c r="P89"/>
  <c r="P88"/>
  <c r="P87"/>
  <c i="1" r="AU68"/>
  <c i="9" r="R87"/>
  <c r="R86"/>
  <c i="2" r="E50"/>
  <c r="F59"/>
  <c r="BE96"/>
  <c r="BE97"/>
  <c i="3" r="J56"/>
  <c r="E75"/>
  <c r="BE92"/>
  <c r="BE93"/>
  <c r="BE96"/>
  <c i="4" r="E50"/>
  <c r="BE88"/>
  <c i="5" r="E50"/>
  <c r="J56"/>
  <c r="F84"/>
  <c r="BE94"/>
  <c i="6" r="F59"/>
  <c r="BE88"/>
  <c r="BE89"/>
  <c r="BE90"/>
  <c i="7" r="E50"/>
  <c r="J56"/>
  <c r="BE91"/>
  <c i="8" r="E75"/>
  <c i="2" r="J56"/>
  <c r="BE94"/>
  <c i="3" r="BE94"/>
  <c r="BE95"/>
  <c i="4" r="J56"/>
  <c r="BE90"/>
  <c r="BE91"/>
  <c i="5" r="BE92"/>
  <c i="6" r="BE91"/>
  <c r="BE97"/>
  <c r="BE98"/>
  <c i="7" r="BE90"/>
  <c i="8" r="F59"/>
  <c i="2" r="BE90"/>
  <c r="BE92"/>
  <c r="BE93"/>
  <c i="4" r="F59"/>
  <c r="BE89"/>
  <c i="5" r="BE93"/>
  <c i="7" r="F59"/>
  <c r="BE92"/>
  <c i="8" r="J81"/>
  <c r="BE90"/>
  <c r="BE91"/>
  <c r="BE92"/>
  <c i="9" r="E50"/>
  <c r="F59"/>
  <c r="J80"/>
  <c r="BE88"/>
  <c r="BE90"/>
  <c r="BE91"/>
  <c r="BE92"/>
  <c i="2" r="BE91"/>
  <c r="BE95"/>
  <c i="3" r="F59"/>
  <c r="BE90"/>
  <c r="BE91"/>
  <c r="BE97"/>
  <c r="BE98"/>
  <c i="5" r="BE90"/>
  <c r="BE91"/>
  <c r="BE95"/>
  <c i="6" r="E50"/>
  <c r="J56"/>
  <c r="BE96"/>
  <c i="8" r="BE93"/>
  <c i="9" r="BE89"/>
  <c i="1" r="AU69"/>
  <c i="5" r="F36"/>
  <c i="1" r="BA62"/>
  <c r="BA61"/>
  <c r="AW61"/>
  <c i="6" r="F38"/>
  <c i="1" r="BC64"/>
  <c r="BC63"/>
  <c r="AY63"/>
  <c i="6" r="J36"/>
  <c i="1" r="AW64"/>
  <c i="7" r="F38"/>
  <c i="1" r="BC66"/>
  <c r="BC65"/>
  <c r="AY65"/>
  <c i="9" r="F37"/>
  <c i="1" r="BB70"/>
  <c r="BB69"/>
  <c r="AX69"/>
  <c r="AU59"/>
  <c i="6" r="F36"/>
  <c i="1" r="BA64"/>
  <c r="BA63"/>
  <c r="AW63"/>
  <c r="AU67"/>
  <c i="7" r="F37"/>
  <c i="1" r="BB66"/>
  <c r="BB65"/>
  <c r="AX65"/>
  <c i="8" r="F38"/>
  <c i="1" r="BC68"/>
  <c r="BC67"/>
  <c r="AY67"/>
  <c i="4" r="F39"/>
  <c i="1" r="BD60"/>
  <c r="BD59"/>
  <c i="3" r="F36"/>
  <c i="1" r="BA58"/>
  <c r="BA57"/>
  <c r="AW57"/>
  <c i="2" r="F38"/>
  <c i="1" r="BC56"/>
  <c r="BC55"/>
  <c r="AY55"/>
  <c i="3" r="J36"/>
  <c i="1" r="AW58"/>
  <c i="7" r="F39"/>
  <c i="1" r="BD66"/>
  <c r="BD65"/>
  <c r="AU61"/>
  <c i="8" r="J36"/>
  <c i="1" r="AW68"/>
  <c i="4" r="F38"/>
  <c i="1" r="BC60"/>
  <c r="BC59"/>
  <c r="AY59"/>
  <c i="6" r="F39"/>
  <c i="1" r="BD64"/>
  <c r="BD63"/>
  <c r="AU55"/>
  <c i="2" r="F36"/>
  <c i="1" r="BA56"/>
  <c r="BA55"/>
  <c r="AW55"/>
  <c i="5" r="F38"/>
  <c i="1" r="BC62"/>
  <c r="BC61"/>
  <c r="AY61"/>
  <c i="9" r="F38"/>
  <c i="1" r="BC70"/>
  <c r="BC69"/>
  <c r="AY69"/>
  <c i="9" r="J36"/>
  <c i="1" r="AW70"/>
  <c i="3" r="F37"/>
  <c i="1" r="BB58"/>
  <c r="BB57"/>
  <c r="AX57"/>
  <c i="4" r="J36"/>
  <c i="1" r="AW60"/>
  <c i="7" r="F36"/>
  <c i="1" r="BA66"/>
  <c r="BA65"/>
  <c r="AW65"/>
  <c i="8" r="F36"/>
  <c i="1" r="BA68"/>
  <c r="BA67"/>
  <c r="AW67"/>
  <c i="8" r="F39"/>
  <c i="1" r="BD68"/>
  <c r="BD67"/>
  <c i="2" r="F37"/>
  <c i="1" r="BB56"/>
  <c r="BB55"/>
  <c i="7" r="J36"/>
  <c i="1" r="AW66"/>
  <c r="AS54"/>
  <c r="AU63"/>
  <c i="3" r="F38"/>
  <c i="1" r="BC58"/>
  <c r="BC57"/>
  <c r="AY57"/>
  <c r="AU65"/>
  <c r="AU57"/>
  <c i="5" r="J36"/>
  <c i="1" r="AW62"/>
  <c i="4" r="F37"/>
  <c i="1" r="BB60"/>
  <c r="BB59"/>
  <c r="AX59"/>
  <c i="2" r="F39"/>
  <c i="1" r="BD56"/>
  <c r="BD55"/>
  <c i="5" r="F37"/>
  <c i="1" r="BB62"/>
  <c r="BB61"/>
  <c r="AX61"/>
  <c i="4" r="F36"/>
  <c i="1" r="BA60"/>
  <c r="BA59"/>
  <c r="AW59"/>
  <c i="9" r="F36"/>
  <c i="1" r="BA70"/>
  <c r="BA69"/>
  <c r="AW69"/>
  <c i="3" r="F39"/>
  <c i="1" r="BD58"/>
  <c r="BD57"/>
  <c i="8" r="F37"/>
  <c i="1" r="BB68"/>
  <c r="BB67"/>
  <c r="AX67"/>
  <c i="5" r="F39"/>
  <c i="1" r="BD62"/>
  <c r="BD61"/>
  <c i="2" r="J36"/>
  <c i="1" r="AW56"/>
  <c i="6" r="F37"/>
  <c i="1" r="BB64"/>
  <c r="BB63"/>
  <c r="AX63"/>
  <c i="9" r="F39"/>
  <c i="1" r="BD70"/>
  <c r="BD69"/>
  <c i="2" l="1" r="BK88"/>
  <c r="J88"/>
  <c r="J64"/>
  <c i="3" r="J89"/>
  <c r="J65"/>
  <c i="6" r="BK86"/>
  <c r="J86"/>
  <c r="J63"/>
  <c i="7" r="BK87"/>
  <c r="J87"/>
  <c r="J63"/>
  <c r="J89"/>
  <c r="J65"/>
  <c i="3" r="J88"/>
  <c r="J64"/>
  <c i="4" r="BK86"/>
  <c r="J86"/>
  <c r="J63"/>
  <c i="5" r="BK88"/>
  <c r="BK87"/>
  <c r="J87"/>
  <c i="8" r="BK88"/>
  <c r="BK87"/>
  <c r="J87"/>
  <c r="J63"/>
  <c i="9" r="BK86"/>
  <c r="J86"/>
  <c i="1" r="BD54"/>
  <c r="W33"/>
  <c r="BA54"/>
  <c r="W30"/>
  <c i="2" r="F35"/>
  <c i="1" r="AZ56"/>
  <c r="AZ55"/>
  <c i="9" r="J35"/>
  <c i="1" r="AV70"/>
  <c r="AT70"/>
  <c i="3" r="J35"/>
  <c i="1" r="AV58"/>
  <c r="AT58"/>
  <c i="8" r="J35"/>
  <c i="1" r="AV68"/>
  <c r="AT68"/>
  <c i="7" r="J35"/>
  <c i="1" r="AV66"/>
  <c r="AT66"/>
  <c i="4" r="J35"/>
  <c i="1" r="AV60"/>
  <c r="AT60"/>
  <c r="BB54"/>
  <c r="AX54"/>
  <c i="3" r="J32"/>
  <c i="1" r="AG58"/>
  <c i="5" r="J32"/>
  <c i="1" r="AG62"/>
  <c i="5" r="J35"/>
  <c i="1" r="AV62"/>
  <c r="AT62"/>
  <c i="5" r="F35"/>
  <c i="1" r="AZ62"/>
  <c r="AZ61"/>
  <c r="AV61"/>
  <c r="AT61"/>
  <c i="4" r="F35"/>
  <c i="1" r="AZ60"/>
  <c r="AZ59"/>
  <c r="AV59"/>
  <c r="AT59"/>
  <c i="6" r="F35"/>
  <c i="1" r="AZ64"/>
  <c r="AZ63"/>
  <c r="AV63"/>
  <c r="AT63"/>
  <c r="AX55"/>
  <c i="3" r="F35"/>
  <c i="1" r="AZ58"/>
  <c r="AZ57"/>
  <c r="AV57"/>
  <c r="AT57"/>
  <c i="9" r="F35"/>
  <c i="1" r="AZ70"/>
  <c r="AZ69"/>
  <c r="AV69"/>
  <c r="AT69"/>
  <c i="9" r="J32"/>
  <c i="1" r="AG70"/>
  <c r="AG69"/>
  <c r="AN69"/>
  <c i="6" r="J35"/>
  <c i="1" r="AV64"/>
  <c r="AT64"/>
  <c r="AU54"/>
  <c i="8" r="F35"/>
  <c i="1" r="AZ68"/>
  <c r="AZ67"/>
  <c r="AV67"/>
  <c r="AT67"/>
  <c i="2" r="J35"/>
  <c i="1" r="AV56"/>
  <c r="AT56"/>
  <c r="BC54"/>
  <c r="W32"/>
  <c i="7" r="F35"/>
  <c i="1" r="AZ66"/>
  <c r="AZ65"/>
  <c r="AV65"/>
  <c r="AT65"/>
  <c i="3" l="1" r="J41"/>
  <c i="5" r="J41"/>
  <c i="9" r="J41"/>
  <c i="5" r="J63"/>
  <c r="J88"/>
  <c r="J64"/>
  <c i="1" r="AN70"/>
  <c i="8" r="J88"/>
  <c r="J64"/>
  <c i="9" r="J63"/>
  <c i="2" r="BK87"/>
  <c r="J87"/>
  <c r="J63"/>
  <c i="1" r="AN58"/>
  <c r="AN62"/>
  <c r="AZ54"/>
  <c r="W29"/>
  <c r="AG61"/>
  <c r="AN61"/>
  <c i="7" r="J32"/>
  <c i="1" r="AG66"/>
  <c r="AG65"/>
  <c r="AN65"/>
  <c r="AY54"/>
  <c r="AW54"/>
  <c r="AK30"/>
  <c i="4" r="J32"/>
  <c i="1" r="AG60"/>
  <c r="AG59"/>
  <c r="AN59"/>
  <c i="6" r="J32"/>
  <c i="1" r="AG64"/>
  <c r="AN64"/>
  <c r="W31"/>
  <c r="AV55"/>
  <c r="AT55"/>
  <c r="AG57"/>
  <c r="AN57"/>
  <c i="8" r="J32"/>
  <c i="1" r="AG68"/>
  <c r="AN68"/>
  <c l="1" r="AN60"/>
  <c r="AN66"/>
  <c i="4" r="J41"/>
  <c i="6" r="J41"/>
  <c i="7" r="J41"/>
  <c i="8" r="J41"/>
  <c i="1" r="AG63"/>
  <c r="AN63"/>
  <c i="2" r="J32"/>
  <c i="1" r="AG56"/>
  <c r="AG55"/>
  <c r="AG67"/>
  <c r="AN67"/>
  <c r="AV54"/>
  <c r="AK29"/>
  <c l="1" r="AN56"/>
  <c r="AN55"/>
  <c i="2" r="J41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<sst xmlns="http://schemas.openxmlformats.org/spreadsheetml/2006/main">
  <si>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</si>
  <si>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</si>
  <si>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</si>
  <si>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</si>
  <si>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</si>
  <si>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{18606d30-5ad5-4473-9f6a-a1ba0458996d}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</si>
  <si>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</si>
  <si>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</si>
  <si>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</si>
  <si>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</si>
  <si>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</si>
  <si>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</si>
  <si>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</si>
  <si>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</si>
  <si>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MR2019-9-30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</si>
  <si>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</si>
  <si>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</si>
  <si>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Filozofická fakulta UP - sedací nábytek</t>
  </si>
  <si>
    <t>KSO:</t>
  </si>
  <si>
    <t>801 35</t>
  </si>
  <si>
    <t>CC-CZ:</t>
  </si>
  <si>
    <t>12631</t>
  </si>
  <si>
    <t>Místo:</t>
  </si>
  <si>
    <t>Olomouc</t>
  </si>
  <si>
    <t>Datum:</t>
  </si>
  <si>
    <t>16. 10. 2019</t>
  </si>
  <si>
    <t>CZ-CPV:</t>
  </si>
  <si>
    <t>45400000-1</t>
  </si>
  <si>
    <t>CZ-CPA:</t>
  </si>
  <si>
    <t>41.00.28</t>
  </si>
  <si>
    <t>Zadavatel:</t>
  </si>
  <si>
    <t>IČ:</t>
  </si>
  <si>
    <t/>
  </si>
  <si>
    <t>Univerzita Palackého v Olomouci</t>
  </si>
  <si>
    <t>DIČ:</t>
  </si>
  <si>
    <t>Uchazeč:</t>
  </si>
  <si>
    <t>Vyplň údaj</t>
  </si>
  <si>
    <t>Projektant:</t>
  </si>
  <si>
    <t>Ječmen studio</t>
  </si>
  <si>
    <t>True</t>
  </si>
  <si>
    <t>Zpracovatel:</t>
  </si>
  <si>
    <t>Radová Marie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</si>
  <si>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</si>
  <si>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</si>
  <si>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</si>
  <si>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</si>
  <si>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</si>
  <si>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</si>
  <si>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</si>
  <si>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</si>
  <si>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</si>
  <si>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</si>
  <si>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</si>
  <si>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</si>
  <si>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</si>
  <si>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</si>
  <si>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</si>
  <si>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</si>
  <si>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</si>
  <si>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</si>
  <si>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</si>
  <si>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</si>
  <si>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</si>
  <si>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</si>
  <si>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</si>
  <si>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</si>
  <si>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</si>
  <si>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</si>
  <si>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</si>
  <si>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</si>
  <si>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</si>
  <si>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</si>
  <si>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</si>
  <si>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</si>
  <si>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</si>
  <si>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</si>
  <si>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</si>
  <si>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</si>
  <si>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</si>
  <si>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</si>
  <si>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</si>
  <si>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</si>
  <si>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MR 2019-9-31</t>
  </si>
  <si>
    <t>SO 01 Filosofická fakulta</t>
  </si>
  <si>
    <t>STA</t>
  </si>
  <si>
    <t>1</t>
  </si>
  <si>
    <t>{7383d535-e528-46f3-a87f-4b1bd8bfc207}</t>
  </si>
  <si>
    <t>2</t>
  </si>
  <si>
    <t>/</t>
  </si>
  <si>
    <t>MR 2019-9-31c</t>
  </si>
  <si>
    <t>SO 01 filosofická fakulta sedací nábytek</t>
  </si>
  <si>
    <t>Soupis</t>
  </si>
  <si>
    <t>{d44af363-93f6-4f3f-ba52-3dc3d4fe881e}</t>
  </si>
  <si>
    <t>MR 2019-9-32</t>
  </si>
  <si>
    <t>SO 02-CJV a migrace</t>
  </si>
  <si>
    <t>{6c7bc94e-b43c-465a-921a-fe258aa89971}</t>
  </si>
  <si>
    <t>MR 2019-9-32c</t>
  </si>
  <si>
    <t>So 02-CJV a migrace-sedací nábytek</t>
  </si>
  <si>
    <t>{84fe8eb5-1263-4365-84d7-f937b6304c84}</t>
  </si>
  <si>
    <t>MR 2019-9-33</t>
  </si>
  <si>
    <t>SO 03 -Sociologie</t>
  </si>
  <si>
    <t>{107221bb-73f3-4d86-b850-e2ee8e798c4d}</t>
  </si>
  <si>
    <t>MR 2019-9-33-c</t>
  </si>
  <si>
    <t>SO 03 sociologie sedací nabytek</t>
  </si>
  <si>
    <t>{03cbcf44-550f-45ab-8654-3b1b6a7a8f0d}</t>
  </si>
  <si>
    <t>MR2019-9-34</t>
  </si>
  <si>
    <t>SO 04-Sinofon</t>
  </si>
  <si>
    <t>{2d0bacfb-e2f4-4993-9018-91783a8c5f5e}</t>
  </si>
  <si>
    <t>MR 2019-9-34c</t>
  </si>
  <si>
    <t>SO 04 -sinofon sedací nábytek</t>
  </si>
  <si>
    <t>{dba223b8-d5ba-457b-9f25-efb11c76dfc0}</t>
  </si>
  <si>
    <t>MR2019-9-35</t>
  </si>
  <si>
    <t>SO 05-Psychologie</t>
  </si>
  <si>
    <t>{e44fb90f-5748-4254-8078-dbf2123a317d}</t>
  </si>
  <si>
    <t>MR 2019-9-35c</t>
  </si>
  <si>
    <t>SO 05-psychologie-sedací nábytek</t>
  </si>
  <si>
    <t>{f1a02d42-9a55-40b8-a60c-d96e62b65f13}</t>
  </si>
  <si>
    <t>MR 2019-9-36</t>
  </si>
  <si>
    <t>SO 06 Religionistika</t>
  </si>
  <si>
    <t>{dc7c8f3b-0839-40f3-9389-8547dee47a86}</t>
  </si>
  <si>
    <t>MR 2019-9-36c</t>
  </si>
  <si>
    <t>SO 06-religionistika -sedací nábytek</t>
  </si>
  <si>
    <t>{2a7d4d82-ea36-4d40-9c23-ab856c4bb1a6}</t>
  </si>
  <si>
    <t>MR 2019-9-37</t>
  </si>
  <si>
    <t>SO 07-Asijská studia</t>
  </si>
  <si>
    <t>{ca646379-85ba-4845-8c5f-8075bf0cf540}</t>
  </si>
  <si>
    <t>MR 2019-9-37c</t>
  </si>
  <si>
    <t>SO 07-asijská studia -sedací nábytek</t>
  </si>
  <si>
    <t>{cd0b3bc3-0e1d-45a9-9670-c149989721ab}</t>
  </si>
  <si>
    <t>MR2019-9-38</t>
  </si>
  <si>
    <t>SO 08-Migrace</t>
  </si>
  <si>
    <t>{45528308-dbd1-49de-9969-239a04aadd93}</t>
  </si>
  <si>
    <t>MR 2019-9-38c</t>
  </si>
  <si>
    <t xml:space="preserve">SO 08-migrace sedací  výrobky</t>
  </si>
  <si>
    <t>{1b82bd3e-5881-4f25-8593-f374c0c33edf}</t>
  </si>
  <si>
    <t>KRYCÍ LIST SOUPISU PRACÍ</t>
  </si>
  <si>
    <t>Objekt:</t>
  </si>
  <si>
    <t>MR 2019-9-31 - SO 01 Filosofická fakulta</t>
  </si>
  <si>
    <t>Soupis:</t>
  </si>
  <si>
    <t>MR 2019-9-31c - SO 01 filosofická fakulta sedací nábytek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</si>
  <si>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</si>
  <si>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</si>
  <si>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</si>
  <si>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</si>
  <si>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</si>
  <si>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762 - sedací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</si>
  <si>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</si>
  <si>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</si>
  <si>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</si>
  <si>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</si>
  <si>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</si>
  <si>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</si>
  <si>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</si>
  <si>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</si>
  <si>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</si>
  <si>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</si>
  <si>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</si>
  <si>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</si>
  <si>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</si>
  <si>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</si>
  <si>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</si>
  <si>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</si>
  <si>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762</t>
  </si>
  <si>
    <t>sedací nábytek</t>
  </si>
  <si>
    <t>K</t>
  </si>
  <si>
    <t>S 03</t>
  </si>
  <si>
    <t>židle pracovní (bez područky) viz příloha So 03</t>
  </si>
  <si>
    <t>ks</t>
  </si>
  <si>
    <t>16</t>
  </si>
  <si>
    <t>1646267980</t>
  </si>
  <si>
    <t>S23a</t>
  </si>
  <si>
    <t>pohovka modulová modul a délka 80 cm bez opěráku /S 23 /</t>
  </si>
  <si>
    <t>81666381</t>
  </si>
  <si>
    <t>3</t>
  </si>
  <si>
    <t xml:space="preserve">S  23 d</t>
  </si>
  <si>
    <t>pohovka - modulová modul c ,délka 120 cm ,nízký opěrák /S 23/</t>
  </si>
  <si>
    <t>-1510243908</t>
  </si>
  <si>
    <t>4</t>
  </si>
  <si>
    <t>S 23e</t>
  </si>
  <si>
    <t>pohovka - modulová ,modul e délka 80 cm vysoký opěrák /S 23/</t>
  </si>
  <si>
    <t>1600814612</t>
  </si>
  <si>
    <t>5</t>
  </si>
  <si>
    <t>S 23f</t>
  </si>
  <si>
    <t>pohovka modulová modul f ,rohový modul /S 23 /</t>
  </si>
  <si>
    <t>-22694772</t>
  </si>
  <si>
    <t>6</t>
  </si>
  <si>
    <t>S 23 g</t>
  </si>
  <si>
    <t>pohovka - modulová modul g kraj modul /S 23 /</t>
  </si>
  <si>
    <t>-1902175710</t>
  </si>
  <si>
    <t>7</t>
  </si>
  <si>
    <t>S 30</t>
  </si>
  <si>
    <t>židle (učebna) (příloha S 30 ,S 31 )</t>
  </si>
  <si>
    <t>829844640</t>
  </si>
  <si>
    <t>8</t>
  </si>
  <si>
    <t>S 62</t>
  </si>
  <si>
    <t>Židle s pultem (posluchárny )</t>
  </si>
  <si>
    <t>84011161</t>
  </si>
  <si>
    <t>MR 2019-9-32 - SO 02-CJV a migrace</t>
  </si>
  <si>
    <t>MR 2019-9-32c - So 02-CJV a migrace-sedací nábytek</t>
  </si>
  <si>
    <t>S O 1</t>
  </si>
  <si>
    <t>židle pracovní (područky) viz příloha SO 01 , SO 03</t>
  </si>
  <si>
    <t>1881594503</t>
  </si>
  <si>
    <t>-1048024810</t>
  </si>
  <si>
    <t>S 10</t>
  </si>
  <si>
    <t>židle jednací (viz příloha S0 10 , SO 32)</t>
  </si>
  <si>
    <t>814967832</t>
  </si>
  <si>
    <t>S 20</t>
  </si>
  <si>
    <t>Dvojkřeslo kancelář (příloha S 20 ,S21 ,S 22)</t>
  </si>
  <si>
    <t>-454065139</t>
  </si>
  <si>
    <t xml:space="preserve">S  21</t>
  </si>
  <si>
    <t>křeslo -kancelář /viz přílohha S 20 , S 21 ,S 22)</t>
  </si>
  <si>
    <t>292621759</t>
  </si>
  <si>
    <t>650346049</t>
  </si>
  <si>
    <t>S 32</t>
  </si>
  <si>
    <t>židle( společné prostory ( příloha S10 , S32)</t>
  </si>
  <si>
    <t>160867999</t>
  </si>
  <si>
    <t>S 60</t>
  </si>
  <si>
    <t>Auditorní sezení viz příloha 61</t>
  </si>
  <si>
    <t>-1958188772</t>
  </si>
  <si>
    <t>9</t>
  </si>
  <si>
    <t>S 61</t>
  </si>
  <si>
    <t>Auditorní sezení - pult viz příloha S61</t>
  </si>
  <si>
    <t>-526274162</t>
  </si>
  <si>
    <t>MR 2019-9-33 - SO 03 -Sociologie</t>
  </si>
  <si>
    <t>MR 2019-9-33-c - SO 03 sociologie sedací nabytek</t>
  </si>
  <si>
    <t>937598887</t>
  </si>
  <si>
    <t>-2034253027</t>
  </si>
  <si>
    <t>-1250552734</t>
  </si>
  <si>
    <t>-1425560431</t>
  </si>
  <si>
    <t>MR2019-9-34 - SO 04-Sinofon</t>
  </si>
  <si>
    <t>MR 2019-9-34c - SO 04 -sinofon sedací nábytek</t>
  </si>
  <si>
    <t>577056118</t>
  </si>
  <si>
    <t>S 24</t>
  </si>
  <si>
    <t>lavice - třímístná příloha / S24 S 25 /</t>
  </si>
  <si>
    <t>1315668802</t>
  </si>
  <si>
    <t>S 25</t>
  </si>
  <si>
    <t>lavice -pětimístná /příloha S24 , S25 /</t>
  </si>
  <si>
    <t>644772496</t>
  </si>
  <si>
    <t>-1017252019</t>
  </si>
  <si>
    <t>1126126242</t>
  </si>
  <si>
    <t>1965686219</t>
  </si>
  <si>
    <t>MR2019-9-35 - SO 05-Psychologie</t>
  </si>
  <si>
    <t>MR 2019-9-35c - SO 05-psychologie-sedací nábytek</t>
  </si>
  <si>
    <t>762 - sedací nábytek</t>
  </si>
  <si>
    <t>S 01</t>
  </si>
  <si>
    <t>1846750567</t>
  </si>
  <si>
    <t>263111147</t>
  </si>
  <si>
    <t>754583007</t>
  </si>
  <si>
    <t>S 11</t>
  </si>
  <si>
    <t xml:space="preserve">Křeslo jednací </t>
  </si>
  <si>
    <t>1008245949</t>
  </si>
  <si>
    <t>VV</t>
  </si>
  <si>
    <t>křeslo jednací čalouněné s čalouněnýma područkamakovová podnoš</t>
  </si>
  <si>
    <t>šířka 60 cm ,hl 56 cm,výška 82 cm</t>
  </si>
  <si>
    <t>Součet</t>
  </si>
  <si>
    <t>991266059</t>
  </si>
  <si>
    <t>S 31</t>
  </si>
  <si>
    <t>židle (učebna polstrovaná ) -/S30, S31 /</t>
  </si>
  <si>
    <t>-1160157016</t>
  </si>
  <si>
    <t>-2113006042</t>
  </si>
  <si>
    <t>MR 2019-9-36 - SO 06 Religionistika</t>
  </si>
  <si>
    <t>MR 2019-9-36c - SO 06-religionistika -sedací nábytek</t>
  </si>
  <si>
    <t>-1913727784</t>
  </si>
  <si>
    <t>533146238</t>
  </si>
  <si>
    <t>-681995683</t>
  </si>
  <si>
    <t>MR 2019-9-37 - SO 07-Asijská studia</t>
  </si>
  <si>
    <t>MR 2019-9-37c - SO 07-asijská studia -sedací nábytek</t>
  </si>
  <si>
    <t>-101573136</t>
  </si>
  <si>
    <t>201376998</t>
  </si>
  <si>
    <t>-826578766</t>
  </si>
  <si>
    <t>SO 1</t>
  </si>
  <si>
    <t>-306008542</t>
  </si>
  <si>
    <t>MR2019-9-38 - SO 08-Migrace</t>
  </si>
  <si>
    <t xml:space="preserve">MR 2019-9-38c - SO 08-migrace sedací  výrobky</t>
  </si>
  <si>
    <t>1514005840</t>
  </si>
  <si>
    <t>S 3</t>
  </si>
  <si>
    <t>1259936731</t>
  </si>
  <si>
    <t>-489025304</t>
  </si>
  <si>
    <t>1166400107</t>
  </si>
  <si>
    <t>1803014119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</si>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</sst>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MR2019-9-30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Filozofická fakulta UP - sedací nábytek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16. 10. 2019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Univerzita Palackého v Olomouci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Ječmen studio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Radová Marie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ROUND(AG55+AG57+AG59+AG61+AG63+AG65+AG67+AG69,2)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ROUND(AS55+AS57+AS59+AS61+AS63+AS65+AS67+AS69,2)</f>
        <v>0</v>
      </c>
      <c r="AT54" s="108">
        <f>ROUND(SUM(AV54:AW54),2)</f>
        <v>0</v>
      </c>
      <c r="AU54" s="109">
        <f>ROUND(AU55+AU57+AU59+AU61+AU63+AU65+AU67+AU69,5)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ROUND(AZ55+AZ57+AZ59+AZ61+AZ63+AZ65+AZ67+AZ69,2)</f>
        <v>0</v>
      </c>
      <c r="BA54" s="108">
        <f>ROUND(BA55+BA57+BA59+BA61+BA63+BA65+BA67+BA69,2)</f>
        <v>0</v>
      </c>
      <c r="BB54" s="108">
        <f>ROUND(BB55+BB57+BB59+BB61+BB63+BB65+BB67+BB69,2)</f>
        <v>0</v>
      </c>
      <c r="BC54" s="108">
        <f>ROUND(BC55+BC57+BC59+BC61+BC63+BC65+BC67+BC69,2)</f>
        <v>0</v>
      </c>
      <c r="BD54" s="110">
        <f>ROUND(BD55+BD57+BD59+BD61+BD63+BD65+BD67+BD69,2)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37.5" customHeight="1">
      <c r="A55" s="7"/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84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77</v>
      </c>
      <c r="BT55" s="125" t="s">
        <v>85</v>
      </c>
      <c r="BU55" s="125" t="s">
        <v>79</v>
      </c>
      <c r="BV55" s="125" t="s">
        <v>80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4" customFormat="1" ht="35.25" customHeight="1">
      <c r="A56" s="126" t="s">
        <v>88</v>
      </c>
      <c r="B56" s="65"/>
      <c r="C56" s="127"/>
      <c r="D56" s="127"/>
      <c r="E56" s="128" t="s">
        <v>89</v>
      </c>
      <c r="F56" s="128"/>
      <c r="G56" s="128"/>
      <c r="H56" s="128"/>
      <c r="I56" s="128"/>
      <c r="J56" s="127"/>
      <c r="K56" s="128" t="s">
        <v>90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'MR 2019-9-31c - SO 01 fil...'!J32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91</v>
      </c>
      <c r="AR56" s="67"/>
      <c r="AS56" s="131">
        <v>0</v>
      </c>
      <c r="AT56" s="132">
        <f>ROUND(SUM(AV56:AW56),2)</f>
        <v>0</v>
      </c>
      <c r="AU56" s="133">
        <f>'MR 2019-9-31c - SO 01 fil...'!P87</f>
        <v>0</v>
      </c>
      <c r="AV56" s="132">
        <f>'MR 2019-9-31c - SO 01 fil...'!J35</f>
        <v>0</v>
      </c>
      <c r="AW56" s="132">
        <f>'MR 2019-9-31c - SO 01 fil...'!J36</f>
        <v>0</v>
      </c>
      <c r="AX56" s="132">
        <f>'MR 2019-9-31c - SO 01 fil...'!J37</f>
        <v>0</v>
      </c>
      <c r="AY56" s="132">
        <f>'MR 2019-9-31c - SO 01 fil...'!J38</f>
        <v>0</v>
      </c>
      <c r="AZ56" s="132">
        <f>'MR 2019-9-31c - SO 01 fil...'!F35</f>
        <v>0</v>
      </c>
      <c r="BA56" s="132">
        <f>'MR 2019-9-31c - SO 01 fil...'!F36</f>
        <v>0</v>
      </c>
      <c r="BB56" s="132">
        <f>'MR 2019-9-31c - SO 01 fil...'!F37</f>
        <v>0</v>
      </c>
      <c r="BC56" s="132">
        <f>'MR 2019-9-31c - SO 01 fil...'!F38</f>
        <v>0</v>
      </c>
      <c r="BD56" s="134">
        <f>'MR 2019-9-31c - SO 01 fil...'!F39</f>
        <v>0</v>
      </c>
      <c r="BE56" s="4"/>
      <c r="BT56" s="135" t="s">
        <v>87</v>
      </c>
      <c r="BV56" s="135" t="s">
        <v>80</v>
      </c>
      <c r="BW56" s="135" t="s">
        <v>92</v>
      </c>
      <c r="BX56" s="135" t="s">
        <v>86</v>
      </c>
      <c r="CL56" s="135" t="s">
        <v>19</v>
      </c>
    </row>
    <row r="57" s="7" customFormat="1" ht="37.5" customHeight="1">
      <c r="A57" s="7"/>
      <c r="B57" s="113"/>
      <c r="C57" s="114"/>
      <c r="D57" s="115" t="s">
        <v>93</v>
      </c>
      <c r="E57" s="115"/>
      <c r="F57" s="115"/>
      <c r="G57" s="115"/>
      <c r="H57" s="115"/>
      <c r="I57" s="116"/>
      <c r="J57" s="115" t="s">
        <v>94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84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77</v>
      </c>
      <c r="BT57" s="125" t="s">
        <v>85</v>
      </c>
      <c r="BU57" s="125" t="s">
        <v>79</v>
      </c>
      <c r="BV57" s="125" t="s">
        <v>80</v>
      </c>
      <c r="BW57" s="125" t="s">
        <v>95</v>
      </c>
      <c r="BX57" s="125" t="s">
        <v>5</v>
      </c>
      <c r="CL57" s="125" t="s">
        <v>19</v>
      </c>
      <c r="CM57" s="125" t="s">
        <v>87</v>
      </c>
    </row>
    <row r="58" s="4" customFormat="1" ht="35.25" customHeight="1">
      <c r="A58" s="126" t="s">
        <v>88</v>
      </c>
      <c r="B58" s="65"/>
      <c r="C58" s="127"/>
      <c r="D58" s="127"/>
      <c r="E58" s="128" t="s">
        <v>96</v>
      </c>
      <c r="F58" s="128"/>
      <c r="G58" s="128"/>
      <c r="H58" s="128"/>
      <c r="I58" s="128"/>
      <c r="J58" s="127"/>
      <c r="K58" s="128" t="s">
        <v>97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'MR 2019-9-32c - So 02-CJV...'!J32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91</v>
      </c>
      <c r="AR58" s="67"/>
      <c r="AS58" s="131">
        <v>0</v>
      </c>
      <c r="AT58" s="132">
        <f>ROUND(SUM(AV58:AW58),2)</f>
        <v>0</v>
      </c>
      <c r="AU58" s="133">
        <f>'MR 2019-9-32c - So 02-CJV...'!P87</f>
        <v>0</v>
      </c>
      <c r="AV58" s="132">
        <f>'MR 2019-9-32c - So 02-CJV...'!J35</f>
        <v>0</v>
      </c>
      <c r="AW58" s="132">
        <f>'MR 2019-9-32c - So 02-CJV...'!J36</f>
        <v>0</v>
      </c>
      <c r="AX58" s="132">
        <f>'MR 2019-9-32c - So 02-CJV...'!J37</f>
        <v>0</v>
      </c>
      <c r="AY58" s="132">
        <f>'MR 2019-9-32c - So 02-CJV...'!J38</f>
        <v>0</v>
      </c>
      <c r="AZ58" s="132">
        <f>'MR 2019-9-32c - So 02-CJV...'!F35</f>
        <v>0</v>
      </c>
      <c r="BA58" s="132">
        <f>'MR 2019-9-32c - So 02-CJV...'!F36</f>
        <v>0</v>
      </c>
      <c r="BB58" s="132">
        <f>'MR 2019-9-32c - So 02-CJV...'!F37</f>
        <v>0</v>
      </c>
      <c r="BC58" s="132">
        <f>'MR 2019-9-32c - So 02-CJV...'!F38</f>
        <v>0</v>
      </c>
      <c r="BD58" s="134">
        <f>'MR 2019-9-32c - So 02-CJV...'!F39</f>
        <v>0</v>
      </c>
      <c r="BE58" s="4"/>
      <c r="BT58" s="135" t="s">
        <v>87</v>
      </c>
      <c r="BV58" s="135" t="s">
        <v>80</v>
      </c>
      <c r="BW58" s="135" t="s">
        <v>98</v>
      </c>
      <c r="BX58" s="135" t="s">
        <v>95</v>
      </c>
      <c r="CL58" s="135" t="s">
        <v>19</v>
      </c>
    </row>
    <row r="59" s="7" customFormat="1" ht="37.5" customHeight="1">
      <c r="A59" s="7"/>
      <c r="B59" s="113"/>
      <c r="C59" s="114"/>
      <c r="D59" s="115" t="s">
        <v>99</v>
      </c>
      <c r="E59" s="115"/>
      <c r="F59" s="115"/>
      <c r="G59" s="115"/>
      <c r="H59" s="115"/>
      <c r="I59" s="116"/>
      <c r="J59" s="115" t="s">
        <v>100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84</v>
      </c>
      <c r="AR59" s="120"/>
      <c r="AS59" s="121">
        <f>ROUND(AS60,2)</f>
        <v>0</v>
      </c>
      <c r="AT59" s="122">
        <f>ROUND(SUM(AV59:AW59),2)</f>
        <v>0</v>
      </c>
      <c r="AU59" s="123">
        <f>ROUND(AU60,5)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ROUND(AZ60,2)</f>
        <v>0</v>
      </c>
      <c r="BA59" s="122">
        <f>ROUND(BA60,2)</f>
        <v>0</v>
      </c>
      <c r="BB59" s="122">
        <f>ROUND(BB60,2)</f>
        <v>0</v>
      </c>
      <c r="BC59" s="122">
        <f>ROUND(BC60,2)</f>
        <v>0</v>
      </c>
      <c r="BD59" s="124">
        <f>ROUND(BD60,2)</f>
        <v>0</v>
      </c>
      <c r="BE59" s="7"/>
      <c r="BS59" s="125" t="s">
        <v>77</v>
      </c>
      <c r="BT59" s="125" t="s">
        <v>85</v>
      </c>
      <c r="BU59" s="125" t="s">
        <v>79</v>
      </c>
      <c r="BV59" s="125" t="s">
        <v>80</v>
      </c>
      <c r="BW59" s="125" t="s">
        <v>101</v>
      </c>
      <c r="BX59" s="125" t="s">
        <v>5</v>
      </c>
      <c r="CL59" s="125" t="s">
        <v>19</v>
      </c>
      <c r="CM59" s="125" t="s">
        <v>87</v>
      </c>
    </row>
    <row r="60" s="4" customFormat="1" ht="35.25" customHeight="1">
      <c r="A60" s="126" t="s">
        <v>88</v>
      </c>
      <c r="B60" s="65"/>
      <c r="C60" s="127"/>
      <c r="D60" s="127"/>
      <c r="E60" s="128" t="s">
        <v>102</v>
      </c>
      <c r="F60" s="128"/>
      <c r="G60" s="128"/>
      <c r="H60" s="128"/>
      <c r="I60" s="128"/>
      <c r="J60" s="127"/>
      <c r="K60" s="128" t="s">
        <v>103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'MR 2019-9-33-c - SO 03 so...'!J32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91</v>
      </c>
      <c r="AR60" s="67"/>
      <c r="AS60" s="131">
        <v>0</v>
      </c>
      <c r="AT60" s="132">
        <f>ROUND(SUM(AV60:AW60),2)</f>
        <v>0</v>
      </c>
      <c r="AU60" s="133">
        <f>'MR 2019-9-33-c - SO 03 so...'!P86</f>
        <v>0</v>
      </c>
      <c r="AV60" s="132">
        <f>'MR 2019-9-33-c - SO 03 so...'!J35</f>
        <v>0</v>
      </c>
      <c r="AW60" s="132">
        <f>'MR 2019-9-33-c - SO 03 so...'!J36</f>
        <v>0</v>
      </c>
      <c r="AX60" s="132">
        <f>'MR 2019-9-33-c - SO 03 so...'!J37</f>
        <v>0</v>
      </c>
      <c r="AY60" s="132">
        <f>'MR 2019-9-33-c - SO 03 so...'!J38</f>
        <v>0</v>
      </c>
      <c r="AZ60" s="132">
        <f>'MR 2019-9-33-c - SO 03 so...'!F35</f>
        <v>0</v>
      </c>
      <c r="BA60" s="132">
        <f>'MR 2019-9-33-c - SO 03 so...'!F36</f>
        <v>0</v>
      </c>
      <c r="BB60" s="132">
        <f>'MR 2019-9-33-c - SO 03 so...'!F37</f>
        <v>0</v>
      </c>
      <c r="BC60" s="132">
        <f>'MR 2019-9-33-c - SO 03 so...'!F38</f>
        <v>0</v>
      </c>
      <c r="BD60" s="134">
        <f>'MR 2019-9-33-c - SO 03 so...'!F39</f>
        <v>0</v>
      </c>
      <c r="BE60" s="4"/>
      <c r="BT60" s="135" t="s">
        <v>87</v>
      </c>
      <c r="BV60" s="135" t="s">
        <v>80</v>
      </c>
      <c r="BW60" s="135" t="s">
        <v>104</v>
      </c>
      <c r="BX60" s="135" t="s">
        <v>101</v>
      </c>
      <c r="CL60" s="135" t="s">
        <v>19</v>
      </c>
    </row>
    <row r="61" s="7" customFormat="1" ht="24.75" customHeight="1">
      <c r="A61" s="7"/>
      <c r="B61" s="113"/>
      <c r="C61" s="114"/>
      <c r="D61" s="115" t="s">
        <v>105</v>
      </c>
      <c r="E61" s="115"/>
      <c r="F61" s="115"/>
      <c r="G61" s="115"/>
      <c r="H61" s="115"/>
      <c r="I61" s="116"/>
      <c r="J61" s="115" t="s">
        <v>106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ROUND(AG62,2)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84</v>
      </c>
      <c r="AR61" s="120"/>
      <c r="AS61" s="121">
        <f>ROUND(AS62,2)</f>
        <v>0</v>
      </c>
      <c r="AT61" s="122">
        <f>ROUND(SUM(AV61:AW61),2)</f>
        <v>0</v>
      </c>
      <c r="AU61" s="123">
        <f>ROUND(AU62,5)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ROUND(AZ62,2)</f>
        <v>0</v>
      </c>
      <c r="BA61" s="122">
        <f>ROUND(BA62,2)</f>
        <v>0</v>
      </c>
      <c r="BB61" s="122">
        <f>ROUND(BB62,2)</f>
        <v>0</v>
      </c>
      <c r="BC61" s="122">
        <f>ROUND(BC62,2)</f>
        <v>0</v>
      </c>
      <c r="BD61" s="124">
        <f>ROUND(BD62,2)</f>
        <v>0</v>
      </c>
      <c r="BE61" s="7"/>
      <c r="BS61" s="125" t="s">
        <v>77</v>
      </c>
      <c r="BT61" s="125" t="s">
        <v>85</v>
      </c>
      <c r="BU61" s="125" t="s">
        <v>79</v>
      </c>
      <c r="BV61" s="125" t="s">
        <v>80</v>
      </c>
      <c r="BW61" s="125" t="s">
        <v>107</v>
      </c>
      <c r="BX61" s="125" t="s">
        <v>5</v>
      </c>
      <c r="CL61" s="125" t="s">
        <v>19</v>
      </c>
      <c r="CM61" s="125" t="s">
        <v>87</v>
      </c>
    </row>
    <row r="62" s="4" customFormat="1" ht="35.25" customHeight="1">
      <c r="A62" s="126" t="s">
        <v>88</v>
      </c>
      <c r="B62" s="65"/>
      <c r="C62" s="127"/>
      <c r="D62" s="127"/>
      <c r="E62" s="128" t="s">
        <v>108</v>
      </c>
      <c r="F62" s="128"/>
      <c r="G62" s="128"/>
      <c r="H62" s="128"/>
      <c r="I62" s="128"/>
      <c r="J62" s="127"/>
      <c r="K62" s="128" t="s">
        <v>109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'MR 2019-9-34c - SO 04 -si...'!J32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91</v>
      </c>
      <c r="AR62" s="67"/>
      <c r="AS62" s="131">
        <v>0</v>
      </c>
      <c r="AT62" s="132">
        <f>ROUND(SUM(AV62:AW62),2)</f>
        <v>0</v>
      </c>
      <c r="AU62" s="133">
        <f>'MR 2019-9-34c - SO 04 -si...'!P87</f>
        <v>0</v>
      </c>
      <c r="AV62" s="132">
        <f>'MR 2019-9-34c - SO 04 -si...'!J35</f>
        <v>0</v>
      </c>
      <c r="AW62" s="132">
        <f>'MR 2019-9-34c - SO 04 -si...'!J36</f>
        <v>0</v>
      </c>
      <c r="AX62" s="132">
        <f>'MR 2019-9-34c - SO 04 -si...'!J37</f>
        <v>0</v>
      </c>
      <c r="AY62" s="132">
        <f>'MR 2019-9-34c - SO 04 -si...'!J38</f>
        <v>0</v>
      </c>
      <c r="AZ62" s="132">
        <f>'MR 2019-9-34c - SO 04 -si...'!F35</f>
        <v>0</v>
      </c>
      <c r="BA62" s="132">
        <f>'MR 2019-9-34c - SO 04 -si...'!F36</f>
        <v>0</v>
      </c>
      <c r="BB62" s="132">
        <f>'MR 2019-9-34c - SO 04 -si...'!F37</f>
        <v>0</v>
      </c>
      <c r="BC62" s="132">
        <f>'MR 2019-9-34c - SO 04 -si...'!F38</f>
        <v>0</v>
      </c>
      <c r="BD62" s="134">
        <f>'MR 2019-9-34c - SO 04 -si...'!F39</f>
        <v>0</v>
      </c>
      <c r="BE62" s="4"/>
      <c r="BT62" s="135" t="s">
        <v>87</v>
      </c>
      <c r="BV62" s="135" t="s">
        <v>80</v>
      </c>
      <c r="BW62" s="135" t="s">
        <v>110</v>
      </c>
      <c r="BX62" s="135" t="s">
        <v>107</v>
      </c>
      <c r="CL62" s="135" t="s">
        <v>19</v>
      </c>
    </row>
    <row r="63" s="7" customFormat="1" ht="24.75" customHeight="1">
      <c r="A63" s="7"/>
      <c r="B63" s="113"/>
      <c r="C63" s="114"/>
      <c r="D63" s="115" t="s">
        <v>111</v>
      </c>
      <c r="E63" s="115"/>
      <c r="F63" s="115"/>
      <c r="G63" s="115"/>
      <c r="H63" s="115"/>
      <c r="I63" s="116"/>
      <c r="J63" s="115" t="s">
        <v>112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ROUND(AG64,2)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84</v>
      </c>
      <c r="AR63" s="120"/>
      <c r="AS63" s="121">
        <f>ROUND(AS64,2)</f>
        <v>0</v>
      </c>
      <c r="AT63" s="122">
        <f>ROUND(SUM(AV63:AW63),2)</f>
        <v>0</v>
      </c>
      <c r="AU63" s="123">
        <f>ROUND(AU64,5)</f>
        <v>0</v>
      </c>
      <c r="AV63" s="122">
        <f>ROUND(AZ63*L29,2)</f>
        <v>0</v>
      </c>
      <c r="AW63" s="122">
        <f>ROUND(BA63*L30,2)</f>
        <v>0</v>
      </c>
      <c r="AX63" s="122">
        <f>ROUND(BB63*L29,2)</f>
        <v>0</v>
      </c>
      <c r="AY63" s="122">
        <f>ROUND(BC63*L30,2)</f>
        <v>0</v>
      </c>
      <c r="AZ63" s="122">
        <f>ROUND(AZ64,2)</f>
        <v>0</v>
      </c>
      <c r="BA63" s="122">
        <f>ROUND(BA64,2)</f>
        <v>0</v>
      </c>
      <c r="BB63" s="122">
        <f>ROUND(BB64,2)</f>
        <v>0</v>
      </c>
      <c r="BC63" s="122">
        <f>ROUND(BC64,2)</f>
        <v>0</v>
      </c>
      <c r="BD63" s="124">
        <f>ROUND(BD64,2)</f>
        <v>0</v>
      </c>
      <c r="BE63" s="7"/>
      <c r="BS63" s="125" t="s">
        <v>77</v>
      </c>
      <c r="BT63" s="125" t="s">
        <v>85</v>
      </c>
      <c r="BU63" s="125" t="s">
        <v>79</v>
      </c>
      <c r="BV63" s="125" t="s">
        <v>80</v>
      </c>
      <c r="BW63" s="125" t="s">
        <v>113</v>
      </c>
      <c r="BX63" s="125" t="s">
        <v>5</v>
      </c>
      <c r="CL63" s="125" t="s">
        <v>19</v>
      </c>
      <c r="CM63" s="125" t="s">
        <v>87</v>
      </c>
    </row>
    <row r="64" s="4" customFormat="1" ht="35.25" customHeight="1">
      <c r="A64" s="126" t="s">
        <v>88</v>
      </c>
      <c r="B64" s="65"/>
      <c r="C64" s="127"/>
      <c r="D64" s="127"/>
      <c r="E64" s="128" t="s">
        <v>114</v>
      </c>
      <c r="F64" s="128"/>
      <c r="G64" s="128"/>
      <c r="H64" s="128"/>
      <c r="I64" s="128"/>
      <c r="J64" s="127"/>
      <c r="K64" s="128" t="s">
        <v>115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'MR 2019-9-35c - SO 05-psy...'!J32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91</v>
      </c>
      <c r="AR64" s="67"/>
      <c r="AS64" s="131">
        <v>0</v>
      </c>
      <c r="AT64" s="132">
        <f>ROUND(SUM(AV64:AW64),2)</f>
        <v>0</v>
      </c>
      <c r="AU64" s="133">
        <f>'MR 2019-9-35c - SO 05-psy...'!P86</f>
        <v>0</v>
      </c>
      <c r="AV64" s="132">
        <f>'MR 2019-9-35c - SO 05-psy...'!J35</f>
        <v>0</v>
      </c>
      <c r="AW64" s="132">
        <f>'MR 2019-9-35c - SO 05-psy...'!J36</f>
        <v>0</v>
      </c>
      <c r="AX64" s="132">
        <f>'MR 2019-9-35c - SO 05-psy...'!J37</f>
        <v>0</v>
      </c>
      <c r="AY64" s="132">
        <f>'MR 2019-9-35c - SO 05-psy...'!J38</f>
        <v>0</v>
      </c>
      <c r="AZ64" s="132">
        <f>'MR 2019-9-35c - SO 05-psy...'!F35</f>
        <v>0</v>
      </c>
      <c r="BA64" s="132">
        <f>'MR 2019-9-35c - SO 05-psy...'!F36</f>
        <v>0</v>
      </c>
      <c r="BB64" s="132">
        <f>'MR 2019-9-35c - SO 05-psy...'!F37</f>
        <v>0</v>
      </c>
      <c r="BC64" s="132">
        <f>'MR 2019-9-35c - SO 05-psy...'!F38</f>
        <v>0</v>
      </c>
      <c r="BD64" s="134">
        <f>'MR 2019-9-35c - SO 05-psy...'!F39</f>
        <v>0</v>
      </c>
      <c r="BE64" s="4"/>
      <c r="BT64" s="135" t="s">
        <v>87</v>
      </c>
      <c r="BV64" s="135" t="s">
        <v>80</v>
      </c>
      <c r="BW64" s="135" t="s">
        <v>116</v>
      </c>
      <c r="BX64" s="135" t="s">
        <v>113</v>
      </c>
      <c r="CL64" s="135" t="s">
        <v>19</v>
      </c>
    </row>
    <row r="65" s="7" customFormat="1" ht="37.5" customHeight="1">
      <c r="A65" s="7"/>
      <c r="B65" s="113"/>
      <c r="C65" s="114"/>
      <c r="D65" s="115" t="s">
        <v>117</v>
      </c>
      <c r="E65" s="115"/>
      <c r="F65" s="115"/>
      <c r="G65" s="115"/>
      <c r="H65" s="115"/>
      <c r="I65" s="116"/>
      <c r="J65" s="115" t="s">
        <v>118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ROUND(AG66,2)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84</v>
      </c>
      <c r="AR65" s="120"/>
      <c r="AS65" s="121">
        <f>ROUND(AS66,2)</f>
        <v>0</v>
      </c>
      <c r="AT65" s="122">
        <f>ROUND(SUM(AV65:AW65),2)</f>
        <v>0</v>
      </c>
      <c r="AU65" s="123">
        <f>ROUND(AU66,5)</f>
        <v>0</v>
      </c>
      <c r="AV65" s="122">
        <f>ROUND(AZ65*L29,2)</f>
        <v>0</v>
      </c>
      <c r="AW65" s="122">
        <f>ROUND(BA65*L30,2)</f>
        <v>0</v>
      </c>
      <c r="AX65" s="122">
        <f>ROUND(BB65*L29,2)</f>
        <v>0</v>
      </c>
      <c r="AY65" s="122">
        <f>ROUND(BC65*L30,2)</f>
        <v>0</v>
      </c>
      <c r="AZ65" s="122">
        <f>ROUND(AZ66,2)</f>
        <v>0</v>
      </c>
      <c r="BA65" s="122">
        <f>ROUND(BA66,2)</f>
        <v>0</v>
      </c>
      <c r="BB65" s="122">
        <f>ROUND(BB66,2)</f>
        <v>0</v>
      </c>
      <c r="BC65" s="122">
        <f>ROUND(BC66,2)</f>
        <v>0</v>
      </c>
      <c r="BD65" s="124">
        <f>ROUND(BD66,2)</f>
        <v>0</v>
      </c>
      <c r="BE65" s="7"/>
      <c r="BS65" s="125" t="s">
        <v>77</v>
      </c>
      <c r="BT65" s="125" t="s">
        <v>85</v>
      </c>
      <c r="BU65" s="125" t="s">
        <v>79</v>
      </c>
      <c r="BV65" s="125" t="s">
        <v>80</v>
      </c>
      <c r="BW65" s="125" t="s">
        <v>119</v>
      </c>
      <c r="BX65" s="125" t="s">
        <v>5</v>
      </c>
      <c r="CL65" s="125" t="s">
        <v>19</v>
      </c>
      <c r="CM65" s="125" t="s">
        <v>87</v>
      </c>
    </row>
    <row r="66" s="4" customFormat="1" ht="35.25" customHeight="1">
      <c r="A66" s="126" t="s">
        <v>88</v>
      </c>
      <c r="B66" s="65"/>
      <c r="C66" s="127"/>
      <c r="D66" s="127"/>
      <c r="E66" s="128" t="s">
        <v>120</v>
      </c>
      <c r="F66" s="128"/>
      <c r="G66" s="128"/>
      <c r="H66" s="128"/>
      <c r="I66" s="128"/>
      <c r="J66" s="127"/>
      <c r="K66" s="128" t="s">
        <v>121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'MR 2019-9-36c - SO 06-rel...'!J32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91</v>
      </c>
      <c r="AR66" s="67"/>
      <c r="AS66" s="131">
        <v>0</v>
      </c>
      <c r="AT66" s="132">
        <f>ROUND(SUM(AV66:AW66),2)</f>
        <v>0</v>
      </c>
      <c r="AU66" s="133">
        <f>'MR 2019-9-36c - SO 06-rel...'!P87</f>
        <v>0</v>
      </c>
      <c r="AV66" s="132">
        <f>'MR 2019-9-36c - SO 06-rel...'!J35</f>
        <v>0</v>
      </c>
      <c r="AW66" s="132">
        <f>'MR 2019-9-36c - SO 06-rel...'!J36</f>
        <v>0</v>
      </c>
      <c r="AX66" s="132">
        <f>'MR 2019-9-36c - SO 06-rel...'!J37</f>
        <v>0</v>
      </c>
      <c r="AY66" s="132">
        <f>'MR 2019-9-36c - SO 06-rel...'!J38</f>
        <v>0</v>
      </c>
      <c r="AZ66" s="132">
        <f>'MR 2019-9-36c - SO 06-rel...'!F35</f>
        <v>0</v>
      </c>
      <c r="BA66" s="132">
        <f>'MR 2019-9-36c - SO 06-rel...'!F36</f>
        <v>0</v>
      </c>
      <c r="BB66" s="132">
        <f>'MR 2019-9-36c - SO 06-rel...'!F37</f>
        <v>0</v>
      </c>
      <c r="BC66" s="132">
        <f>'MR 2019-9-36c - SO 06-rel...'!F38</f>
        <v>0</v>
      </c>
      <c r="BD66" s="134">
        <f>'MR 2019-9-36c - SO 06-rel...'!F39</f>
        <v>0</v>
      </c>
      <c r="BE66" s="4"/>
      <c r="BT66" s="135" t="s">
        <v>87</v>
      </c>
      <c r="BV66" s="135" t="s">
        <v>80</v>
      </c>
      <c r="BW66" s="135" t="s">
        <v>122</v>
      </c>
      <c r="BX66" s="135" t="s">
        <v>119</v>
      </c>
      <c r="CL66" s="135" t="s">
        <v>19</v>
      </c>
    </row>
    <row r="67" s="7" customFormat="1" ht="37.5" customHeight="1">
      <c r="A67" s="7"/>
      <c r="B67" s="113"/>
      <c r="C67" s="114"/>
      <c r="D67" s="115" t="s">
        <v>123</v>
      </c>
      <c r="E67" s="115"/>
      <c r="F67" s="115"/>
      <c r="G67" s="115"/>
      <c r="H67" s="115"/>
      <c r="I67" s="116"/>
      <c r="J67" s="115" t="s">
        <v>124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ROUND(AG68,2)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84</v>
      </c>
      <c r="AR67" s="120"/>
      <c r="AS67" s="121">
        <f>ROUND(AS68,2)</f>
        <v>0</v>
      </c>
      <c r="AT67" s="122">
        <f>ROUND(SUM(AV67:AW67),2)</f>
        <v>0</v>
      </c>
      <c r="AU67" s="123">
        <f>ROUND(AU68,5)</f>
        <v>0</v>
      </c>
      <c r="AV67" s="122">
        <f>ROUND(AZ67*L29,2)</f>
        <v>0</v>
      </c>
      <c r="AW67" s="122">
        <f>ROUND(BA67*L30,2)</f>
        <v>0</v>
      </c>
      <c r="AX67" s="122">
        <f>ROUND(BB67*L29,2)</f>
        <v>0</v>
      </c>
      <c r="AY67" s="122">
        <f>ROUND(BC67*L30,2)</f>
        <v>0</v>
      </c>
      <c r="AZ67" s="122">
        <f>ROUND(AZ68,2)</f>
        <v>0</v>
      </c>
      <c r="BA67" s="122">
        <f>ROUND(BA68,2)</f>
        <v>0</v>
      </c>
      <c r="BB67" s="122">
        <f>ROUND(BB68,2)</f>
        <v>0</v>
      </c>
      <c r="BC67" s="122">
        <f>ROUND(BC68,2)</f>
        <v>0</v>
      </c>
      <c r="BD67" s="124">
        <f>ROUND(BD68,2)</f>
        <v>0</v>
      </c>
      <c r="BE67" s="7"/>
      <c r="BS67" s="125" t="s">
        <v>77</v>
      </c>
      <c r="BT67" s="125" t="s">
        <v>85</v>
      </c>
      <c r="BU67" s="125" t="s">
        <v>79</v>
      </c>
      <c r="BV67" s="125" t="s">
        <v>80</v>
      </c>
      <c r="BW67" s="125" t="s">
        <v>125</v>
      </c>
      <c r="BX67" s="125" t="s">
        <v>5</v>
      </c>
      <c r="CL67" s="125" t="s">
        <v>19</v>
      </c>
      <c r="CM67" s="125" t="s">
        <v>87</v>
      </c>
    </row>
    <row r="68" s="4" customFormat="1" ht="35.25" customHeight="1">
      <c r="A68" s="126" t="s">
        <v>88</v>
      </c>
      <c r="B68" s="65"/>
      <c r="C68" s="127"/>
      <c r="D68" s="127"/>
      <c r="E68" s="128" t="s">
        <v>126</v>
      </c>
      <c r="F68" s="128"/>
      <c r="G68" s="128"/>
      <c r="H68" s="128"/>
      <c r="I68" s="128"/>
      <c r="J68" s="127"/>
      <c r="K68" s="128" t="s">
        <v>127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'MR 2019-9-37c - SO 07-asi...'!J32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91</v>
      </c>
      <c r="AR68" s="67"/>
      <c r="AS68" s="131">
        <v>0</v>
      </c>
      <c r="AT68" s="132">
        <f>ROUND(SUM(AV68:AW68),2)</f>
        <v>0</v>
      </c>
      <c r="AU68" s="133">
        <f>'MR 2019-9-37c - SO 07-asi...'!P87</f>
        <v>0</v>
      </c>
      <c r="AV68" s="132">
        <f>'MR 2019-9-37c - SO 07-asi...'!J35</f>
        <v>0</v>
      </c>
      <c r="AW68" s="132">
        <f>'MR 2019-9-37c - SO 07-asi...'!J36</f>
        <v>0</v>
      </c>
      <c r="AX68" s="132">
        <f>'MR 2019-9-37c - SO 07-asi...'!J37</f>
        <v>0</v>
      </c>
      <c r="AY68" s="132">
        <f>'MR 2019-9-37c - SO 07-asi...'!J38</f>
        <v>0</v>
      </c>
      <c r="AZ68" s="132">
        <f>'MR 2019-9-37c - SO 07-asi...'!F35</f>
        <v>0</v>
      </c>
      <c r="BA68" s="132">
        <f>'MR 2019-9-37c - SO 07-asi...'!F36</f>
        <v>0</v>
      </c>
      <c r="BB68" s="132">
        <f>'MR 2019-9-37c - SO 07-asi...'!F37</f>
        <v>0</v>
      </c>
      <c r="BC68" s="132">
        <f>'MR 2019-9-37c - SO 07-asi...'!F38</f>
        <v>0</v>
      </c>
      <c r="BD68" s="134">
        <f>'MR 2019-9-37c - SO 07-asi...'!F39</f>
        <v>0</v>
      </c>
      <c r="BE68" s="4"/>
      <c r="BT68" s="135" t="s">
        <v>87</v>
      </c>
      <c r="BV68" s="135" t="s">
        <v>80</v>
      </c>
      <c r="BW68" s="135" t="s">
        <v>128</v>
      </c>
      <c r="BX68" s="135" t="s">
        <v>125</v>
      </c>
      <c r="CL68" s="135" t="s">
        <v>19</v>
      </c>
    </row>
    <row r="69" s="7" customFormat="1" ht="24.75" customHeight="1">
      <c r="A69" s="7"/>
      <c r="B69" s="113"/>
      <c r="C69" s="114"/>
      <c r="D69" s="115" t="s">
        <v>129</v>
      </c>
      <c r="E69" s="115"/>
      <c r="F69" s="115"/>
      <c r="G69" s="115"/>
      <c r="H69" s="115"/>
      <c r="I69" s="116"/>
      <c r="J69" s="115" t="s">
        <v>130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7">
        <f>ROUND(AG70,2)</f>
        <v>0</v>
      </c>
      <c r="AH69" s="116"/>
      <c r="AI69" s="116"/>
      <c r="AJ69" s="116"/>
      <c r="AK69" s="116"/>
      <c r="AL69" s="116"/>
      <c r="AM69" s="116"/>
      <c r="AN69" s="118">
        <f>SUM(AG69,AT69)</f>
        <v>0</v>
      </c>
      <c r="AO69" s="116"/>
      <c r="AP69" s="116"/>
      <c r="AQ69" s="119" t="s">
        <v>84</v>
      </c>
      <c r="AR69" s="120"/>
      <c r="AS69" s="121">
        <f>ROUND(AS70,2)</f>
        <v>0</v>
      </c>
      <c r="AT69" s="122">
        <f>ROUND(SUM(AV69:AW69),2)</f>
        <v>0</v>
      </c>
      <c r="AU69" s="123">
        <f>ROUND(AU70,5)</f>
        <v>0</v>
      </c>
      <c r="AV69" s="122">
        <f>ROUND(AZ69*L29,2)</f>
        <v>0</v>
      </c>
      <c r="AW69" s="122">
        <f>ROUND(BA69*L30,2)</f>
        <v>0</v>
      </c>
      <c r="AX69" s="122">
        <f>ROUND(BB69*L29,2)</f>
        <v>0</v>
      </c>
      <c r="AY69" s="122">
        <f>ROUND(BC69*L30,2)</f>
        <v>0</v>
      </c>
      <c r="AZ69" s="122">
        <f>ROUND(AZ70,2)</f>
        <v>0</v>
      </c>
      <c r="BA69" s="122">
        <f>ROUND(BA70,2)</f>
        <v>0</v>
      </c>
      <c r="BB69" s="122">
        <f>ROUND(BB70,2)</f>
        <v>0</v>
      </c>
      <c r="BC69" s="122">
        <f>ROUND(BC70,2)</f>
        <v>0</v>
      </c>
      <c r="BD69" s="124">
        <f>ROUND(BD70,2)</f>
        <v>0</v>
      </c>
      <c r="BE69" s="7"/>
      <c r="BS69" s="125" t="s">
        <v>77</v>
      </c>
      <c r="BT69" s="125" t="s">
        <v>85</v>
      </c>
      <c r="BU69" s="125" t="s">
        <v>79</v>
      </c>
      <c r="BV69" s="125" t="s">
        <v>80</v>
      </c>
      <c r="BW69" s="125" t="s">
        <v>131</v>
      </c>
      <c r="BX69" s="125" t="s">
        <v>5</v>
      </c>
      <c r="CL69" s="125" t="s">
        <v>19</v>
      </c>
      <c r="CM69" s="125" t="s">
        <v>87</v>
      </c>
    </row>
    <row r="70" s="4" customFormat="1" ht="35.25" customHeight="1">
      <c r="A70" s="126" t="s">
        <v>88</v>
      </c>
      <c r="B70" s="65"/>
      <c r="C70" s="127"/>
      <c r="D70" s="127"/>
      <c r="E70" s="128" t="s">
        <v>132</v>
      </c>
      <c r="F70" s="128"/>
      <c r="G70" s="128"/>
      <c r="H70" s="128"/>
      <c r="I70" s="128"/>
      <c r="J70" s="127"/>
      <c r="K70" s="128" t="s">
        <v>133</v>
      </c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9">
        <f>'MR 2019-9-38c - SO 08-mig...'!J32</f>
        <v>0</v>
      </c>
      <c r="AH70" s="127"/>
      <c r="AI70" s="127"/>
      <c r="AJ70" s="127"/>
      <c r="AK70" s="127"/>
      <c r="AL70" s="127"/>
      <c r="AM70" s="127"/>
      <c r="AN70" s="129">
        <f>SUM(AG70,AT70)</f>
        <v>0</v>
      </c>
      <c r="AO70" s="127"/>
      <c r="AP70" s="127"/>
      <c r="AQ70" s="130" t="s">
        <v>91</v>
      </c>
      <c r="AR70" s="67"/>
      <c r="AS70" s="136">
        <v>0</v>
      </c>
      <c r="AT70" s="137">
        <f>ROUND(SUM(AV70:AW70),2)</f>
        <v>0</v>
      </c>
      <c r="AU70" s="138">
        <f>'MR 2019-9-38c - SO 08-mig...'!P86</f>
        <v>0</v>
      </c>
      <c r="AV70" s="137">
        <f>'MR 2019-9-38c - SO 08-mig...'!J35</f>
        <v>0</v>
      </c>
      <c r="AW70" s="137">
        <f>'MR 2019-9-38c - SO 08-mig...'!J36</f>
        <v>0</v>
      </c>
      <c r="AX70" s="137">
        <f>'MR 2019-9-38c - SO 08-mig...'!J37</f>
        <v>0</v>
      </c>
      <c r="AY70" s="137">
        <f>'MR 2019-9-38c - SO 08-mig...'!J38</f>
        <v>0</v>
      </c>
      <c r="AZ70" s="137">
        <f>'MR 2019-9-38c - SO 08-mig...'!F35</f>
        <v>0</v>
      </c>
      <c r="BA70" s="137">
        <f>'MR 2019-9-38c - SO 08-mig...'!F36</f>
        <v>0</v>
      </c>
      <c r="BB70" s="137">
        <f>'MR 2019-9-38c - SO 08-mig...'!F37</f>
        <v>0</v>
      </c>
      <c r="BC70" s="137">
        <f>'MR 2019-9-38c - SO 08-mig...'!F38</f>
        <v>0</v>
      </c>
      <c r="BD70" s="139">
        <f>'MR 2019-9-38c - SO 08-mig...'!F39</f>
        <v>0</v>
      </c>
      <c r="BE70" s="4"/>
      <c r="BT70" s="135" t="s">
        <v>87</v>
      </c>
      <c r="BV70" s="135" t="s">
        <v>80</v>
      </c>
      <c r="BW70" s="135" t="s">
        <v>134</v>
      </c>
      <c r="BX70" s="135" t="s">
        <v>131</v>
      </c>
      <c r="CL70" s="135" t="s">
        <v>19</v>
      </c>
    </row>
    <row r="71" s="2" customFormat="1" ht="30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6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46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</row>
  </sheetData>
  <sheetProtection sheet="1" formatColumns="0" formatRows="0" objects="1" scenarios="1" spinCount="100000" saltValue="PRMWrECTsLfyqOOD71z8pV1SKVjSNBiO1oW5zfXLvopkwDO8YaxABL9fJTzK9lAXGWPkopRPJFC2D7XiPr/7zw==" hashValue="BJc8eAp5Te3iZzlrWHMooDXSyD9G7fkFDmWRDt9wMRlvuU34tC6aWAhH8pHm1cpvEFBsBecyA9HArNUla7WxGA==" algorithmName="SHA-512" password="CC35"/>
  <mergeCells count="102">
    <mergeCell ref="C52:G52"/>
    <mergeCell ref="D57:H57"/>
    <mergeCell ref="D63:H63"/>
    <mergeCell ref="D59:H59"/>
    <mergeCell ref="D55:H55"/>
    <mergeCell ref="D61:H61"/>
    <mergeCell ref="E58:I58"/>
    <mergeCell ref="E56:I56"/>
    <mergeCell ref="E60:I60"/>
    <mergeCell ref="E64:I64"/>
    <mergeCell ref="E62:I62"/>
    <mergeCell ref="I52:AF52"/>
    <mergeCell ref="J57:AF57"/>
    <mergeCell ref="J61:AF61"/>
    <mergeCell ref="J55:AF55"/>
    <mergeCell ref="J59:AF59"/>
    <mergeCell ref="J63:AF63"/>
    <mergeCell ref="K62:AF62"/>
    <mergeCell ref="K56:AF56"/>
    <mergeCell ref="K58:AF58"/>
    <mergeCell ref="K64:AF64"/>
    <mergeCell ref="K60:AF60"/>
    <mergeCell ref="L45:AO45"/>
    <mergeCell ref="D65:H65"/>
    <mergeCell ref="J65:AF65"/>
    <mergeCell ref="E66:I66"/>
    <mergeCell ref="K66:AF66"/>
    <mergeCell ref="D67:H67"/>
    <mergeCell ref="J67:AF67"/>
    <mergeCell ref="E68:I68"/>
    <mergeCell ref="K68:AF68"/>
    <mergeCell ref="D69:H69"/>
    <mergeCell ref="J69:AF69"/>
    <mergeCell ref="E70:I70"/>
    <mergeCell ref="K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61:AM61"/>
    <mergeCell ref="AG63:AM63"/>
    <mergeCell ref="AG62:AM62"/>
    <mergeCell ref="AG55:AM55"/>
    <mergeCell ref="AG60:AM60"/>
    <mergeCell ref="AG64:AM64"/>
    <mergeCell ref="AG59:AM59"/>
    <mergeCell ref="AG56:AM56"/>
    <mergeCell ref="AG57:AM57"/>
    <mergeCell ref="AG58:AM58"/>
    <mergeCell ref="AM49:AP49"/>
    <mergeCell ref="AM50:AP50"/>
    <mergeCell ref="AM47:AN47"/>
    <mergeCell ref="AN63:AP63"/>
    <mergeCell ref="AN52:AP52"/>
    <mergeCell ref="AN58:AP58"/>
    <mergeCell ref="AN61:AP61"/>
    <mergeCell ref="AN57:AP57"/>
    <mergeCell ref="AN60:AP60"/>
    <mergeCell ref="AN55:AP55"/>
    <mergeCell ref="AN56:AP56"/>
    <mergeCell ref="AN59:AP59"/>
    <mergeCell ref="AN62:AP62"/>
    <mergeCell ref="AN64:AP6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MR 2019-9-31c - SO 01 fil...'!C2" display="/"/>
    <hyperlink ref="A58" location="'MR 2019-9-32c - So 02-CJV...'!C2" display="/"/>
    <hyperlink ref="A60" location="'MR 2019-9-33-c - SO 03 so...'!C2" display="/"/>
    <hyperlink ref="A62" location="'MR 2019-9-34c - SO 04 -si...'!C2" display="/"/>
    <hyperlink ref="A64" location="'MR 2019-9-35c - SO 05-psy...'!C2" display="/"/>
    <hyperlink ref="A66" location="'MR 2019-9-36c - SO 06-rel...'!C2" display="/"/>
    <hyperlink ref="A68" location="'MR 2019-9-37c - SO 07-asi...'!C2" display="/"/>
    <hyperlink ref="A70" location="'MR 2019-9-38c - SO 08-mig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280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281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282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283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284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285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286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287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288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289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290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84</v>
      </c>
      <c r="F18" s="293" t="s">
        <v>291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292</v>
      </c>
      <c r="F19" s="293" t="s">
        <v>293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294</v>
      </c>
      <c r="F20" s="293" t="s">
        <v>295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296</v>
      </c>
      <c r="F21" s="293" t="s">
        <v>297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298</v>
      </c>
      <c r="F22" s="293" t="s">
        <v>299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91</v>
      </c>
      <c r="F23" s="293" t="s">
        <v>300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301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302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303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304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305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306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307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308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309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147</v>
      </c>
      <c r="F36" s="293"/>
      <c r="G36" s="293" t="s">
        <v>310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311</v>
      </c>
      <c r="F37" s="293"/>
      <c r="G37" s="293" t="s">
        <v>312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59</v>
      </c>
      <c r="F38" s="293"/>
      <c r="G38" s="293" t="s">
        <v>313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60</v>
      </c>
      <c r="F39" s="293"/>
      <c r="G39" s="293" t="s">
        <v>314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148</v>
      </c>
      <c r="F40" s="293"/>
      <c r="G40" s="293" t="s">
        <v>315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149</v>
      </c>
      <c r="F41" s="293"/>
      <c r="G41" s="293" t="s">
        <v>316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317</v>
      </c>
      <c r="F42" s="293"/>
      <c r="G42" s="293" t="s">
        <v>318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319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320</v>
      </c>
      <c r="F44" s="293"/>
      <c r="G44" s="293" t="s">
        <v>321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151</v>
      </c>
      <c r="F45" s="293"/>
      <c r="G45" s="293" t="s">
        <v>322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323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324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325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326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327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328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329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330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331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332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333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334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335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336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337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338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339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340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341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342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343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344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345</v>
      </c>
      <c r="D76" s="311"/>
      <c r="E76" s="311"/>
      <c r="F76" s="311" t="s">
        <v>346</v>
      </c>
      <c r="G76" s="312"/>
      <c r="H76" s="311" t="s">
        <v>60</v>
      </c>
      <c r="I76" s="311" t="s">
        <v>63</v>
      </c>
      <c r="J76" s="311" t="s">
        <v>347</v>
      </c>
      <c r="K76" s="310"/>
    </row>
    <row r="77" s="1" customFormat="1" ht="17.25" customHeight="1">
      <c r="B77" s="308"/>
      <c r="C77" s="313" t="s">
        <v>348</v>
      </c>
      <c r="D77" s="313"/>
      <c r="E77" s="313"/>
      <c r="F77" s="314" t="s">
        <v>349</v>
      </c>
      <c r="G77" s="315"/>
      <c r="H77" s="313"/>
      <c r="I77" s="313"/>
      <c r="J77" s="313" t="s">
        <v>350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59</v>
      </c>
      <c r="D79" s="316"/>
      <c r="E79" s="316"/>
      <c r="F79" s="318" t="s">
        <v>351</v>
      </c>
      <c r="G79" s="317"/>
      <c r="H79" s="296" t="s">
        <v>352</v>
      </c>
      <c r="I79" s="296" t="s">
        <v>353</v>
      </c>
      <c r="J79" s="296">
        <v>20</v>
      </c>
      <c r="K79" s="310"/>
    </row>
    <row r="80" s="1" customFormat="1" ht="15" customHeight="1">
      <c r="B80" s="308"/>
      <c r="C80" s="296" t="s">
        <v>354</v>
      </c>
      <c r="D80" s="296"/>
      <c r="E80" s="296"/>
      <c r="F80" s="318" t="s">
        <v>351</v>
      </c>
      <c r="G80" s="317"/>
      <c r="H80" s="296" t="s">
        <v>355</v>
      </c>
      <c r="I80" s="296" t="s">
        <v>353</v>
      </c>
      <c r="J80" s="296">
        <v>120</v>
      </c>
      <c r="K80" s="310"/>
    </row>
    <row r="81" s="1" customFormat="1" ht="15" customHeight="1">
      <c r="B81" s="319"/>
      <c r="C81" s="296" t="s">
        <v>356</v>
      </c>
      <c r="D81" s="296"/>
      <c r="E81" s="296"/>
      <c r="F81" s="318" t="s">
        <v>357</v>
      </c>
      <c r="G81" s="317"/>
      <c r="H81" s="296" t="s">
        <v>358</v>
      </c>
      <c r="I81" s="296" t="s">
        <v>353</v>
      </c>
      <c r="J81" s="296">
        <v>50</v>
      </c>
      <c r="K81" s="310"/>
    </row>
    <row r="82" s="1" customFormat="1" ht="15" customHeight="1">
      <c r="B82" s="319"/>
      <c r="C82" s="296" t="s">
        <v>359</v>
      </c>
      <c r="D82" s="296"/>
      <c r="E82" s="296"/>
      <c r="F82" s="318" t="s">
        <v>351</v>
      </c>
      <c r="G82" s="317"/>
      <c r="H82" s="296" t="s">
        <v>360</v>
      </c>
      <c r="I82" s="296" t="s">
        <v>361</v>
      </c>
      <c r="J82" s="296"/>
      <c r="K82" s="310"/>
    </row>
    <row r="83" s="1" customFormat="1" ht="15" customHeight="1">
      <c r="B83" s="319"/>
      <c r="C83" s="320" t="s">
        <v>362</v>
      </c>
      <c r="D83" s="320"/>
      <c r="E83" s="320"/>
      <c r="F83" s="321" t="s">
        <v>357</v>
      </c>
      <c r="G83" s="320"/>
      <c r="H83" s="320" t="s">
        <v>363</v>
      </c>
      <c r="I83" s="320" t="s">
        <v>353</v>
      </c>
      <c r="J83" s="320">
        <v>15</v>
      </c>
      <c r="K83" s="310"/>
    </row>
    <row r="84" s="1" customFormat="1" ht="15" customHeight="1">
      <c r="B84" s="319"/>
      <c r="C84" s="320" t="s">
        <v>364</v>
      </c>
      <c r="D84" s="320"/>
      <c r="E84" s="320"/>
      <c r="F84" s="321" t="s">
        <v>357</v>
      </c>
      <c r="G84" s="320"/>
      <c r="H84" s="320" t="s">
        <v>365</v>
      </c>
      <c r="I84" s="320" t="s">
        <v>353</v>
      </c>
      <c r="J84" s="320">
        <v>15</v>
      </c>
      <c r="K84" s="310"/>
    </row>
    <row r="85" s="1" customFormat="1" ht="15" customHeight="1">
      <c r="B85" s="319"/>
      <c r="C85" s="320" t="s">
        <v>366</v>
      </c>
      <c r="D85" s="320"/>
      <c r="E85" s="320"/>
      <c r="F85" s="321" t="s">
        <v>357</v>
      </c>
      <c r="G85" s="320"/>
      <c r="H85" s="320" t="s">
        <v>367</v>
      </c>
      <c r="I85" s="320" t="s">
        <v>353</v>
      </c>
      <c r="J85" s="320">
        <v>20</v>
      </c>
      <c r="K85" s="310"/>
    </row>
    <row r="86" s="1" customFormat="1" ht="15" customHeight="1">
      <c r="B86" s="319"/>
      <c r="C86" s="320" t="s">
        <v>368</v>
      </c>
      <c r="D86" s="320"/>
      <c r="E86" s="320"/>
      <c r="F86" s="321" t="s">
        <v>357</v>
      </c>
      <c r="G86" s="320"/>
      <c r="H86" s="320" t="s">
        <v>369</v>
      </c>
      <c r="I86" s="320" t="s">
        <v>353</v>
      </c>
      <c r="J86" s="320">
        <v>20</v>
      </c>
      <c r="K86" s="310"/>
    </row>
    <row r="87" s="1" customFormat="1" ht="15" customHeight="1">
      <c r="B87" s="319"/>
      <c r="C87" s="296" t="s">
        <v>370</v>
      </c>
      <c r="D87" s="296"/>
      <c r="E87" s="296"/>
      <c r="F87" s="318" t="s">
        <v>357</v>
      </c>
      <c r="G87" s="317"/>
      <c r="H87" s="296" t="s">
        <v>371</v>
      </c>
      <c r="I87" s="296" t="s">
        <v>353</v>
      </c>
      <c r="J87" s="296">
        <v>50</v>
      </c>
      <c r="K87" s="310"/>
    </row>
    <row r="88" s="1" customFormat="1" ht="15" customHeight="1">
      <c r="B88" s="319"/>
      <c r="C88" s="296" t="s">
        <v>372</v>
      </c>
      <c r="D88" s="296"/>
      <c r="E88" s="296"/>
      <c r="F88" s="318" t="s">
        <v>357</v>
      </c>
      <c r="G88" s="317"/>
      <c r="H88" s="296" t="s">
        <v>373</v>
      </c>
      <c r="I88" s="296" t="s">
        <v>353</v>
      </c>
      <c r="J88" s="296">
        <v>20</v>
      </c>
      <c r="K88" s="310"/>
    </row>
    <row r="89" s="1" customFormat="1" ht="15" customHeight="1">
      <c r="B89" s="319"/>
      <c r="C89" s="296" t="s">
        <v>374</v>
      </c>
      <c r="D89" s="296"/>
      <c r="E89" s="296"/>
      <c r="F89" s="318" t="s">
        <v>357</v>
      </c>
      <c r="G89" s="317"/>
      <c r="H89" s="296" t="s">
        <v>375</v>
      </c>
      <c r="I89" s="296" t="s">
        <v>353</v>
      </c>
      <c r="J89" s="296">
        <v>20</v>
      </c>
      <c r="K89" s="310"/>
    </row>
    <row r="90" s="1" customFormat="1" ht="15" customHeight="1">
      <c r="B90" s="319"/>
      <c r="C90" s="296" t="s">
        <v>376</v>
      </c>
      <c r="D90" s="296"/>
      <c r="E90" s="296"/>
      <c r="F90" s="318" t="s">
        <v>357</v>
      </c>
      <c r="G90" s="317"/>
      <c r="H90" s="296" t="s">
        <v>377</v>
      </c>
      <c r="I90" s="296" t="s">
        <v>353</v>
      </c>
      <c r="J90" s="296">
        <v>50</v>
      </c>
      <c r="K90" s="310"/>
    </row>
    <row r="91" s="1" customFormat="1" ht="15" customHeight="1">
      <c r="B91" s="319"/>
      <c r="C91" s="296" t="s">
        <v>378</v>
      </c>
      <c r="D91" s="296"/>
      <c r="E91" s="296"/>
      <c r="F91" s="318" t="s">
        <v>357</v>
      </c>
      <c r="G91" s="317"/>
      <c r="H91" s="296" t="s">
        <v>378</v>
      </c>
      <c r="I91" s="296" t="s">
        <v>353</v>
      </c>
      <c r="J91" s="296">
        <v>50</v>
      </c>
      <c r="K91" s="310"/>
    </row>
    <row r="92" s="1" customFormat="1" ht="15" customHeight="1">
      <c r="B92" s="319"/>
      <c r="C92" s="296" t="s">
        <v>379</v>
      </c>
      <c r="D92" s="296"/>
      <c r="E92" s="296"/>
      <c r="F92" s="318" t="s">
        <v>357</v>
      </c>
      <c r="G92" s="317"/>
      <c r="H92" s="296" t="s">
        <v>380</v>
      </c>
      <c r="I92" s="296" t="s">
        <v>353</v>
      </c>
      <c r="J92" s="296">
        <v>255</v>
      </c>
      <c r="K92" s="310"/>
    </row>
    <row r="93" s="1" customFormat="1" ht="15" customHeight="1">
      <c r="B93" s="319"/>
      <c r="C93" s="296" t="s">
        <v>381</v>
      </c>
      <c r="D93" s="296"/>
      <c r="E93" s="296"/>
      <c r="F93" s="318" t="s">
        <v>351</v>
      </c>
      <c r="G93" s="317"/>
      <c r="H93" s="296" t="s">
        <v>382</v>
      </c>
      <c r="I93" s="296" t="s">
        <v>383</v>
      </c>
      <c r="J93" s="296"/>
      <c r="K93" s="310"/>
    </row>
    <row r="94" s="1" customFormat="1" ht="15" customHeight="1">
      <c r="B94" s="319"/>
      <c r="C94" s="296" t="s">
        <v>384</v>
      </c>
      <c r="D94" s="296"/>
      <c r="E94" s="296"/>
      <c r="F94" s="318" t="s">
        <v>351</v>
      </c>
      <c r="G94" s="317"/>
      <c r="H94" s="296" t="s">
        <v>385</v>
      </c>
      <c r="I94" s="296" t="s">
        <v>386</v>
      </c>
      <c r="J94" s="296"/>
      <c r="K94" s="310"/>
    </row>
    <row r="95" s="1" customFormat="1" ht="15" customHeight="1">
      <c r="B95" s="319"/>
      <c r="C95" s="296" t="s">
        <v>387</v>
      </c>
      <c r="D95" s="296"/>
      <c r="E95" s="296"/>
      <c r="F95" s="318" t="s">
        <v>351</v>
      </c>
      <c r="G95" s="317"/>
      <c r="H95" s="296" t="s">
        <v>387</v>
      </c>
      <c r="I95" s="296" t="s">
        <v>386</v>
      </c>
      <c r="J95" s="296"/>
      <c r="K95" s="310"/>
    </row>
    <row r="96" s="1" customFormat="1" ht="15" customHeight="1">
      <c r="B96" s="319"/>
      <c r="C96" s="296" t="s">
        <v>44</v>
      </c>
      <c r="D96" s="296"/>
      <c r="E96" s="296"/>
      <c r="F96" s="318" t="s">
        <v>351</v>
      </c>
      <c r="G96" s="317"/>
      <c r="H96" s="296" t="s">
        <v>388</v>
      </c>
      <c r="I96" s="296" t="s">
        <v>386</v>
      </c>
      <c r="J96" s="296"/>
      <c r="K96" s="310"/>
    </row>
    <row r="97" s="1" customFormat="1" ht="15" customHeight="1">
      <c r="B97" s="319"/>
      <c r="C97" s="296" t="s">
        <v>54</v>
      </c>
      <c r="D97" s="296"/>
      <c r="E97" s="296"/>
      <c r="F97" s="318" t="s">
        <v>351</v>
      </c>
      <c r="G97" s="317"/>
      <c r="H97" s="296" t="s">
        <v>389</v>
      </c>
      <c r="I97" s="296" t="s">
        <v>386</v>
      </c>
      <c r="J97" s="296"/>
      <c r="K97" s="310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390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345</v>
      </c>
      <c r="D103" s="311"/>
      <c r="E103" s="311"/>
      <c r="F103" s="311" t="s">
        <v>346</v>
      </c>
      <c r="G103" s="312"/>
      <c r="H103" s="311" t="s">
        <v>60</v>
      </c>
      <c r="I103" s="311" t="s">
        <v>63</v>
      </c>
      <c r="J103" s="311" t="s">
        <v>347</v>
      </c>
      <c r="K103" s="310"/>
    </row>
    <row r="104" s="1" customFormat="1" ht="17.25" customHeight="1">
      <c r="B104" s="308"/>
      <c r="C104" s="313" t="s">
        <v>348</v>
      </c>
      <c r="D104" s="313"/>
      <c r="E104" s="313"/>
      <c r="F104" s="314" t="s">
        <v>349</v>
      </c>
      <c r="G104" s="315"/>
      <c r="H104" s="313"/>
      <c r="I104" s="313"/>
      <c r="J104" s="313" t="s">
        <v>350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7"/>
      <c r="H105" s="311"/>
      <c r="I105" s="311"/>
      <c r="J105" s="311"/>
      <c r="K105" s="310"/>
    </row>
    <row r="106" s="1" customFormat="1" ht="15" customHeight="1">
      <c r="B106" s="308"/>
      <c r="C106" s="296" t="s">
        <v>59</v>
      </c>
      <c r="D106" s="316"/>
      <c r="E106" s="316"/>
      <c r="F106" s="318" t="s">
        <v>351</v>
      </c>
      <c r="G106" s="327"/>
      <c r="H106" s="296" t="s">
        <v>391</v>
      </c>
      <c r="I106" s="296" t="s">
        <v>353</v>
      </c>
      <c r="J106" s="296">
        <v>20</v>
      </c>
      <c r="K106" s="310"/>
    </row>
    <row r="107" s="1" customFormat="1" ht="15" customHeight="1">
      <c r="B107" s="308"/>
      <c r="C107" s="296" t="s">
        <v>354</v>
      </c>
      <c r="D107" s="296"/>
      <c r="E107" s="296"/>
      <c r="F107" s="318" t="s">
        <v>351</v>
      </c>
      <c r="G107" s="296"/>
      <c r="H107" s="296" t="s">
        <v>391</v>
      </c>
      <c r="I107" s="296" t="s">
        <v>353</v>
      </c>
      <c r="J107" s="296">
        <v>120</v>
      </c>
      <c r="K107" s="310"/>
    </row>
    <row r="108" s="1" customFormat="1" ht="15" customHeight="1">
      <c r="B108" s="319"/>
      <c r="C108" s="296" t="s">
        <v>356</v>
      </c>
      <c r="D108" s="296"/>
      <c r="E108" s="296"/>
      <c r="F108" s="318" t="s">
        <v>357</v>
      </c>
      <c r="G108" s="296"/>
      <c r="H108" s="296" t="s">
        <v>391</v>
      </c>
      <c r="I108" s="296" t="s">
        <v>353</v>
      </c>
      <c r="J108" s="296">
        <v>50</v>
      </c>
      <c r="K108" s="310"/>
    </row>
    <row r="109" s="1" customFormat="1" ht="15" customHeight="1">
      <c r="B109" s="319"/>
      <c r="C109" s="296" t="s">
        <v>359</v>
      </c>
      <c r="D109" s="296"/>
      <c r="E109" s="296"/>
      <c r="F109" s="318" t="s">
        <v>351</v>
      </c>
      <c r="G109" s="296"/>
      <c r="H109" s="296" t="s">
        <v>391</v>
      </c>
      <c r="I109" s="296" t="s">
        <v>361</v>
      </c>
      <c r="J109" s="296"/>
      <c r="K109" s="310"/>
    </row>
    <row r="110" s="1" customFormat="1" ht="15" customHeight="1">
      <c r="B110" s="319"/>
      <c r="C110" s="296" t="s">
        <v>370</v>
      </c>
      <c r="D110" s="296"/>
      <c r="E110" s="296"/>
      <c r="F110" s="318" t="s">
        <v>357</v>
      </c>
      <c r="G110" s="296"/>
      <c r="H110" s="296" t="s">
        <v>391</v>
      </c>
      <c r="I110" s="296" t="s">
        <v>353</v>
      </c>
      <c r="J110" s="296">
        <v>50</v>
      </c>
      <c r="K110" s="310"/>
    </row>
    <row r="111" s="1" customFormat="1" ht="15" customHeight="1">
      <c r="B111" s="319"/>
      <c r="C111" s="296" t="s">
        <v>378</v>
      </c>
      <c r="D111" s="296"/>
      <c r="E111" s="296"/>
      <c r="F111" s="318" t="s">
        <v>357</v>
      </c>
      <c r="G111" s="296"/>
      <c r="H111" s="296" t="s">
        <v>391</v>
      </c>
      <c r="I111" s="296" t="s">
        <v>353</v>
      </c>
      <c r="J111" s="296">
        <v>50</v>
      </c>
      <c r="K111" s="310"/>
    </row>
    <row r="112" s="1" customFormat="1" ht="15" customHeight="1">
      <c r="B112" s="319"/>
      <c r="C112" s="296" t="s">
        <v>376</v>
      </c>
      <c r="D112" s="296"/>
      <c r="E112" s="296"/>
      <c r="F112" s="318" t="s">
        <v>357</v>
      </c>
      <c r="G112" s="296"/>
      <c r="H112" s="296" t="s">
        <v>391</v>
      </c>
      <c r="I112" s="296" t="s">
        <v>353</v>
      </c>
      <c r="J112" s="296">
        <v>50</v>
      </c>
      <c r="K112" s="310"/>
    </row>
    <row r="113" s="1" customFormat="1" ht="15" customHeight="1">
      <c r="B113" s="319"/>
      <c r="C113" s="296" t="s">
        <v>59</v>
      </c>
      <c r="D113" s="296"/>
      <c r="E113" s="296"/>
      <c r="F113" s="318" t="s">
        <v>351</v>
      </c>
      <c r="G113" s="296"/>
      <c r="H113" s="296" t="s">
        <v>392</v>
      </c>
      <c r="I113" s="296" t="s">
        <v>353</v>
      </c>
      <c r="J113" s="296">
        <v>20</v>
      </c>
      <c r="K113" s="310"/>
    </row>
    <row r="114" s="1" customFormat="1" ht="15" customHeight="1">
      <c r="B114" s="319"/>
      <c r="C114" s="296" t="s">
        <v>393</v>
      </c>
      <c r="D114" s="296"/>
      <c r="E114" s="296"/>
      <c r="F114" s="318" t="s">
        <v>351</v>
      </c>
      <c r="G114" s="296"/>
      <c r="H114" s="296" t="s">
        <v>394</v>
      </c>
      <c r="I114" s="296" t="s">
        <v>353</v>
      </c>
      <c r="J114" s="296">
        <v>120</v>
      </c>
      <c r="K114" s="310"/>
    </row>
    <row r="115" s="1" customFormat="1" ht="15" customHeight="1">
      <c r="B115" s="319"/>
      <c r="C115" s="296" t="s">
        <v>44</v>
      </c>
      <c r="D115" s="296"/>
      <c r="E115" s="296"/>
      <c r="F115" s="318" t="s">
        <v>351</v>
      </c>
      <c r="G115" s="296"/>
      <c r="H115" s="296" t="s">
        <v>395</v>
      </c>
      <c r="I115" s="296" t="s">
        <v>386</v>
      </c>
      <c r="J115" s="296"/>
      <c r="K115" s="310"/>
    </row>
    <row r="116" s="1" customFormat="1" ht="15" customHeight="1">
      <c r="B116" s="319"/>
      <c r="C116" s="296" t="s">
        <v>54</v>
      </c>
      <c r="D116" s="296"/>
      <c r="E116" s="296"/>
      <c r="F116" s="318" t="s">
        <v>351</v>
      </c>
      <c r="G116" s="296"/>
      <c r="H116" s="296" t="s">
        <v>396</v>
      </c>
      <c r="I116" s="296" t="s">
        <v>386</v>
      </c>
      <c r="J116" s="296"/>
      <c r="K116" s="310"/>
    </row>
    <row r="117" s="1" customFormat="1" ht="15" customHeight="1">
      <c r="B117" s="319"/>
      <c r="C117" s="296" t="s">
        <v>63</v>
      </c>
      <c r="D117" s="296"/>
      <c r="E117" s="296"/>
      <c r="F117" s="318" t="s">
        <v>351</v>
      </c>
      <c r="G117" s="296"/>
      <c r="H117" s="296" t="s">
        <v>397</v>
      </c>
      <c r="I117" s="296" t="s">
        <v>398</v>
      </c>
      <c r="J117" s="296"/>
      <c r="K117" s="310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293"/>
      <c r="D119" s="293"/>
      <c r="E119" s="293"/>
      <c r="F119" s="330"/>
      <c r="G119" s="293"/>
      <c r="H119" s="293"/>
      <c r="I119" s="293"/>
      <c r="J119" s="293"/>
      <c r="K119" s="329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7" t="s">
        <v>399</v>
      </c>
      <c r="D122" s="287"/>
      <c r="E122" s="287"/>
      <c r="F122" s="287"/>
      <c r="G122" s="287"/>
      <c r="H122" s="287"/>
      <c r="I122" s="287"/>
      <c r="J122" s="287"/>
      <c r="K122" s="335"/>
    </row>
    <row r="123" s="1" customFormat="1" ht="17.25" customHeight="1">
      <c r="B123" s="336"/>
      <c r="C123" s="311" t="s">
        <v>345</v>
      </c>
      <c r="D123" s="311"/>
      <c r="E123" s="311"/>
      <c r="F123" s="311" t="s">
        <v>346</v>
      </c>
      <c r="G123" s="312"/>
      <c r="H123" s="311" t="s">
        <v>60</v>
      </c>
      <c r="I123" s="311" t="s">
        <v>63</v>
      </c>
      <c r="J123" s="311" t="s">
        <v>347</v>
      </c>
      <c r="K123" s="337"/>
    </row>
    <row r="124" s="1" customFormat="1" ht="17.25" customHeight="1">
      <c r="B124" s="336"/>
      <c r="C124" s="313" t="s">
        <v>348</v>
      </c>
      <c r="D124" s="313"/>
      <c r="E124" s="313"/>
      <c r="F124" s="314" t="s">
        <v>349</v>
      </c>
      <c r="G124" s="315"/>
      <c r="H124" s="313"/>
      <c r="I124" s="313"/>
      <c r="J124" s="313" t="s">
        <v>350</v>
      </c>
      <c r="K124" s="337"/>
    </row>
    <row r="125" s="1" customFormat="1" ht="5.25" customHeight="1">
      <c r="B125" s="338"/>
      <c r="C125" s="316"/>
      <c r="D125" s="316"/>
      <c r="E125" s="316"/>
      <c r="F125" s="316"/>
      <c r="G125" s="296"/>
      <c r="H125" s="316"/>
      <c r="I125" s="316"/>
      <c r="J125" s="316"/>
      <c r="K125" s="339"/>
    </row>
    <row r="126" s="1" customFormat="1" ht="15" customHeight="1">
      <c r="B126" s="338"/>
      <c r="C126" s="296" t="s">
        <v>354</v>
      </c>
      <c r="D126" s="316"/>
      <c r="E126" s="316"/>
      <c r="F126" s="318" t="s">
        <v>351</v>
      </c>
      <c r="G126" s="296"/>
      <c r="H126" s="296" t="s">
        <v>391</v>
      </c>
      <c r="I126" s="296" t="s">
        <v>353</v>
      </c>
      <c r="J126" s="296">
        <v>120</v>
      </c>
      <c r="K126" s="340"/>
    </row>
    <row r="127" s="1" customFormat="1" ht="15" customHeight="1">
      <c r="B127" s="338"/>
      <c r="C127" s="296" t="s">
        <v>400</v>
      </c>
      <c r="D127" s="296"/>
      <c r="E127" s="296"/>
      <c r="F127" s="318" t="s">
        <v>351</v>
      </c>
      <c r="G127" s="296"/>
      <c r="H127" s="296" t="s">
        <v>401</v>
      </c>
      <c r="I127" s="296" t="s">
        <v>353</v>
      </c>
      <c r="J127" s="296" t="s">
        <v>402</v>
      </c>
      <c r="K127" s="340"/>
    </row>
    <row r="128" s="1" customFormat="1" ht="15" customHeight="1">
      <c r="B128" s="338"/>
      <c r="C128" s="296" t="s">
        <v>91</v>
      </c>
      <c r="D128" s="296"/>
      <c r="E128" s="296"/>
      <c r="F128" s="318" t="s">
        <v>351</v>
      </c>
      <c r="G128" s="296"/>
      <c r="H128" s="296" t="s">
        <v>403</v>
      </c>
      <c r="I128" s="296" t="s">
        <v>353</v>
      </c>
      <c r="J128" s="296" t="s">
        <v>402</v>
      </c>
      <c r="K128" s="340"/>
    </row>
    <row r="129" s="1" customFormat="1" ht="15" customHeight="1">
      <c r="B129" s="338"/>
      <c r="C129" s="296" t="s">
        <v>362</v>
      </c>
      <c r="D129" s="296"/>
      <c r="E129" s="296"/>
      <c r="F129" s="318" t="s">
        <v>357</v>
      </c>
      <c r="G129" s="296"/>
      <c r="H129" s="296" t="s">
        <v>363</v>
      </c>
      <c r="I129" s="296" t="s">
        <v>353</v>
      </c>
      <c r="J129" s="296">
        <v>15</v>
      </c>
      <c r="K129" s="340"/>
    </row>
    <row r="130" s="1" customFormat="1" ht="15" customHeight="1">
      <c r="B130" s="338"/>
      <c r="C130" s="320" t="s">
        <v>364</v>
      </c>
      <c r="D130" s="320"/>
      <c r="E130" s="320"/>
      <c r="F130" s="321" t="s">
        <v>357</v>
      </c>
      <c r="G130" s="320"/>
      <c r="H130" s="320" t="s">
        <v>365</v>
      </c>
      <c r="I130" s="320" t="s">
        <v>353</v>
      </c>
      <c r="J130" s="320">
        <v>15</v>
      </c>
      <c r="K130" s="340"/>
    </row>
    <row r="131" s="1" customFormat="1" ht="15" customHeight="1">
      <c r="B131" s="338"/>
      <c r="C131" s="320" t="s">
        <v>366</v>
      </c>
      <c r="D131" s="320"/>
      <c r="E131" s="320"/>
      <c r="F131" s="321" t="s">
        <v>357</v>
      </c>
      <c r="G131" s="320"/>
      <c r="H131" s="320" t="s">
        <v>367</v>
      </c>
      <c r="I131" s="320" t="s">
        <v>353</v>
      </c>
      <c r="J131" s="320">
        <v>20</v>
      </c>
      <c r="K131" s="340"/>
    </row>
    <row r="132" s="1" customFormat="1" ht="15" customHeight="1">
      <c r="B132" s="338"/>
      <c r="C132" s="320" t="s">
        <v>368</v>
      </c>
      <c r="D132" s="320"/>
      <c r="E132" s="320"/>
      <c r="F132" s="321" t="s">
        <v>357</v>
      </c>
      <c r="G132" s="320"/>
      <c r="H132" s="320" t="s">
        <v>369</v>
      </c>
      <c r="I132" s="320" t="s">
        <v>353</v>
      </c>
      <c r="J132" s="320">
        <v>20</v>
      </c>
      <c r="K132" s="340"/>
    </row>
    <row r="133" s="1" customFormat="1" ht="15" customHeight="1">
      <c r="B133" s="338"/>
      <c r="C133" s="296" t="s">
        <v>356</v>
      </c>
      <c r="D133" s="296"/>
      <c r="E133" s="296"/>
      <c r="F133" s="318" t="s">
        <v>357</v>
      </c>
      <c r="G133" s="296"/>
      <c r="H133" s="296" t="s">
        <v>391</v>
      </c>
      <c r="I133" s="296" t="s">
        <v>353</v>
      </c>
      <c r="J133" s="296">
        <v>50</v>
      </c>
      <c r="K133" s="340"/>
    </row>
    <row r="134" s="1" customFormat="1" ht="15" customHeight="1">
      <c r="B134" s="338"/>
      <c r="C134" s="296" t="s">
        <v>370</v>
      </c>
      <c r="D134" s="296"/>
      <c r="E134" s="296"/>
      <c r="F134" s="318" t="s">
        <v>357</v>
      </c>
      <c r="G134" s="296"/>
      <c r="H134" s="296" t="s">
        <v>391</v>
      </c>
      <c r="I134" s="296" t="s">
        <v>353</v>
      </c>
      <c r="J134" s="296">
        <v>50</v>
      </c>
      <c r="K134" s="340"/>
    </row>
    <row r="135" s="1" customFormat="1" ht="15" customHeight="1">
      <c r="B135" s="338"/>
      <c r="C135" s="296" t="s">
        <v>376</v>
      </c>
      <c r="D135" s="296"/>
      <c r="E135" s="296"/>
      <c r="F135" s="318" t="s">
        <v>357</v>
      </c>
      <c r="G135" s="296"/>
      <c r="H135" s="296" t="s">
        <v>391</v>
      </c>
      <c r="I135" s="296" t="s">
        <v>353</v>
      </c>
      <c r="J135" s="296">
        <v>50</v>
      </c>
      <c r="K135" s="340"/>
    </row>
    <row r="136" s="1" customFormat="1" ht="15" customHeight="1">
      <c r="B136" s="338"/>
      <c r="C136" s="296" t="s">
        <v>378</v>
      </c>
      <c r="D136" s="296"/>
      <c r="E136" s="296"/>
      <c r="F136" s="318" t="s">
        <v>357</v>
      </c>
      <c r="G136" s="296"/>
      <c r="H136" s="296" t="s">
        <v>391</v>
      </c>
      <c r="I136" s="296" t="s">
        <v>353</v>
      </c>
      <c r="J136" s="296">
        <v>50</v>
      </c>
      <c r="K136" s="340"/>
    </row>
    <row r="137" s="1" customFormat="1" ht="15" customHeight="1">
      <c r="B137" s="338"/>
      <c r="C137" s="296" t="s">
        <v>379</v>
      </c>
      <c r="D137" s="296"/>
      <c r="E137" s="296"/>
      <c r="F137" s="318" t="s">
        <v>357</v>
      </c>
      <c r="G137" s="296"/>
      <c r="H137" s="296" t="s">
        <v>404</v>
      </c>
      <c r="I137" s="296" t="s">
        <v>353</v>
      </c>
      <c r="J137" s="296">
        <v>255</v>
      </c>
      <c r="K137" s="340"/>
    </row>
    <row r="138" s="1" customFormat="1" ht="15" customHeight="1">
      <c r="B138" s="338"/>
      <c r="C138" s="296" t="s">
        <v>381</v>
      </c>
      <c r="D138" s="296"/>
      <c r="E138" s="296"/>
      <c r="F138" s="318" t="s">
        <v>351</v>
      </c>
      <c r="G138" s="296"/>
      <c r="H138" s="296" t="s">
        <v>405</v>
      </c>
      <c r="I138" s="296" t="s">
        <v>383</v>
      </c>
      <c r="J138" s="296"/>
      <c r="K138" s="340"/>
    </row>
    <row r="139" s="1" customFormat="1" ht="15" customHeight="1">
      <c r="B139" s="338"/>
      <c r="C139" s="296" t="s">
        <v>384</v>
      </c>
      <c r="D139" s="296"/>
      <c r="E139" s="296"/>
      <c r="F139" s="318" t="s">
        <v>351</v>
      </c>
      <c r="G139" s="296"/>
      <c r="H139" s="296" t="s">
        <v>406</v>
      </c>
      <c r="I139" s="296" t="s">
        <v>386</v>
      </c>
      <c r="J139" s="296"/>
      <c r="K139" s="340"/>
    </row>
    <row r="140" s="1" customFormat="1" ht="15" customHeight="1">
      <c r="B140" s="338"/>
      <c r="C140" s="296" t="s">
        <v>387</v>
      </c>
      <c r="D140" s="296"/>
      <c r="E140" s="296"/>
      <c r="F140" s="318" t="s">
        <v>351</v>
      </c>
      <c r="G140" s="296"/>
      <c r="H140" s="296" t="s">
        <v>387</v>
      </c>
      <c r="I140" s="296" t="s">
        <v>386</v>
      </c>
      <c r="J140" s="296"/>
      <c r="K140" s="340"/>
    </row>
    <row r="141" s="1" customFormat="1" ht="15" customHeight="1">
      <c r="B141" s="338"/>
      <c r="C141" s="296" t="s">
        <v>44</v>
      </c>
      <c r="D141" s="296"/>
      <c r="E141" s="296"/>
      <c r="F141" s="318" t="s">
        <v>351</v>
      </c>
      <c r="G141" s="296"/>
      <c r="H141" s="296" t="s">
        <v>407</v>
      </c>
      <c r="I141" s="296" t="s">
        <v>386</v>
      </c>
      <c r="J141" s="296"/>
      <c r="K141" s="340"/>
    </row>
    <row r="142" s="1" customFormat="1" ht="15" customHeight="1">
      <c r="B142" s="338"/>
      <c r="C142" s="296" t="s">
        <v>408</v>
      </c>
      <c r="D142" s="296"/>
      <c r="E142" s="296"/>
      <c r="F142" s="318" t="s">
        <v>351</v>
      </c>
      <c r="G142" s="296"/>
      <c r="H142" s="296" t="s">
        <v>409</v>
      </c>
      <c r="I142" s="296" t="s">
        <v>386</v>
      </c>
      <c r="J142" s="296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293"/>
      <c r="C144" s="293"/>
      <c r="D144" s="293"/>
      <c r="E144" s="293"/>
      <c r="F144" s="330"/>
      <c r="G144" s="293"/>
      <c r="H144" s="293"/>
      <c r="I144" s="293"/>
      <c r="J144" s="293"/>
      <c r="K144" s="293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410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345</v>
      </c>
      <c r="D148" s="311"/>
      <c r="E148" s="311"/>
      <c r="F148" s="311" t="s">
        <v>346</v>
      </c>
      <c r="G148" s="312"/>
      <c r="H148" s="311" t="s">
        <v>60</v>
      </c>
      <c r="I148" s="311" t="s">
        <v>63</v>
      </c>
      <c r="J148" s="311" t="s">
        <v>347</v>
      </c>
      <c r="K148" s="310"/>
    </row>
    <row r="149" s="1" customFormat="1" ht="17.25" customHeight="1">
      <c r="B149" s="308"/>
      <c r="C149" s="313" t="s">
        <v>348</v>
      </c>
      <c r="D149" s="313"/>
      <c r="E149" s="313"/>
      <c r="F149" s="314" t="s">
        <v>349</v>
      </c>
      <c r="G149" s="315"/>
      <c r="H149" s="313"/>
      <c r="I149" s="313"/>
      <c r="J149" s="313" t="s">
        <v>350</v>
      </c>
      <c r="K149" s="310"/>
    </row>
    <row r="150" s="1" customFormat="1" ht="5.25" customHeight="1">
      <c r="B150" s="319"/>
      <c r="C150" s="316"/>
      <c r="D150" s="316"/>
      <c r="E150" s="316"/>
      <c r="F150" s="316"/>
      <c r="G150" s="317"/>
      <c r="H150" s="316"/>
      <c r="I150" s="316"/>
      <c r="J150" s="316"/>
      <c r="K150" s="340"/>
    </row>
    <row r="151" s="1" customFormat="1" ht="15" customHeight="1">
      <c r="B151" s="319"/>
      <c r="C151" s="344" t="s">
        <v>354</v>
      </c>
      <c r="D151" s="296"/>
      <c r="E151" s="296"/>
      <c r="F151" s="345" t="s">
        <v>351</v>
      </c>
      <c r="G151" s="296"/>
      <c r="H151" s="344" t="s">
        <v>391</v>
      </c>
      <c r="I151" s="344" t="s">
        <v>353</v>
      </c>
      <c r="J151" s="344">
        <v>120</v>
      </c>
      <c r="K151" s="340"/>
    </row>
    <row r="152" s="1" customFormat="1" ht="15" customHeight="1">
      <c r="B152" s="319"/>
      <c r="C152" s="344" t="s">
        <v>400</v>
      </c>
      <c r="D152" s="296"/>
      <c r="E152" s="296"/>
      <c r="F152" s="345" t="s">
        <v>351</v>
      </c>
      <c r="G152" s="296"/>
      <c r="H152" s="344" t="s">
        <v>411</v>
      </c>
      <c r="I152" s="344" t="s">
        <v>353</v>
      </c>
      <c r="J152" s="344" t="s">
        <v>402</v>
      </c>
      <c r="K152" s="340"/>
    </row>
    <row r="153" s="1" customFormat="1" ht="15" customHeight="1">
      <c r="B153" s="319"/>
      <c r="C153" s="344" t="s">
        <v>91</v>
      </c>
      <c r="D153" s="296"/>
      <c r="E153" s="296"/>
      <c r="F153" s="345" t="s">
        <v>351</v>
      </c>
      <c r="G153" s="296"/>
      <c r="H153" s="344" t="s">
        <v>412</v>
      </c>
      <c r="I153" s="344" t="s">
        <v>353</v>
      </c>
      <c r="J153" s="344" t="s">
        <v>402</v>
      </c>
      <c r="K153" s="340"/>
    </row>
    <row r="154" s="1" customFormat="1" ht="15" customHeight="1">
      <c r="B154" s="319"/>
      <c r="C154" s="344" t="s">
        <v>356</v>
      </c>
      <c r="D154" s="296"/>
      <c r="E154" s="296"/>
      <c r="F154" s="345" t="s">
        <v>357</v>
      </c>
      <c r="G154" s="296"/>
      <c r="H154" s="344" t="s">
        <v>391</v>
      </c>
      <c r="I154" s="344" t="s">
        <v>353</v>
      </c>
      <c r="J154" s="344">
        <v>50</v>
      </c>
      <c r="K154" s="340"/>
    </row>
    <row r="155" s="1" customFormat="1" ht="15" customHeight="1">
      <c r="B155" s="319"/>
      <c r="C155" s="344" t="s">
        <v>359</v>
      </c>
      <c r="D155" s="296"/>
      <c r="E155" s="296"/>
      <c r="F155" s="345" t="s">
        <v>351</v>
      </c>
      <c r="G155" s="296"/>
      <c r="H155" s="344" t="s">
        <v>391</v>
      </c>
      <c r="I155" s="344" t="s">
        <v>361</v>
      </c>
      <c r="J155" s="344"/>
      <c r="K155" s="340"/>
    </row>
    <row r="156" s="1" customFormat="1" ht="15" customHeight="1">
      <c r="B156" s="319"/>
      <c r="C156" s="344" t="s">
        <v>370</v>
      </c>
      <c r="D156" s="296"/>
      <c r="E156" s="296"/>
      <c r="F156" s="345" t="s">
        <v>357</v>
      </c>
      <c r="G156" s="296"/>
      <c r="H156" s="344" t="s">
        <v>391</v>
      </c>
      <c r="I156" s="344" t="s">
        <v>353</v>
      </c>
      <c r="J156" s="344">
        <v>50</v>
      </c>
      <c r="K156" s="340"/>
    </row>
    <row r="157" s="1" customFormat="1" ht="15" customHeight="1">
      <c r="B157" s="319"/>
      <c r="C157" s="344" t="s">
        <v>378</v>
      </c>
      <c r="D157" s="296"/>
      <c r="E157" s="296"/>
      <c r="F157" s="345" t="s">
        <v>357</v>
      </c>
      <c r="G157" s="296"/>
      <c r="H157" s="344" t="s">
        <v>391</v>
      </c>
      <c r="I157" s="344" t="s">
        <v>353</v>
      </c>
      <c r="J157" s="344">
        <v>50</v>
      </c>
      <c r="K157" s="340"/>
    </row>
    <row r="158" s="1" customFormat="1" ht="15" customHeight="1">
      <c r="B158" s="319"/>
      <c r="C158" s="344" t="s">
        <v>376</v>
      </c>
      <c r="D158" s="296"/>
      <c r="E158" s="296"/>
      <c r="F158" s="345" t="s">
        <v>357</v>
      </c>
      <c r="G158" s="296"/>
      <c r="H158" s="344" t="s">
        <v>391</v>
      </c>
      <c r="I158" s="344" t="s">
        <v>353</v>
      </c>
      <c r="J158" s="344">
        <v>50</v>
      </c>
      <c r="K158" s="340"/>
    </row>
    <row r="159" s="1" customFormat="1" ht="15" customHeight="1">
      <c r="B159" s="319"/>
      <c r="C159" s="344" t="s">
        <v>141</v>
      </c>
      <c r="D159" s="296"/>
      <c r="E159" s="296"/>
      <c r="F159" s="345" t="s">
        <v>351</v>
      </c>
      <c r="G159" s="296"/>
      <c r="H159" s="344" t="s">
        <v>413</v>
      </c>
      <c r="I159" s="344" t="s">
        <v>353</v>
      </c>
      <c r="J159" s="344" t="s">
        <v>414</v>
      </c>
      <c r="K159" s="340"/>
    </row>
    <row r="160" s="1" customFormat="1" ht="15" customHeight="1">
      <c r="B160" s="319"/>
      <c r="C160" s="344" t="s">
        <v>415</v>
      </c>
      <c r="D160" s="296"/>
      <c r="E160" s="296"/>
      <c r="F160" s="345" t="s">
        <v>351</v>
      </c>
      <c r="G160" s="296"/>
      <c r="H160" s="344" t="s">
        <v>416</v>
      </c>
      <c r="I160" s="344" t="s">
        <v>386</v>
      </c>
      <c r="J160" s="344"/>
      <c r="K160" s="340"/>
    </row>
    <row r="161" s="1" customFormat="1" ht="15" customHeight="1">
      <c r="B161" s="346"/>
      <c r="C161" s="328"/>
      <c r="D161" s="328"/>
      <c r="E161" s="328"/>
      <c r="F161" s="328"/>
      <c r="G161" s="328"/>
      <c r="H161" s="328"/>
      <c r="I161" s="328"/>
      <c r="J161" s="328"/>
      <c r="K161" s="347"/>
    </row>
    <row r="162" s="1" customFormat="1" ht="18.75" customHeight="1">
      <c r="B162" s="293"/>
      <c r="C162" s="296"/>
      <c r="D162" s="296"/>
      <c r="E162" s="296"/>
      <c r="F162" s="318"/>
      <c r="G162" s="296"/>
      <c r="H162" s="296"/>
      <c r="I162" s="296"/>
      <c r="J162" s="296"/>
      <c r="K162" s="293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417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345</v>
      </c>
      <c r="D166" s="311"/>
      <c r="E166" s="311"/>
      <c r="F166" s="311" t="s">
        <v>346</v>
      </c>
      <c r="G166" s="348"/>
      <c r="H166" s="349" t="s">
        <v>60</v>
      </c>
      <c r="I166" s="349" t="s">
        <v>63</v>
      </c>
      <c r="J166" s="311" t="s">
        <v>347</v>
      </c>
      <c r="K166" s="288"/>
    </row>
    <row r="167" s="1" customFormat="1" ht="17.25" customHeight="1">
      <c r="B167" s="289"/>
      <c r="C167" s="313" t="s">
        <v>348</v>
      </c>
      <c r="D167" s="313"/>
      <c r="E167" s="313"/>
      <c r="F167" s="314" t="s">
        <v>349</v>
      </c>
      <c r="G167" s="350"/>
      <c r="H167" s="351"/>
      <c r="I167" s="351"/>
      <c r="J167" s="313" t="s">
        <v>350</v>
      </c>
      <c r="K167" s="291"/>
    </row>
    <row r="168" s="1" customFormat="1" ht="5.25" customHeight="1">
      <c r="B168" s="319"/>
      <c r="C168" s="316"/>
      <c r="D168" s="316"/>
      <c r="E168" s="316"/>
      <c r="F168" s="316"/>
      <c r="G168" s="317"/>
      <c r="H168" s="316"/>
      <c r="I168" s="316"/>
      <c r="J168" s="316"/>
      <c r="K168" s="340"/>
    </row>
    <row r="169" s="1" customFormat="1" ht="15" customHeight="1">
      <c r="B169" s="319"/>
      <c r="C169" s="296" t="s">
        <v>354</v>
      </c>
      <c r="D169" s="296"/>
      <c r="E169" s="296"/>
      <c r="F169" s="318" t="s">
        <v>351</v>
      </c>
      <c r="G169" s="296"/>
      <c r="H169" s="296" t="s">
        <v>391</v>
      </c>
      <c r="I169" s="296" t="s">
        <v>353</v>
      </c>
      <c r="J169" s="296">
        <v>120</v>
      </c>
      <c r="K169" s="340"/>
    </row>
    <row r="170" s="1" customFormat="1" ht="15" customHeight="1">
      <c r="B170" s="319"/>
      <c r="C170" s="296" t="s">
        <v>400</v>
      </c>
      <c r="D170" s="296"/>
      <c r="E170" s="296"/>
      <c r="F170" s="318" t="s">
        <v>351</v>
      </c>
      <c r="G170" s="296"/>
      <c r="H170" s="296" t="s">
        <v>401</v>
      </c>
      <c r="I170" s="296" t="s">
        <v>353</v>
      </c>
      <c r="J170" s="296" t="s">
        <v>402</v>
      </c>
      <c r="K170" s="340"/>
    </row>
    <row r="171" s="1" customFormat="1" ht="15" customHeight="1">
      <c r="B171" s="319"/>
      <c r="C171" s="296" t="s">
        <v>91</v>
      </c>
      <c r="D171" s="296"/>
      <c r="E171" s="296"/>
      <c r="F171" s="318" t="s">
        <v>351</v>
      </c>
      <c r="G171" s="296"/>
      <c r="H171" s="296" t="s">
        <v>418</v>
      </c>
      <c r="I171" s="296" t="s">
        <v>353</v>
      </c>
      <c r="J171" s="296" t="s">
        <v>402</v>
      </c>
      <c r="K171" s="340"/>
    </row>
    <row r="172" s="1" customFormat="1" ht="15" customHeight="1">
      <c r="B172" s="319"/>
      <c r="C172" s="296" t="s">
        <v>356</v>
      </c>
      <c r="D172" s="296"/>
      <c r="E172" s="296"/>
      <c r="F172" s="318" t="s">
        <v>357</v>
      </c>
      <c r="G172" s="296"/>
      <c r="H172" s="296" t="s">
        <v>418</v>
      </c>
      <c r="I172" s="296" t="s">
        <v>353</v>
      </c>
      <c r="J172" s="296">
        <v>50</v>
      </c>
      <c r="K172" s="340"/>
    </row>
    <row r="173" s="1" customFormat="1" ht="15" customHeight="1">
      <c r="B173" s="319"/>
      <c r="C173" s="296" t="s">
        <v>359</v>
      </c>
      <c r="D173" s="296"/>
      <c r="E173" s="296"/>
      <c r="F173" s="318" t="s">
        <v>351</v>
      </c>
      <c r="G173" s="296"/>
      <c r="H173" s="296" t="s">
        <v>418</v>
      </c>
      <c r="I173" s="296" t="s">
        <v>361</v>
      </c>
      <c r="J173" s="296"/>
      <c r="K173" s="340"/>
    </row>
    <row r="174" s="1" customFormat="1" ht="15" customHeight="1">
      <c r="B174" s="319"/>
      <c r="C174" s="296" t="s">
        <v>370</v>
      </c>
      <c r="D174" s="296"/>
      <c r="E174" s="296"/>
      <c r="F174" s="318" t="s">
        <v>357</v>
      </c>
      <c r="G174" s="296"/>
      <c r="H174" s="296" t="s">
        <v>418</v>
      </c>
      <c r="I174" s="296" t="s">
        <v>353</v>
      </c>
      <c r="J174" s="296">
        <v>50</v>
      </c>
      <c r="K174" s="340"/>
    </row>
    <row r="175" s="1" customFormat="1" ht="15" customHeight="1">
      <c r="B175" s="319"/>
      <c r="C175" s="296" t="s">
        <v>378</v>
      </c>
      <c r="D175" s="296"/>
      <c r="E175" s="296"/>
      <c r="F175" s="318" t="s">
        <v>357</v>
      </c>
      <c r="G175" s="296"/>
      <c r="H175" s="296" t="s">
        <v>418</v>
      </c>
      <c r="I175" s="296" t="s">
        <v>353</v>
      </c>
      <c r="J175" s="296">
        <v>50</v>
      </c>
      <c r="K175" s="340"/>
    </row>
    <row r="176" s="1" customFormat="1" ht="15" customHeight="1">
      <c r="B176" s="319"/>
      <c r="C176" s="296" t="s">
        <v>376</v>
      </c>
      <c r="D176" s="296"/>
      <c r="E176" s="296"/>
      <c r="F176" s="318" t="s">
        <v>357</v>
      </c>
      <c r="G176" s="296"/>
      <c r="H176" s="296" t="s">
        <v>418</v>
      </c>
      <c r="I176" s="296" t="s">
        <v>353</v>
      </c>
      <c r="J176" s="296">
        <v>50</v>
      </c>
      <c r="K176" s="340"/>
    </row>
    <row r="177" s="1" customFormat="1" ht="15" customHeight="1">
      <c r="B177" s="319"/>
      <c r="C177" s="296" t="s">
        <v>147</v>
      </c>
      <c r="D177" s="296"/>
      <c r="E177" s="296"/>
      <c r="F177" s="318" t="s">
        <v>351</v>
      </c>
      <c r="G177" s="296"/>
      <c r="H177" s="296" t="s">
        <v>419</v>
      </c>
      <c r="I177" s="296" t="s">
        <v>420</v>
      </c>
      <c r="J177" s="296"/>
      <c r="K177" s="340"/>
    </row>
    <row r="178" s="1" customFormat="1" ht="15" customHeight="1">
      <c r="B178" s="319"/>
      <c r="C178" s="296" t="s">
        <v>63</v>
      </c>
      <c r="D178" s="296"/>
      <c r="E178" s="296"/>
      <c r="F178" s="318" t="s">
        <v>351</v>
      </c>
      <c r="G178" s="296"/>
      <c r="H178" s="296" t="s">
        <v>421</v>
      </c>
      <c r="I178" s="296" t="s">
        <v>422</v>
      </c>
      <c r="J178" s="296">
        <v>1</v>
      </c>
      <c r="K178" s="340"/>
    </row>
    <row r="179" s="1" customFormat="1" ht="15" customHeight="1">
      <c r="B179" s="319"/>
      <c r="C179" s="296" t="s">
        <v>59</v>
      </c>
      <c r="D179" s="296"/>
      <c r="E179" s="296"/>
      <c r="F179" s="318" t="s">
        <v>351</v>
      </c>
      <c r="G179" s="296"/>
      <c r="H179" s="296" t="s">
        <v>423</v>
      </c>
      <c r="I179" s="296" t="s">
        <v>353</v>
      </c>
      <c r="J179" s="296">
        <v>20</v>
      </c>
      <c r="K179" s="340"/>
    </row>
    <row r="180" s="1" customFormat="1" ht="15" customHeight="1">
      <c r="B180" s="319"/>
      <c r="C180" s="296" t="s">
        <v>60</v>
      </c>
      <c r="D180" s="296"/>
      <c r="E180" s="296"/>
      <c r="F180" s="318" t="s">
        <v>351</v>
      </c>
      <c r="G180" s="296"/>
      <c r="H180" s="296" t="s">
        <v>424</v>
      </c>
      <c r="I180" s="296" t="s">
        <v>353</v>
      </c>
      <c r="J180" s="296">
        <v>255</v>
      </c>
      <c r="K180" s="340"/>
    </row>
    <row r="181" s="1" customFormat="1" ht="15" customHeight="1">
      <c r="B181" s="319"/>
      <c r="C181" s="296" t="s">
        <v>148</v>
      </c>
      <c r="D181" s="296"/>
      <c r="E181" s="296"/>
      <c r="F181" s="318" t="s">
        <v>351</v>
      </c>
      <c r="G181" s="296"/>
      <c r="H181" s="296" t="s">
        <v>315</v>
      </c>
      <c r="I181" s="296" t="s">
        <v>353</v>
      </c>
      <c r="J181" s="296">
        <v>10</v>
      </c>
      <c r="K181" s="340"/>
    </row>
    <row r="182" s="1" customFormat="1" ht="15" customHeight="1">
      <c r="B182" s="319"/>
      <c r="C182" s="296" t="s">
        <v>149</v>
      </c>
      <c r="D182" s="296"/>
      <c r="E182" s="296"/>
      <c r="F182" s="318" t="s">
        <v>351</v>
      </c>
      <c r="G182" s="296"/>
      <c r="H182" s="296" t="s">
        <v>425</v>
      </c>
      <c r="I182" s="296" t="s">
        <v>386</v>
      </c>
      <c r="J182" s="296"/>
      <c r="K182" s="340"/>
    </row>
    <row r="183" s="1" customFormat="1" ht="15" customHeight="1">
      <c r="B183" s="319"/>
      <c r="C183" s="296" t="s">
        <v>426</v>
      </c>
      <c r="D183" s="296"/>
      <c r="E183" s="296"/>
      <c r="F183" s="318" t="s">
        <v>351</v>
      </c>
      <c r="G183" s="296"/>
      <c r="H183" s="296" t="s">
        <v>427</v>
      </c>
      <c r="I183" s="296" t="s">
        <v>386</v>
      </c>
      <c r="J183" s="296"/>
      <c r="K183" s="340"/>
    </row>
    <row r="184" s="1" customFormat="1" ht="15" customHeight="1">
      <c r="B184" s="319"/>
      <c r="C184" s="296" t="s">
        <v>415</v>
      </c>
      <c r="D184" s="296"/>
      <c r="E184" s="296"/>
      <c r="F184" s="318" t="s">
        <v>351</v>
      </c>
      <c r="G184" s="296"/>
      <c r="H184" s="296" t="s">
        <v>428</v>
      </c>
      <c r="I184" s="296" t="s">
        <v>386</v>
      </c>
      <c r="J184" s="296"/>
      <c r="K184" s="340"/>
    </row>
    <row r="185" s="1" customFormat="1" ht="15" customHeight="1">
      <c r="B185" s="319"/>
      <c r="C185" s="296" t="s">
        <v>151</v>
      </c>
      <c r="D185" s="296"/>
      <c r="E185" s="296"/>
      <c r="F185" s="318" t="s">
        <v>357</v>
      </c>
      <c r="G185" s="296"/>
      <c r="H185" s="296" t="s">
        <v>429</v>
      </c>
      <c r="I185" s="296" t="s">
        <v>353</v>
      </c>
      <c r="J185" s="296">
        <v>50</v>
      </c>
      <c r="K185" s="340"/>
    </row>
    <row r="186" s="1" customFormat="1" ht="15" customHeight="1">
      <c r="B186" s="319"/>
      <c r="C186" s="296" t="s">
        <v>430</v>
      </c>
      <c r="D186" s="296"/>
      <c r="E186" s="296"/>
      <c r="F186" s="318" t="s">
        <v>357</v>
      </c>
      <c r="G186" s="296"/>
      <c r="H186" s="296" t="s">
        <v>431</v>
      </c>
      <c r="I186" s="296" t="s">
        <v>432</v>
      </c>
      <c r="J186" s="296"/>
      <c r="K186" s="340"/>
    </row>
    <row r="187" s="1" customFormat="1" ht="15" customHeight="1">
      <c r="B187" s="319"/>
      <c r="C187" s="296" t="s">
        <v>433</v>
      </c>
      <c r="D187" s="296"/>
      <c r="E187" s="296"/>
      <c r="F187" s="318" t="s">
        <v>357</v>
      </c>
      <c r="G187" s="296"/>
      <c r="H187" s="296" t="s">
        <v>434</v>
      </c>
      <c r="I187" s="296" t="s">
        <v>432</v>
      </c>
      <c r="J187" s="296"/>
      <c r="K187" s="340"/>
    </row>
    <row r="188" s="1" customFormat="1" ht="15" customHeight="1">
      <c r="B188" s="319"/>
      <c r="C188" s="296" t="s">
        <v>435</v>
      </c>
      <c r="D188" s="296"/>
      <c r="E188" s="296"/>
      <c r="F188" s="318" t="s">
        <v>357</v>
      </c>
      <c r="G188" s="296"/>
      <c r="H188" s="296" t="s">
        <v>436</v>
      </c>
      <c r="I188" s="296" t="s">
        <v>432</v>
      </c>
      <c r="J188" s="296"/>
      <c r="K188" s="340"/>
    </row>
    <row r="189" s="1" customFormat="1" ht="15" customHeight="1">
      <c r="B189" s="319"/>
      <c r="C189" s="352" t="s">
        <v>437</v>
      </c>
      <c r="D189" s="296"/>
      <c r="E189" s="296"/>
      <c r="F189" s="318" t="s">
        <v>357</v>
      </c>
      <c r="G189" s="296"/>
      <c r="H189" s="296" t="s">
        <v>438</v>
      </c>
      <c r="I189" s="296" t="s">
        <v>439</v>
      </c>
      <c r="J189" s="353" t="s">
        <v>440</v>
      </c>
      <c r="K189" s="340"/>
    </row>
    <row r="190" s="1" customFormat="1" ht="15" customHeight="1">
      <c r="B190" s="319"/>
      <c r="C190" s="303" t="s">
        <v>48</v>
      </c>
      <c r="D190" s="296"/>
      <c r="E190" s="296"/>
      <c r="F190" s="318" t="s">
        <v>351</v>
      </c>
      <c r="G190" s="296"/>
      <c r="H190" s="293" t="s">
        <v>441</v>
      </c>
      <c r="I190" s="296" t="s">
        <v>442</v>
      </c>
      <c r="J190" s="296"/>
      <c r="K190" s="340"/>
    </row>
    <row r="191" s="1" customFormat="1" ht="15" customHeight="1">
      <c r="B191" s="319"/>
      <c r="C191" s="303" t="s">
        <v>443</v>
      </c>
      <c r="D191" s="296"/>
      <c r="E191" s="296"/>
      <c r="F191" s="318" t="s">
        <v>351</v>
      </c>
      <c r="G191" s="296"/>
      <c r="H191" s="296" t="s">
        <v>444</v>
      </c>
      <c r="I191" s="296" t="s">
        <v>386</v>
      </c>
      <c r="J191" s="296"/>
      <c r="K191" s="340"/>
    </row>
    <row r="192" s="1" customFormat="1" ht="15" customHeight="1">
      <c r="B192" s="319"/>
      <c r="C192" s="303" t="s">
        <v>445</v>
      </c>
      <c r="D192" s="296"/>
      <c r="E192" s="296"/>
      <c r="F192" s="318" t="s">
        <v>351</v>
      </c>
      <c r="G192" s="296"/>
      <c r="H192" s="296" t="s">
        <v>446</v>
      </c>
      <c r="I192" s="296" t="s">
        <v>386</v>
      </c>
      <c r="J192" s="296"/>
      <c r="K192" s="340"/>
    </row>
    <row r="193" s="1" customFormat="1" ht="15" customHeight="1">
      <c r="B193" s="319"/>
      <c r="C193" s="303" t="s">
        <v>447</v>
      </c>
      <c r="D193" s="296"/>
      <c r="E193" s="296"/>
      <c r="F193" s="318" t="s">
        <v>357</v>
      </c>
      <c r="G193" s="296"/>
      <c r="H193" s="296" t="s">
        <v>448</v>
      </c>
      <c r="I193" s="296" t="s">
        <v>386</v>
      </c>
      <c r="J193" s="296"/>
      <c r="K193" s="340"/>
    </row>
    <row r="194" s="1" customFormat="1" ht="15" customHeight="1">
      <c r="B194" s="346"/>
      <c r="C194" s="354"/>
      <c r="D194" s="328"/>
      <c r="E194" s="328"/>
      <c r="F194" s="328"/>
      <c r="G194" s="328"/>
      <c r="H194" s="328"/>
      <c r="I194" s="328"/>
      <c r="J194" s="328"/>
      <c r="K194" s="347"/>
    </row>
    <row r="195" s="1" customFormat="1" ht="18.75" customHeight="1">
      <c r="B195" s="293"/>
      <c r="C195" s="296"/>
      <c r="D195" s="296"/>
      <c r="E195" s="296"/>
      <c r="F195" s="318"/>
      <c r="G195" s="296"/>
      <c r="H195" s="296"/>
      <c r="I195" s="296"/>
      <c r="J195" s="296"/>
      <c r="K195" s="293"/>
    </row>
    <row r="196" s="1" customFormat="1" ht="18.75" customHeight="1">
      <c r="B196" s="293"/>
      <c r="C196" s="296"/>
      <c r="D196" s="296"/>
      <c r="E196" s="296"/>
      <c r="F196" s="318"/>
      <c r="G196" s="296"/>
      <c r="H196" s="296"/>
      <c r="I196" s="296"/>
      <c r="J196" s="296"/>
      <c r="K196" s="293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449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55" t="s">
        <v>450</v>
      </c>
      <c r="D200" s="355"/>
      <c r="E200" s="355"/>
      <c r="F200" s="355" t="s">
        <v>451</v>
      </c>
      <c r="G200" s="356"/>
      <c r="H200" s="355" t="s">
        <v>452</v>
      </c>
      <c r="I200" s="355"/>
      <c r="J200" s="355"/>
      <c r="K200" s="288"/>
    </row>
    <row r="201" s="1" customFormat="1" ht="5.25" customHeight="1">
      <c r="B201" s="319"/>
      <c r="C201" s="316"/>
      <c r="D201" s="316"/>
      <c r="E201" s="316"/>
      <c r="F201" s="316"/>
      <c r="G201" s="296"/>
      <c r="H201" s="316"/>
      <c r="I201" s="316"/>
      <c r="J201" s="316"/>
      <c r="K201" s="340"/>
    </row>
    <row r="202" s="1" customFormat="1" ht="15" customHeight="1">
      <c r="B202" s="319"/>
      <c r="C202" s="296" t="s">
        <v>442</v>
      </c>
      <c r="D202" s="296"/>
      <c r="E202" s="296"/>
      <c r="F202" s="318" t="s">
        <v>49</v>
      </c>
      <c r="G202" s="296"/>
      <c r="H202" s="296" t="s">
        <v>453</v>
      </c>
      <c r="I202" s="296"/>
      <c r="J202" s="296"/>
      <c r="K202" s="340"/>
    </row>
    <row r="203" s="1" customFormat="1" ht="15" customHeight="1">
      <c r="B203" s="319"/>
      <c r="C203" s="325"/>
      <c r="D203" s="296"/>
      <c r="E203" s="296"/>
      <c r="F203" s="318" t="s">
        <v>50</v>
      </c>
      <c r="G203" s="296"/>
      <c r="H203" s="296" t="s">
        <v>454</v>
      </c>
      <c r="I203" s="296"/>
      <c r="J203" s="296"/>
      <c r="K203" s="340"/>
    </row>
    <row r="204" s="1" customFormat="1" ht="15" customHeight="1">
      <c r="B204" s="319"/>
      <c r="C204" s="325"/>
      <c r="D204" s="296"/>
      <c r="E204" s="296"/>
      <c r="F204" s="318" t="s">
        <v>53</v>
      </c>
      <c r="G204" s="296"/>
      <c r="H204" s="296" t="s">
        <v>455</v>
      </c>
      <c r="I204" s="296"/>
      <c r="J204" s="296"/>
      <c r="K204" s="340"/>
    </row>
    <row r="205" s="1" customFormat="1" ht="15" customHeight="1">
      <c r="B205" s="319"/>
      <c r="C205" s="296"/>
      <c r="D205" s="296"/>
      <c r="E205" s="296"/>
      <c r="F205" s="318" t="s">
        <v>51</v>
      </c>
      <c r="G205" s="296"/>
      <c r="H205" s="296" t="s">
        <v>456</v>
      </c>
      <c r="I205" s="296"/>
      <c r="J205" s="296"/>
      <c r="K205" s="340"/>
    </row>
    <row r="206" s="1" customFormat="1" ht="15" customHeight="1">
      <c r="B206" s="319"/>
      <c r="C206" s="296"/>
      <c r="D206" s="296"/>
      <c r="E206" s="296"/>
      <c r="F206" s="318" t="s">
        <v>52</v>
      </c>
      <c r="G206" s="296"/>
      <c r="H206" s="296" t="s">
        <v>457</v>
      </c>
      <c r="I206" s="296"/>
      <c r="J206" s="296"/>
      <c r="K206" s="340"/>
    </row>
    <row r="207" s="1" customFormat="1" ht="15" customHeight="1">
      <c r="B207" s="319"/>
      <c r="C207" s="296"/>
      <c r="D207" s="296"/>
      <c r="E207" s="296"/>
      <c r="F207" s="318"/>
      <c r="G207" s="296"/>
      <c r="H207" s="296"/>
      <c r="I207" s="296"/>
      <c r="J207" s="296"/>
      <c r="K207" s="340"/>
    </row>
    <row r="208" s="1" customFormat="1" ht="15" customHeight="1">
      <c r="B208" s="319"/>
      <c r="C208" s="296" t="s">
        <v>398</v>
      </c>
      <c r="D208" s="296"/>
      <c r="E208" s="296"/>
      <c r="F208" s="318" t="s">
        <v>84</v>
      </c>
      <c r="G208" s="296"/>
      <c r="H208" s="296" t="s">
        <v>458</v>
      </c>
      <c r="I208" s="296"/>
      <c r="J208" s="296"/>
      <c r="K208" s="340"/>
    </row>
    <row r="209" s="1" customFormat="1" ht="15" customHeight="1">
      <c r="B209" s="319"/>
      <c r="C209" s="325"/>
      <c r="D209" s="296"/>
      <c r="E209" s="296"/>
      <c r="F209" s="318" t="s">
        <v>294</v>
      </c>
      <c r="G209" s="296"/>
      <c r="H209" s="296" t="s">
        <v>295</v>
      </c>
      <c r="I209" s="296"/>
      <c r="J209" s="296"/>
      <c r="K209" s="340"/>
    </row>
    <row r="210" s="1" customFormat="1" ht="15" customHeight="1">
      <c r="B210" s="319"/>
      <c r="C210" s="296"/>
      <c r="D210" s="296"/>
      <c r="E210" s="296"/>
      <c r="F210" s="318" t="s">
        <v>292</v>
      </c>
      <c r="G210" s="296"/>
      <c r="H210" s="296" t="s">
        <v>459</v>
      </c>
      <c r="I210" s="296"/>
      <c r="J210" s="296"/>
      <c r="K210" s="340"/>
    </row>
    <row r="211" s="1" customFormat="1" ht="15" customHeight="1">
      <c r="B211" s="357"/>
      <c r="C211" s="325"/>
      <c r="D211" s="325"/>
      <c r="E211" s="325"/>
      <c r="F211" s="318" t="s">
        <v>296</v>
      </c>
      <c r="G211" s="303"/>
      <c r="H211" s="344" t="s">
        <v>297</v>
      </c>
      <c r="I211" s="344"/>
      <c r="J211" s="344"/>
      <c r="K211" s="358"/>
    </row>
    <row r="212" s="1" customFormat="1" ht="15" customHeight="1">
      <c r="B212" s="357"/>
      <c r="C212" s="325"/>
      <c r="D212" s="325"/>
      <c r="E212" s="325"/>
      <c r="F212" s="318" t="s">
        <v>298</v>
      </c>
      <c r="G212" s="303"/>
      <c r="H212" s="344" t="s">
        <v>460</v>
      </c>
      <c r="I212" s="344"/>
      <c r="J212" s="344"/>
      <c r="K212" s="358"/>
    </row>
    <row r="213" s="1" customFormat="1" ht="15" customHeight="1">
      <c r="B213" s="357"/>
      <c r="C213" s="325"/>
      <c r="D213" s="325"/>
      <c r="E213" s="325"/>
      <c r="F213" s="359"/>
      <c r="G213" s="303"/>
      <c r="H213" s="360"/>
      <c r="I213" s="360"/>
      <c r="J213" s="360"/>
      <c r="K213" s="358"/>
    </row>
    <row r="214" s="1" customFormat="1" ht="15" customHeight="1">
      <c r="B214" s="357"/>
      <c r="C214" s="296" t="s">
        <v>422</v>
      </c>
      <c r="D214" s="325"/>
      <c r="E214" s="325"/>
      <c r="F214" s="318">
        <v>1</v>
      </c>
      <c r="G214" s="303"/>
      <c r="H214" s="344" t="s">
        <v>461</v>
      </c>
      <c r="I214" s="344"/>
      <c r="J214" s="344"/>
      <c r="K214" s="358"/>
    </row>
    <row r="215" s="1" customFormat="1" ht="15" customHeight="1">
      <c r="B215" s="357"/>
      <c r="C215" s="325"/>
      <c r="D215" s="325"/>
      <c r="E215" s="325"/>
      <c r="F215" s="318">
        <v>2</v>
      </c>
      <c r="G215" s="303"/>
      <c r="H215" s="344" t="s">
        <v>462</v>
      </c>
      <c r="I215" s="344"/>
      <c r="J215" s="344"/>
      <c r="K215" s="358"/>
    </row>
    <row r="216" s="1" customFormat="1" ht="15" customHeight="1">
      <c r="B216" s="357"/>
      <c r="C216" s="325"/>
      <c r="D216" s="325"/>
      <c r="E216" s="325"/>
      <c r="F216" s="318">
        <v>3</v>
      </c>
      <c r="G216" s="303"/>
      <c r="H216" s="344" t="s">
        <v>463</v>
      </c>
      <c r="I216" s="344"/>
      <c r="J216" s="344"/>
      <c r="K216" s="358"/>
    </row>
    <row r="217" s="1" customFormat="1" ht="15" customHeight="1">
      <c r="B217" s="357"/>
      <c r="C217" s="325"/>
      <c r="D217" s="325"/>
      <c r="E217" s="325"/>
      <c r="F217" s="318">
        <v>4</v>
      </c>
      <c r="G217" s="303"/>
      <c r="H217" s="344" t="s">
        <v>464</v>
      </c>
      <c r="I217" s="344"/>
      <c r="J217" s="344"/>
      <c r="K217" s="358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137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139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ROUND(J87,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ROUND((SUM(BE87:BE97)),  2)</f>
        <v>0</v>
      </c>
      <c r="G35" s="40"/>
      <c r="H35" s="40"/>
      <c r="I35" s="169">
        <v>0.20999999999999999</v>
      </c>
      <c r="J35" s="168">
        <f>ROUND(((SUM(BE87:BE97))*I35),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ROUND((SUM(BF87:BF97)),  2)</f>
        <v>0</v>
      </c>
      <c r="G36" s="40"/>
      <c r="H36" s="40"/>
      <c r="I36" s="169">
        <v>0.14999999999999999</v>
      </c>
      <c r="J36" s="168">
        <f>ROUND(((SUM(BF87:BF97))*I36),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ROUND((SUM(BG87:BG97)),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ROUND((SUM(BH87:BH97)),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ROUND((SUM(BI87:BI97)),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137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2019-9-31c - SO 01 filosofická fakulta sedací nábytek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J87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144</v>
      </c>
      <c r="E64" s="193"/>
      <c r="F64" s="193"/>
      <c r="G64" s="193"/>
      <c r="H64" s="193"/>
      <c r="I64" s="194"/>
      <c r="J64" s="195">
        <f>J88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7"/>
      <c r="D65" s="198" t="s">
        <v>145</v>
      </c>
      <c r="E65" s="199"/>
      <c r="F65" s="199"/>
      <c r="G65" s="199"/>
      <c r="H65" s="199"/>
      <c r="I65" s="200"/>
      <c r="J65" s="201">
        <f>J89</f>
        <v>0</v>
      </c>
      <c r="K65" s="127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80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3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84" t="str">
        <f>E7</f>
        <v>Filozofická fakulta UP - sedací nábytek</v>
      </c>
      <c r="F75" s="33"/>
      <c r="G75" s="33"/>
      <c r="H75" s="33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2"/>
      <c r="C76" s="33" t="s">
        <v>136</v>
      </c>
      <c r="D76" s="23"/>
      <c r="E76" s="23"/>
      <c r="F76" s="23"/>
      <c r="G76" s="23"/>
      <c r="H76" s="23"/>
      <c r="I76" s="140"/>
      <c r="J76" s="23"/>
      <c r="K76" s="23"/>
      <c r="L76" s="21"/>
    </row>
    <row r="77" s="2" customFormat="1" ht="16.5" customHeight="1">
      <c r="A77" s="40"/>
      <c r="B77" s="41"/>
      <c r="C77" s="42"/>
      <c r="D77" s="42"/>
      <c r="E77" s="184" t="s">
        <v>137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138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MR 2019-9-31c - SO 01 filosofická fakulta sedací nábytek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F14</f>
        <v>Olomouc</v>
      </c>
      <c r="G81" s="42"/>
      <c r="H81" s="42"/>
      <c r="I81" s="151" t="s">
        <v>24</v>
      </c>
      <c r="J81" s="74" t="str">
        <f>IF(J14="","",J14)</f>
        <v>16. 10. 2019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E17</f>
        <v>Univerzita Palackého v Olomouci</v>
      </c>
      <c r="G83" s="42"/>
      <c r="H83" s="42"/>
      <c r="I83" s="151" t="s">
        <v>37</v>
      </c>
      <c r="J83" s="38" t="str">
        <f>E23</f>
        <v>Ječmen studio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IF(E20="","",E20)</f>
        <v>Vyplň údaj</v>
      </c>
      <c r="G84" s="42"/>
      <c r="H84" s="42"/>
      <c r="I84" s="151" t="s">
        <v>40</v>
      </c>
      <c r="J84" s="38" t="str">
        <f>E26</f>
        <v>Radová Marie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203"/>
      <c r="B86" s="204"/>
      <c r="C86" s="205" t="s">
        <v>147</v>
      </c>
      <c r="D86" s="206" t="s">
        <v>63</v>
      </c>
      <c r="E86" s="206" t="s">
        <v>59</v>
      </c>
      <c r="F86" s="206" t="s">
        <v>60</v>
      </c>
      <c r="G86" s="206" t="s">
        <v>148</v>
      </c>
      <c r="H86" s="206" t="s">
        <v>149</v>
      </c>
      <c r="I86" s="207" t="s">
        <v>150</v>
      </c>
      <c r="J86" s="206" t="s">
        <v>142</v>
      </c>
      <c r="K86" s="208" t="s">
        <v>151</v>
      </c>
      <c r="L86" s="209"/>
      <c r="M86" s="94" t="s">
        <v>32</v>
      </c>
      <c r="N86" s="95" t="s">
        <v>48</v>
      </c>
      <c r="O86" s="95" t="s">
        <v>152</v>
      </c>
      <c r="P86" s="95" t="s">
        <v>153</v>
      </c>
      <c r="Q86" s="95" t="s">
        <v>154</v>
      </c>
      <c r="R86" s="95" t="s">
        <v>155</v>
      </c>
      <c r="S86" s="95" t="s">
        <v>156</v>
      </c>
      <c r="T86" s="96" t="s">
        <v>157</v>
      </c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</row>
    <row r="87" s="2" customFormat="1" ht="22.8" customHeight="1">
      <c r="A87" s="40"/>
      <c r="B87" s="41"/>
      <c r="C87" s="101" t="s">
        <v>158</v>
      </c>
      <c r="D87" s="42"/>
      <c r="E87" s="42"/>
      <c r="F87" s="42"/>
      <c r="G87" s="42"/>
      <c r="H87" s="42"/>
      <c r="I87" s="148"/>
      <c r="J87" s="210">
        <f>BK87</f>
        <v>0</v>
      </c>
      <c r="K87" s="42"/>
      <c r="L87" s="46"/>
      <c r="M87" s="97"/>
      <c r="N87" s="211"/>
      <c r="O87" s="98"/>
      <c r="P87" s="212">
        <f>P88</f>
        <v>0</v>
      </c>
      <c r="Q87" s="98"/>
      <c r="R87" s="212">
        <f>R88</f>
        <v>0</v>
      </c>
      <c r="S87" s="98"/>
      <c r="T87" s="213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143</v>
      </c>
      <c r="BK87" s="214">
        <f>BK88</f>
        <v>0</v>
      </c>
    </row>
    <row r="88" s="12" customFormat="1" ht="25.92" customHeight="1">
      <c r="A88" s="12"/>
      <c r="B88" s="215"/>
      <c r="C88" s="216"/>
      <c r="D88" s="217" t="s">
        <v>77</v>
      </c>
      <c r="E88" s="218" t="s">
        <v>159</v>
      </c>
      <c r="F88" s="218" t="s">
        <v>160</v>
      </c>
      <c r="G88" s="216"/>
      <c r="H88" s="216"/>
      <c r="I88" s="219"/>
      <c r="J88" s="220">
        <f>BK88</f>
        <v>0</v>
      </c>
      <c r="K88" s="216"/>
      <c r="L88" s="221"/>
      <c r="M88" s="222"/>
      <c r="N88" s="223"/>
      <c r="O88" s="223"/>
      <c r="P88" s="224">
        <f>P89</f>
        <v>0</v>
      </c>
      <c r="Q88" s="223"/>
      <c r="R88" s="224">
        <f>R89</f>
        <v>0</v>
      </c>
      <c r="S88" s="223"/>
      <c r="T88" s="22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6" t="s">
        <v>87</v>
      </c>
      <c r="AT88" s="227" t="s">
        <v>77</v>
      </c>
      <c r="AU88" s="227" t="s">
        <v>78</v>
      </c>
      <c r="AY88" s="226" t="s">
        <v>161</v>
      </c>
      <c r="BK88" s="228">
        <f>BK89</f>
        <v>0</v>
      </c>
    </row>
    <row r="89" s="12" customFormat="1" ht="22.8" customHeight="1">
      <c r="A89" s="12"/>
      <c r="B89" s="215"/>
      <c r="C89" s="216"/>
      <c r="D89" s="217" t="s">
        <v>77</v>
      </c>
      <c r="E89" s="229" t="s">
        <v>162</v>
      </c>
      <c r="F89" s="229" t="s">
        <v>163</v>
      </c>
      <c r="G89" s="216"/>
      <c r="H89" s="216"/>
      <c r="I89" s="219"/>
      <c r="J89" s="230">
        <f>BK89</f>
        <v>0</v>
      </c>
      <c r="K89" s="216"/>
      <c r="L89" s="221"/>
      <c r="M89" s="222"/>
      <c r="N89" s="223"/>
      <c r="O89" s="223"/>
      <c r="P89" s="224">
        <f>SUM(P90:P97)</f>
        <v>0</v>
      </c>
      <c r="Q89" s="223"/>
      <c r="R89" s="224">
        <f>SUM(R90:R97)</f>
        <v>0</v>
      </c>
      <c r="S89" s="223"/>
      <c r="T89" s="225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87</v>
      </c>
      <c r="AT89" s="227" t="s">
        <v>77</v>
      </c>
      <c r="AU89" s="227" t="s">
        <v>85</v>
      </c>
      <c r="AY89" s="226" t="s">
        <v>161</v>
      </c>
      <c r="BK89" s="228">
        <f>SUM(BK90:BK97)</f>
        <v>0</v>
      </c>
    </row>
    <row r="90" s="2" customFormat="1" ht="16.5" customHeight="1">
      <c r="A90" s="40"/>
      <c r="B90" s="41"/>
      <c r="C90" s="231" t="s">
        <v>85</v>
      </c>
      <c r="D90" s="231" t="s">
        <v>164</v>
      </c>
      <c r="E90" s="232" t="s">
        <v>165</v>
      </c>
      <c r="F90" s="233" t="s">
        <v>166</v>
      </c>
      <c r="G90" s="234" t="s">
        <v>167</v>
      </c>
      <c r="H90" s="235">
        <v>2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87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169</v>
      </c>
    </row>
    <row r="91" s="2" customFormat="1" ht="16.5" customHeight="1">
      <c r="A91" s="40"/>
      <c r="B91" s="41"/>
      <c r="C91" s="231" t="s">
        <v>87</v>
      </c>
      <c r="D91" s="231" t="s">
        <v>164</v>
      </c>
      <c r="E91" s="232" t="s">
        <v>170</v>
      </c>
      <c r="F91" s="233" t="s">
        <v>171</v>
      </c>
      <c r="G91" s="234" t="s">
        <v>167</v>
      </c>
      <c r="H91" s="235">
        <v>2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87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172</v>
      </c>
    </row>
    <row r="92" s="2" customFormat="1" ht="16.5" customHeight="1">
      <c r="A92" s="40"/>
      <c r="B92" s="41"/>
      <c r="C92" s="231" t="s">
        <v>173</v>
      </c>
      <c r="D92" s="231" t="s">
        <v>164</v>
      </c>
      <c r="E92" s="232" t="s">
        <v>174</v>
      </c>
      <c r="F92" s="233" t="s">
        <v>175</v>
      </c>
      <c r="G92" s="234" t="s">
        <v>167</v>
      </c>
      <c r="H92" s="235">
        <v>6</v>
      </c>
      <c r="I92" s="236"/>
      <c r="J92" s="237">
        <f>ROUND(I92*H92,2)</f>
        <v>0</v>
      </c>
      <c r="K92" s="233" t="s">
        <v>32</v>
      </c>
      <c r="L92" s="46"/>
      <c r="M92" s="238" t="s">
        <v>32</v>
      </c>
      <c r="N92" s="239" t="s">
        <v>49</v>
      </c>
      <c r="O92" s="86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2" t="s">
        <v>168</v>
      </c>
      <c r="AT92" s="242" t="s">
        <v>164</v>
      </c>
      <c r="AU92" s="242" t="s">
        <v>87</v>
      </c>
      <c r="AY92" s="18" t="s">
        <v>161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8" t="s">
        <v>85</v>
      </c>
      <c r="BK92" s="243">
        <f>ROUND(I92*H92,2)</f>
        <v>0</v>
      </c>
      <c r="BL92" s="18" t="s">
        <v>168</v>
      </c>
      <c r="BM92" s="242" t="s">
        <v>176</v>
      </c>
    </row>
    <row r="93" s="2" customFormat="1" ht="16.5" customHeight="1">
      <c r="A93" s="40"/>
      <c r="B93" s="41"/>
      <c r="C93" s="231" t="s">
        <v>177</v>
      </c>
      <c r="D93" s="231" t="s">
        <v>164</v>
      </c>
      <c r="E93" s="232" t="s">
        <v>178</v>
      </c>
      <c r="F93" s="233" t="s">
        <v>179</v>
      </c>
      <c r="G93" s="234" t="s">
        <v>167</v>
      </c>
      <c r="H93" s="235">
        <v>2</v>
      </c>
      <c r="I93" s="236"/>
      <c r="J93" s="237">
        <f>ROUND(I93*H93,2)</f>
        <v>0</v>
      </c>
      <c r="K93" s="233" t="s">
        <v>32</v>
      </c>
      <c r="L93" s="46"/>
      <c r="M93" s="238" t="s">
        <v>32</v>
      </c>
      <c r="N93" s="239" t="s">
        <v>49</v>
      </c>
      <c r="O93" s="86"/>
      <c r="P93" s="240">
        <f>O93*H93</f>
        <v>0</v>
      </c>
      <c r="Q93" s="240">
        <v>0</v>
      </c>
      <c r="R93" s="240">
        <f>Q93*H93</f>
        <v>0</v>
      </c>
      <c r="S93" s="240">
        <v>0</v>
      </c>
      <c r="T93" s="241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2" t="s">
        <v>168</v>
      </c>
      <c r="AT93" s="242" t="s">
        <v>164</v>
      </c>
      <c r="AU93" s="242" t="s">
        <v>87</v>
      </c>
      <c r="AY93" s="18" t="s">
        <v>161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18" t="s">
        <v>85</v>
      </c>
      <c r="BK93" s="243">
        <f>ROUND(I93*H93,2)</f>
        <v>0</v>
      </c>
      <c r="BL93" s="18" t="s">
        <v>168</v>
      </c>
      <c r="BM93" s="242" t="s">
        <v>180</v>
      </c>
    </row>
    <row r="94" s="2" customFormat="1" ht="16.5" customHeight="1">
      <c r="A94" s="40"/>
      <c r="B94" s="41"/>
      <c r="C94" s="231" t="s">
        <v>181</v>
      </c>
      <c r="D94" s="231" t="s">
        <v>164</v>
      </c>
      <c r="E94" s="232" t="s">
        <v>182</v>
      </c>
      <c r="F94" s="233" t="s">
        <v>183</v>
      </c>
      <c r="G94" s="234" t="s">
        <v>167</v>
      </c>
      <c r="H94" s="235">
        <v>2</v>
      </c>
      <c r="I94" s="236"/>
      <c r="J94" s="237">
        <f>ROUND(I94*H94,2)</f>
        <v>0</v>
      </c>
      <c r="K94" s="233" t="s">
        <v>32</v>
      </c>
      <c r="L94" s="46"/>
      <c r="M94" s="238" t="s">
        <v>32</v>
      </c>
      <c r="N94" s="239" t="s">
        <v>49</v>
      </c>
      <c r="O94" s="86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2" t="s">
        <v>168</v>
      </c>
      <c r="AT94" s="242" t="s">
        <v>164</v>
      </c>
      <c r="AU94" s="242" t="s">
        <v>87</v>
      </c>
      <c r="AY94" s="18" t="s">
        <v>161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18" t="s">
        <v>85</v>
      </c>
      <c r="BK94" s="243">
        <f>ROUND(I94*H94,2)</f>
        <v>0</v>
      </c>
      <c r="BL94" s="18" t="s">
        <v>168</v>
      </c>
      <c r="BM94" s="242" t="s">
        <v>184</v>
      </c>
    </row>
    <row r="95" s="2" customFormat="1" ht="16.5" customHeight="1">
      <c r="A95" s="40"/>
      <c r="B95" s="41"/>
      <c r="C95" s="231" t="s">
        <v>185</v>
      </c>
      <c r="D95" s="231" t="s">
        <v>164</v>
      </c>
      <c r="E95" s="232" t="s">
        <v>186</v>
      </c>
      <c r="F95" s="233" t="s">
        <v>187</v>
      </c>
      <c r="G95" s="234" t="s">
        <v>167</v>
      </c>
      <c r="H95" s="235">
        <v>5</v>
      </c>
      <c r="I95" s="236"/>
      <c r="J95" s="237">
        <f>ROUND(I95*H95,2)</f>
        <v>0</v>
      </c>
      <c r="K95" s="233" t="s">
        <v>32</v>
      </c>
      <c r="L95" s="46"/>
      <c r="M95" s="238" t="s">
        <v>32</v>
      </c>
      <c r="N95" s="239" t="s">
        <v>49</v>
      </c>
      <c r="O95" s="86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2" t="s">
        <v>168</v>
      </c>
      <c r="AT95" s="242" t="s">
        <v>164</v>
      </c>
      <c r="AU95" s="242" t="s">
        <v>87</v>
      </c>
      <c r="AY95" s="18" t="s">
        <v>161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18" t="s">
        <v>85</v>
      </c>
      <c r="BK95" s="243">
        <f>ROUND(I95*H95,2)</f>
        <v>0</v>
      </c>
      <c r="BL95" s="18" t="s">
        <v>168</v>
      </c>
      <c r="BM95" s="242" t="s">
        <v>188</v>
      </c>
    </row>
    <row r="96" s="2" customFormat="1" ht="16.5" customHeight="1">
      <c r="A96" s="40"/>
      <c r="B96" s="41"/>
      <c r="C96" s="231" t="s">
        <v>189</v>
      </c>
      <c r="D96" s="231" t="s">
        <v>164</v>
      </c>
      <c r="E96" s="232" t="s">
        <v>190</v>
      </c>
      <c r="F96" s="233" t="s">
        <v>191</v>
      </c>
      <c r="G96" s="234" t="s">
        <v>167</v>
      </c>
      <c r="H96" s="235">
        <v>81</v>
      </c>
      <c r="I96" s="236"/>
      <c r="J96" s="237">
        <f>ROUND(I96*H96,2)</f>
        <v>0</v>
      </c>
      <c r="K96" s="233" t="s">
        <v>32</v>
      </c>
      <c r="L96" s="46"/>
      <c r="M96" s="238" t="s">
        <v>32</v>
      </c>
      <c r="N96" s="239" t="s">
        <v>49</v>
      </c>
      <c r="O96" s="86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2" t="s">
        <v>168</v>
      </c>
      <c r="AT96" s="242" t="s">
        <v>164</v>
      </c>
      <c r="AU96" s="242" t="s">
        <v>87</v>
      </c>
      <c r="AY96" s="18" t="s">
        <v>161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18" t="s">
        <v>85</v>
      </c>
      <c r="BK96" s="243">
        <f>ROUND(I96*H96,2)</f>
        <v>0</v>
      </c>
      <c r="BL96" s="18" t="s">
        <v>168</v>
      </c>
      <c r="BM96" s="242" t="s">
        <v>192</v>
      </c>
    </row>
    <row r="97" s="2" customFormat="1" ht="16.5" customHeight="1">
      <c r="A97" s="40"/>
      <c r="B97" s="41"/>
      <c r="C97" s="231" t="s">
        <v>193</v>
      </c>
      <c r="D97" s="231" t="s">
        <v>164</v>
      </c>
      <c r="E97" s="232" t="s">
        <v>194</v>
      </c>
      <c r="F97" s="233" t="s">
        <v>195</v>
      </c>
      <c r="G97" s="234" t="s">
        <v>167</v>
      </c>
      <c r="H97" s="235">
        <v>0</v>
      </c>
      <c r="I97" s="236"/>
      <c r="J97" s="237">
        <f>ROUND(I97*H97,2)</f>
        <v>0</v>
      </c>
      <c r="K97" s="233" t="s">
        <v>32</v>
      </c>
      <c r="L97" s="46"/>
      <c r="M97" s="244" t="s">
        <v>32</v>
      </c>
      <c r="N97" s="245" t="s">
        <v>49</v>
      </c>
      <c r="O97" s="246"/>
      <c r="P97" s="247">
        <f>O97*H97</f>
        <v>0</v>
      </c>
      <c r="Q97" s="247">
        <v>0</v>
      </c>
      <c r="R97" s="247">
        <f>Q97*H97</f>
        <v>0</v>
      </c>
      <c r="S97" s="247">
        <v>0</v>
      </c>
      <c r="T97" s="24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2" t="s">
        <v>168</v>
      </c>
      <c r="AT97" s="242" t="s">
        <v>164</v>
      </c>
      <c r="AU97" s="242" t="s">
        <v>87</v>
      </c>
      <c r="AY97" s="18" t="s">
        <v>161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18" t="s">
        <v>85</v>
      </c>
      <c r="BK97" s="243">
        <f>ROUND(I97*H97,2)</f>
        <v>0</v>
      </c>
      <c r="BL97" s="18" t="s">
        <v>168</v>
      </c>
      <c r="BM97" s="242" t="s">
        <v>196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180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gM7maSLdcubf1xrfVmDFeVD9z2MBuKMDiIH99q53PigHzUtbHc5rDTP1Vo7GNCPBshgXT01QEbsjNX7uPPgJpA==" hashValue="cIzsF/9V/+TLLon0nJmqDJlvrQP6tz3MfuJdeHTXqW5Ws2JJ2R+GwwaRjd7212Lxq/wh5i7uqyE1uhnKRUHwhA==" algorithmName="SHA-512" password="CC35"/>
  <autoFilter ref="C86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197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198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ROUND(J87,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ROUND((SUM(BE87:BE98)),  2)</f>
        <v>0</v>
      </c>
      <c r="G35" s="40"/>
      <c r="H35" s="40"/>
      <c r="I35" s="169">
        <v>0.20999999999999999</v>
      </c>
      <c r="J35" s="168">
        <f>ROUND(((SUM(BE87:BE98))*I35),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ROUND((SUM(BF87:BF98)),  2)</f>
        <v>0</v>
      </c>
      <c r="G36" s="40"/>
      <c r="H36" s="40"/>
      <c r="I36" s="169">
        <v>0.14999999999999999</v>
      </c>
      <c r="J36" s="168">
        <f>ROUND(((SUM(BF87:BF98))*I36),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ROUND((SUM(BG87:BG98)),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ROUND((SUM(BH87:BH98)),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ROUND((SUM(BI87:BI98)),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197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2019-9-32c - So 02-CJV a migrace-sedací nábytek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J87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144</v>
      </c>
      <c r="E64" s="193"/>
      <c r="F64" s="193"/>
      <c r="G64" s="193"/>
      <c r="H64" s="193"/>
      <c r="I64" s="194"/>
      <c r="J64" s="195">
        <f>J88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7"/>
      <c r="D65" s="198" t="s">
        <v>145</v>
      </c>
      <c r="E65" s="199"/>
      <c r="F65" s="199"/>
      <c r="G65" s="199"/>
      <c r="H65" s="199"/>
      <c r="I65" s="200"/>
      <c r="J65" s="201">
        <f>J89</f>
        <v>0</v>
      </c>
      <c r="K65" s="127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80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3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84" t="str">
        <f>E7</f>
        <v>Filozofická fakulta UP - sedací nábytek</v>
      </c>
      <c r="F75" s="33"/>
      <c r="G75" s="33"/>
      <c r="H75" s="33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2"/>
      <c r="C76" s="33" t="s">
        <v>136</v>
      </c>
      <c r="D76" s="23"/>
      <c r="E76" s="23"/>
      <c r="F76" s="23"/>
      <c r="G76" s="23"/>
      <c r="H76" s="23"/>
      <c r="I76" s="140"/>
      <c r="J76" s="23"/>
      <c r="K76" s="23"/>
      <c r="L76" s="21"/>
    </row>
    <row r="77" s="2" customFormat="1" ht="16.5" customHeight="1">
      <c r="A77" s="40"/>
      <c r="B77" s="41"/>
      <c r="C77" s="42"/>
      <c r="D77" s="42"/>
      <c r="E77" s="184" t="s">
        <v>197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138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MR 2019-9-32c - So 02-CJV a migrace-sedací nábytek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F14</f>
        <v>Olomouc</v>
      </c>
      <c r="G81" s="42"/>
      <c r="H81" s="42"/>
      <c r="I81" s="151" t="s">
        <v>24</v>
      </c>
      <c r="J81" s="74" t="str">
        <f>IF(J14="","",J14)</f>
        <v>16. 10. 2019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E17</f>
        <v>Univerzita Palackého v Olomouci</v>
      </c>
      <c r="G83" s="42"/>
      <c r="H83" s="42"/>
      <c r="I83" s="151" t="s">
        <v>37</v>
      </c>
      <c r="J83" s="38" t="str">
        <f>E23</f>
        <v>Ječmen studio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IF(E20="","",E20)</f>
        <v>Vyplň údaj</v>
      </c>
      <c r="G84" s="42"/>
      <c r="H84" s="42"/>
      <c r="I84" s="151" t="s">
        <v>40</v>
      </c>
      <c r="J84" s="38" t="str">
        <f>E26</f>
        <v>Radová Marie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203"/>
      <c r="B86" s="204"/>
      <c r="C86" s="205" t="s">
        <v>147</v>
      </c>
      <c r="D86" s="206" t="s">
        <v>63</v>
      </c>
      <c r="E86" s="206" t="s">
        <v>59</v>
      </c>
      <c r="F86" s="206" t="s">
        <v>60</v>
      </c>
      <c r="G86" s="206" t="s">
        <v>148</v>
      </c>
      <c r="H86" s="206" t="s">
        <v>149</v>
      </c>
      <c r="I86" s="207" t="s">
        <v>150</v>
      </c>
      <c r="J86" s="206" t="s">
        <v>142</v>
      </c>
      <c r="K86" s="208" t="s">
        <v>151</v>
      </c>
      <c r="L86" s="209"/>
      <c r="M86" s="94" t="s">
        <v>32</v>
      </c>
      <c r="N86" s="95" t="s">
        <v>48</v>
      </c>
      <c r="O86" s="95" t="s">
        <v>152</v>
      </c>
      <c r="P86" s="95" t="s">
        <v>153</v>
      </c>
      <c r="Q86" s="95" t="s">
        <v>154</v>
      </c>
      <c r="R86" s="95" t="s">
        <v>155</v>
      </c>
      <c r="S86" s="95" t="s">
        <v>156</v>
      </c>
      <c r="T86" s="96" t="s">
        <v>157</v>
      </c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</row>
    <row r="87" s="2" customFormat="1" ht="22.8" customHeight="1">
      <c r="A87" s="40"/>
      <c r="B87" s="41"/>
      <c r="C87" s="101" t="s">
        <v>158</v>
      </c>
      <c r="D87" s="42"/>
      <c r="E87" s="42"/>
      <c r="F87" s="42"/>
      <c r="G87" s="42"/>
      <c r="H87" s="42"/>
      <c r="I87" s="148"/>
      <c r="J87" s="210">
        <f>BK87</f>
        <v>0</v>
      </c>
      <c r="K87" s="42"/>
      <c r="L87" s="46"/>
      <c r="M87" s="97"/>
      <c r="N87" s="211"/>
      <c r="O87" s="98"/>
      <c r="P87" s="212">
        <f>P88</f>
        <v>0</v>
      </c>
      <c r="Q87" s="98"/>
      <c r="R87" s="212">
        <f>R88</f>
        <v>0</v>
      </c>
      <c r="S87" s="98"/>
      <c r="T87" s="213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143</v>
      </c>
      <c r="BK87" s="214">
        <f>BK88</f>
        <v>0</v>
      </c>
    </row>
    <row r="88" s="12" customFormat="1" ht="25.92" customHeight="1">
      <c r="A88" s="12"/>
      <c r="B88" s="215"/>
      <c r="C88" s="216"/>
      <c r="D88" s="217" t="s">
        <v>77</v>
      </c>
      <c r="E88" s="218" t="s">
        <v>159</v>
      </c>
      <c r="F88" s="218" t="s">
        <v>160</v>
      </c>
      <c r="G88" s="216"/>
      <c r="H88" s="216"/>
      <c r="I88" s="219"/>
      <c r="J88" s="220">
        <f>BK88</f>
        <v>0</v>
      </c>
      <c r="K88" s="216"/>
      <c r="L88" s="221"/>
      <c r="M88" s="222"/>
      <c r="N88" s="223"/>
      <c r="O88" s="223"/>
      <c r="P88" s="224">
        <f>P89</f>
        <v>0</v>
      </c>
      <c r="Q88" s="223"/>
      <c r="R88" s="224">
        <f>R89</f>
        <v>0</v>
      </c>
      <c r="S88" s="223"/>
      <c r="T88" s="22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6" t="s">
        <v>87</v>
      </c>
      <c r="AT88" s="227" t="s">
        <v>77</v>
      </c>
      <c r="AU88" s="227" t="s">
        <v>78</v>
      </c>
      <c r="AY88" s="226" t="s">
        <v>161</v>
      </c>
      <c r="BK88" s="228">
        <f>BK89</f>
        <v>0</v>
      </c>
    </row>
    <row r="89" s="12" customFormat="1" ht="22.8" customHeight="1">
      <c r="A89" s="12"/>
      <c r="B89" s="215"/>
      <c r="C89" s="216"/>
      <c r="D89" s="217" t="s">
        <v>77</v>
      </c>
      <c r="E89" s="229" t="s">
        <v>162</v>
      </c>
      <c r="F89" s="229" t="s">
        <v>163</v>
      </c>
      <c r="G89" s="216"/>
      <c r="H89" s="216"/>
      <c r="I89" s="219"/>
      <c r="J89" s="230">
        <f>BK89</f>
        <v>0</v>
      </c>
      <c r="K89" s="216"/>
      <c r="L89" s="221"/>
      <c r="M89" s="222"/>
      <c r="N89" s="223"/>
      <c r="O89" s="223"/>
      <c r="P89" s="224">
        <f>SUM(P90:P98)</f>
        <v>0</v>
      </c>
      <c r="Q89" s="223"/>
      <c r="R89" s="224">
        <f>SUM(R90:R98)</f>
        <v>0</v>
      </c>
      <c r="S89" s="223"/>
      <c r="T89" s="225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87</v>
      </c>
      <c r="AT89" s="227" t="s">
        <v>77</v>
      </c>
      <c r="AU89" s="227" t="s">
        <v>85</v>
      </c>
      <c r="AY89" s="226" t="s">
        <v>161</v>
      </c>
      <c r="BK89" s="228">
        <f>SUM(BK90:BK98)</f>
        <v>0</v>
      </c>
    </row>
    <row r="90" s="2" customFormat="1" ht="16.5" customHeight="1">
      <c r="A90" s="40"/>
      <c r="B90" s="41"/>
      <c r="C90" s="231" t="s">
        <v>85</v>
      </c>
      <c r="D90" s="231" t="s">
        <v>164</v>
      </c>
      <c r="E90" s="232" t="s">
        <v>199</v>
      </c>
      <c r="F90" s="233" t="s">
        <v>200</v>
      </c>
      <c r="G90" s="234" t="s">
        <v>167</v>
      </c>
      <c r="H90" s="235">
        <v>19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87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201</v>
      </c>
    </row>
    <row r="91" s="2" customFormat="1" ht="16.5" customHeight="1">
      <c r="A91" s="40"/>
      <c r="B91" s="41"/>
      <c r="C91" s="231" t="s">
        <v>87</v>
      </c>
      <c r="D91" s="231" t="s">
        <v>164</v>
      </c>
      <c r="E91" s="232" t="s">
        <v>165</v>
      </c>
      <c r="F91" s="233" t="s">
        <v>166</v>
      </c>
      <c r="G91" s="234" t="s">
        <v>167</v>
      </c>
      <c r="H91" s="235">
        <v>12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87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202</v>
      </c>
    </row>
    <row r="92" s="2" customFormat="1" ht="16.5" customHeight="1">
      <c r="A92" s="40"/>
      <c r="B92" s="41"/>
      <c r="C92" s="231" t="s">
        <v>173</v>
      </c>
      <c r="D92" s="231" t="s">
        <v>164</v>
      </c>
      <c r="E92" s="232" t="s">
        <v>203</v>
      </c>
      <c r="F92" s="233" t="s">
        <v>204</v>
      </c>
      <c r="G92" s="234" t="s">
        <v>167</v>
      </c>
      <c r="H92" s="235">
        <v>18</v>
      </c>
      <c r="I92" s="236"/>
      <c r="J92" s="237">
        <f>ROUND(I92*H92,2)</f>
        <v>0</v>
      </c>
      <c r="K92" s="233" t="s">
        <v>32</v>
      </c>
      <c r="L92" s="46"/>
      <c r="M92" s="238" t="s">
        <v>32</v>
      </c>
      <c r="N92" s="239" t="s">
        <v>49</v>
      </c>
      <c r="O92" s="86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2" t="s">
        <v>168</v>
      </c>
      <c r="AT92" s="242" t="s">
        <v>164</v>
      </c>
      <c r="AU92" s="242" t="s">
        <v>87</v>
      </c>
      <c r="AY92" s="18" t="s">
        <v>161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8" t="s">
        <v>85</v>
      </c>
      <c r="BK92" s="243">
        <f>ROUND(I92*H92,2)</f>
        <v>0</v>
      </c>
      <c r="BL92" s="18" t="s">
        <v>168</v>
      </c>
      <c r="BM92" s="242" t="s">
        <v>205</v>
      </c>
    </row>
    <row r="93" s="2" customFormat="1" ht="16.5" customHeight="1">
      <c r="A93" s="40"/>
      <c r="B93" s="41"/>
      <c r="C93" s="231" t="s">
        <v>177</v>
      </c>
      <c r="D93" s="231" t="s">
        <v>164</v>
      </c>
      <c r="E93" s="232" t="s">
        <v>206</v>
      </c>
      <c r="F93" s="233" t="s">
        <v>207</v>
      </c>
      <c r="G93" s="234" t="s">
        <v>167</v>
      </c>
      <c r="H93" s="235">
        <v>1</v>
      </c>
      <c r="I93" s="236"/>
      <c r="J93" s="237">
        <f>ROUND(I93*H93,2)</f>
        <v>0</v>
      </c>
      <c r="K93" s="233" t="s">
        <v>32</v>
      </c>
      <c r="L93" s="46"/>
      <c r="M93" s="238" t="s">
        <v>32</v>
      </c>
      <c r="N93" s="239" t="s">
        <v>49</v>
      </c>
      <c r="O93" s="86"/>
      <c r="P93" s="240">
        <f>O93*H93</f>
        <v>0</v>
      </c>
      <c r="Q93" s="240">
        <v>0</v>
      </c>
      <c r="R93" s="240">
        <f>Q93*H93</f>
        <v>0</v>
      </c>
      <c r="S93" s="240">
        <v>0</v>
      </c>
      <c r="T93" s="241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2" t="s">
        <v>168</v>
      </c>
      <c r="AT93" s="242" t="s">
        <v>164</v>
      </c>
      <c r="AU93" s="242" t="s">
        <v>87</v>
      </c>
      <c r="AY93" s="18" t="s">
        <v>161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18" t="s">
        <v>85</v>
      </c>
      <c r="BK93" s="243">
        <f>ROUND(I93*H93,2)</f>
        <v>0</v>
      </c>
      <c r="BL93" s="18" t="s">
        <v>168</v>
      </c>
      <c r="BM93" s="242" t="s">
        <v>208</v>
      </c>
    </row>
    <row r="94" s="2" customFormat="1" ht="16.5" customHeight="1">
      <c r="A94" s="40"/>
      <c r="B94" s="41"/>
      <c r="C94" s="231" t="s">
        <v>181</v>
      </c>
      <c r="D94" s="231" t="s">
        <v>164</v>
      </c>
      <c r="E94" s="232" t="s">
        <v>209</v>
      </c>
      <c r="F94" s="233" t="s">
        <v>210</v>
      </c>
      <c r="G94" s="234" t="s">
        <v>167</v>
      </c>
      <c r="H94" s="235">
        <v>2</v>
      </c>
      <c r="I94" s="236"/>
      <c r="J94" s="237">
        <f>ROUND(I94*H94,2)</f>
        <v>0</v>
      </c>
      <c r="K94" s="233" t="s">
        <v>32</v>
      </c>
      <c r="L94" s="46"/>
      <c r="M94" s="238" t="s">
        <v>32</v>
      </c>
      <c r="N94" s="239" t="s">
        <v>49</v>
      </c>
      <c r="O94" s="86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2" t="s">
        <v>168</v>
      </c>
      <c r="AT94" s="242" t="s">
        <v>164</v>
      </c>
      <c r="AU94" s="242" t="s">
        <v>87</v>
      </c>
      <c r="AY94" s="18" t="s">
        <v>161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18" t="s">
        <v>85</v>
      </c>
      <c r="BK94" s="243">
        <f>ROUND(I94*H94,2)</f>
        <v>0</v>
      </c>
      <c r="BL94" s="18" t="s">
        <v>168</v>
      </c>
      <c r="BM94" s="242" t="s">
        <v>211</v>
      </c>
    </row>
    <row r="95" s="2" customFormat="1" ht="16.5" customHeight="1">
      <c r="A95" s="40"/>
      <c r="B95" s="41"/>
      <c r="C95" s="231" t="s">
        <v>185</v>
      </c>
      <c r="D95" s="231" t="s">
        <v>164</v>
      </c>
      <c r="E95" s="232" t="s">
        <v>190</v>
      </c>
      <c r="F95" s="233" t="s">
        <v>191</v>
      </c>
      <c r="G95" s="234" t="s">
        <v>167</v>
      </c>
      <c r="H95" s="235">
        <v>239</v>
      </c>
      <c r="I95" s="236"/>
      <c r="J95" s="237">
        <f>ROUND(I95*H95,2)</f>
        <v>0</v>
      </c>
      <c r="K95" s="233" t="s">
        <v>32</v>
      </c>
      <c r="L95" s="46"/>
      <c r="M95" s="238" t="s">
        <v>32</v>
      </c>
      <c r="N95" s="239" t="s">
        <v>49</v>
      </c>
      <c r="O95" s="86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2" t="s">
        <v>168</v>
      </c>
      <c r="AT95" s="242" t="s">
        <v>164</v>
      </c>
      <c r="AU95" s="242" t="s">
        <v>87</v>
      </c>
      <c r="AY95" s="18" t="s">
        <v>161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18" t="s">
        <v>85</v>
      </c>
      <c r="BK95" s="243">
        <f>ROUND(I95*H95,2)</f>
        <v>0</v>
      </c>
      <c r="BL95" s="18" t="s">
        <v>168</v>
      </c>
      <c r="BM95" s="242" t="s">
        <v>212</v>
      </c>
    </row>
    <row r="96" s="2" customFormat="1" ht="16.5" customHeight="1">
      <c r="A96" s="40"/>
      <c r="B96" s="41"/>
      <c r="C96" s="231" t="s">
        <v>189</v>
      </c>
      <c r="D96" s="231" t="s">
        <v>164</v>
      </c>
      <c r="E96" s="232" t="s">
        <v>213</v>
      </c>
      <c r="F96" s="233" t="s">
        <v>214</v>
      </c>
      <c r="G96" s="234" t="s">
        <v>167</v>
      </c>
      <c r="H96" s="235">
        <v>9</v>
      </c>
      <c r="I96" s="236"/>
      <c r="J96" s="237">
        <f>ROUND(I96*H96,2)</f>
        <v>0</v>
      </c>
      <c r="K96" s="233" t="s">
        <v>32</v>
      </c>
      <c r="L96" s="46"/>
      <c r="M96" s="238" t="s">
        <v>32</v>
      </c>
      <c r="N96" s="239" t="s">
        <v>49</v>
      </c>
      <c r="O96" s="86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2" t="s">
        <v>168</v>
      </c>
      <c r="AT96" s="242" t="s">
        <v>164</v>
      </c>
      <c r="AU96" s="242" t="s">
        <v>87</v>
      </c>
      <c r="AY96" s="18" t="s">
        <v>161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18" t="s">
        <v>85</v>
      </c>
      <c r="BK96" s="243">
        <f>ROUND(I96*H96,2)</f>
        <v>0</v>
      </c>
      <c r="BL96" s="18" t="s">
        <v>168</v>
      </c>
      <c r="BM96" s="242" t="s">
        <v>215</v>
      </c>
    </row>
    <row r="97" s="2" customFormat="1" ht="16.5" customHeight="1">
      <c r="A97" s="40"/>
      <c r="B97" s="41"/>
      <c r="C97" s="231" t="s">
        <v>193</v>
      </c>
      <c r="D97" s="231" t="s">
        <v>164</v>
      </c>
      <c r="E97" s="232" t="s">
        <v>216</v>
      </c>
      <c r="F97" s="233" t="s">
        <v>217</v>
      </c>
      <c r="G97" s="234" t="s">
        <v>167</v>
      </c>
      <c r="H97" s="235">
        <v>110</v>
      </c>
      <c r="I97" s="236"/>
      <c r="J97" s="237">
        <f>ROUND(I97*H97,2)</f>
        <v>0</v>
      </c>
      <c r="K97" s="233" t="s">
        <v>32</v>
      </c>
      <c r="L97" s="46"/>
      <c r="M97" s="238" t="s">
        <v>32</v>
      </c>
      <c r="N97" s="239" t="s">
        <v>49</v>
      </c>
      <c r="O97" s="86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2" t="s">
        <v>168</v>
      </c>
      <c r="AT97" s="242" t="s">
        <v>164</v>
      </c>
      <c r="AU97" s="242" t="s">
        <v>87</v>
      </c>
      <c r="AY97" s="18" t="s">
        <v>161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18" t="s">
        <v>85</v>
      </c>
      <c r="BK97" s="243">
        <f>ROUND(I97*H97,2)</f>
        <v>0</v>
      </c>
      <c r="BL97" s="18" t="s">
        <v>168</v>
      </c>
      <c r="BM97" s="242" t="s">
        <v>218</v>
      </c>
    </row>
    <row r="98" s="2" customFormat="1" ht="16.5" customHeight="1">
      <c r="A98" s="40"/>
      <c r="B98" s="41"/>
      <c r="C98" s="231" t="s">
        <v>219</v>
      </c>
      <c r="D98" s="231" t="s">
        <v>164</v>
      </c>
      <c r="E98" s="232" t="s">
        <v>220</v>
      </c>
      <c r="F98" s="233" t="s">
        <v>221</v>
      </c>
      <c r="G98" s="234" t="s">
        <v>167</v>
      </c>
      <c r="H98" s="235">
        <v>24</v>
      </c>
      <c r="I98" s="236"/>
      <c r="J98" s="237">
        <f>ROUND(I98*H98,2)</f>
        <v>0</v>
      </c>
      <c r="K98" s="233" t="s">
        <v>32</v>
      </c>
      <c r="L98" s="46"/>
      <c r="M98" s="244" t="s">
        <v>32</v>
      </c>
      <c r="N98" s="245" t="s">
        <v>49</v>
      </c>
      <c r="O98" s="246"/>
      <c r="P98" s="247">
        <f>O98*H98</f>
        <v>0</v>
      </c>
      <c r="Q98" s="247">
        <v>0</v>
      </c>
      <c r="R98" s="247">
        <f>Q98*H98</f>
        <v>0</v>
      </c>
      <c r="S98" s="247">
        <v>0</v>
      </c>
      <c r="T98" s="24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2" t="s">
        <v>168</v>
      </c>
      <c r="AT98" s="242" t="s">
        <v>164</v>
      </c>
      <c r="AU98" s="242" t="s">
        <v>87</v>
      </c>
      <c r="AY98" s="18" t="s">
        <v>161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18" t="s">
        <v>85</v>
      </c>
      <c r="BK98" s="243">
        <f>ROUND(I98*H98,2)</f>
        <v>0</v>
      </c>
      <c r="BL98" s="18" t="s">
        <v>168</v>
      </c>
      <c r="BM98" s="242" t="s">
        <v>222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180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BqZdeCYRRsh+cM84yvv4bYDs5dmyhIX+MGQ5KztttxzBCmdtMpC/2Jus4TgRnk26aDoKJi6TIH4ljC4vsiHQEg==" hashValue="F8U9j09ech24uxM7dlfzfADl3w+ByVw0hqclhUyDuPKhpm+yAC7jyCxTLacjWxDbrfpjEmkH/nuhkByJ4OhTMw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223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224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ROUND(J86,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ROUND((SUM(BE86:BE91)),  2)</f>
        <v>0</v>
      </c>
      <c r="G35" s="40"/>
      <c r="H35" s="40"/>
      <c r="I35" s="169">
        <v>0.20999999999999999</v>
      </c>
      <c r="J35" s="168">
        <f>ROUND(((SUM(BE86:BE91))*I35),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ROUND((SUM(BF86:BF91)),  2)</f>
        <v>0</v>
      </c>
      <c r="G36" s="40"/>
      <c r="H36" s="40"/>
      <c r="I36" s="169">
        <v>0.14999999999999999</v>
      </c>
      <c r="J36" s="168">
        <f>ROUND(((SUM(BF86:BF91))*I36),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ROUND((SUM(BG86:BG91)),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ROUND((SUM(BH86:BH91)),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ROUND((SUM(BI86:BI91)),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223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2019-9-33-c - SO 03 sociologie sedací nabytek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J86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144</v>
      </c>
      <c r="E64" s="193"/>
      <c r="F64" s="193"/>
      <c r="G64" s="193"/>
      <c r="H64" s="193"/>
      <c r="I64" s="194"/>
      <c r="J64" s="195">
        <f>J87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8"/>
      <c r="J65" s="42"/>
      <c r="K65" s="4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80"/>
      <c r="J66" s="62"/>
      <c r="K66" s="6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3"/>
      <c r="J70" s="64"/>
      <c r="K70" s="64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146</v>
      </c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4" t="str">
        <f>E7</f>
        <v>Filozofická fakulta UP - sedací nábytek</v>
      </c>
      <c r="F74" s="33"/>
      <c r="G74" s="33"/>
      <c r="H74" s="33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136</v>
      </c>
      <c r="D75" s="23"/>
      <c r="E75" s="23"/>
      <c r="F75" s="23"/>
      <c r="G75" s="23"/>
      <c r="H75" s="23"/>
      <c r="I75" s="140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84" t="s">
        <v>223</v>
      </c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138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MR 2019-9-33-c - SO 03 sociologie sedací nabytek</v>
      </c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Olomouc</v>
      </c>
      <c r="G80" s="42"/>
      <c r="H80" s="42"/>
      <c r="I80" s="151" t="s">
        <v>24</v>
      </c>
      <c r="J80" s="74" t="str">
        <f>IF(J14="","",J14)</f>
        <v>16. 10. 2019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Univerzita Palackého v Olomouci</v>
      </c>
      <c r="G82" s="42"/>
      <c r="H82" s="42"/>
      <c r="I82" s="151" t="s">
        <v>37</v>
      </c>
      <c r="J82" s="38" t="str">
        <f>E23</f>
        <v>Ječmen studio</v>
      </c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35</v>
      </c>
      <c r="D83" s="42"/>
      <c r="E83" s="42"/>
      <c r="F83" s="28" t="str">
        <f>IF(E20="","",E20)</f>
        <v>Vyplň údaj</v>
      </c>
      <c r="G83" s="42"/>
      <c r="H83" s="42"/>
      <c r="I83" s="151" t="s">
        <v>40</v>
      </c>
      <c r="J83" s="38" t="str">
        <f>E26</f>
        <v>Radová Marie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3"/>
      <c r="B85" s="204"/>
      <c r="C85" s="205" t="s">
        <v>147</v>
      </c>
      <c r="D85" s="206" t="s">
        <v>63</v>
      </c>
      <c r="E85" s="206" t="s">
        <v>59</v>
      </c>
      <c r="F85" s="206" t="s">
        <v>60</v>
      </c>
      <c r="G85" s="206" t="s">
        <v>148</v>
      </c>
      <c r="H85" s="206" t="s">
        <v>149</v>
      </c>
      <c r="I85" s="207" t="s">
        <v>150</v>
      </c>
      <c r="J85" s="206" t="s">
        <v>142</v>
      </c>
      <c r="K85" s="208" t="s">
        <v>151</v>
      </c>
      <c r="L85" s="209"/>
      <c r="M85" s="94" t="s">
        <v>32</v>
      </c>
      <c r="N85" s="95" t="s">
        <v>48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148"/>
      <c r="J86" s="210">
        <f>BK86</f>
        <v>0</v>
      </c>
      <c r="K86" s="42"/>
      <c r="L86" s="46"/>
      <c r="M86" s="97"/>
      <c r="N86" s="211"/>
      <c r="O86" s="98"/>
      <c r="P86" s="212">
        <f>P87</f>
        <v>0</v>
      </c>
      <c r="Q86" s="98"/>
      <c r="R86" s="212">
        <f>R87</f>
        <v>0</v>
      </c>
      <c r="S86" s="98"/>
      <c r="T86" s="213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143</v>
      </c>
      <c r="BK86" s="214">
        <f>BK87</f>
        <v>0</v>
      </c>
    </row>
    <row r="87" s="12" customFormat="1" ht="25.92" customHeight="1">
      <c r="A87" s="12"/>
      <c r="B87" s="215"/>
      <c r="C87" s="216"/>
      <c r="D87" s="217" t="s">
        <v>77</v>
      </c>
      <c r="E87" s="218" t="s">
        <v>159</v>
      </c>
      <c r="F87" s="218" t="s">
        <v>160</v>
      </c>
      <c r="G87" s="216"/>
      <c r="H87" s="216"/>
      <c r="I87" s="219"/>
      <c r="J87" s="220">
        <f>BK87</f>
        <v>0</v>
      </c>
      <c r="K87" s="216"/>
      <c r="L87" s="221"/>
      <c r="M87" s="222"/>
      <c r="N87" s="223"/>
      <c r="O87" s="223"/>
      <c r="P87" s="224">
        <f>SUM(P88:P91)</f>
        <v>0</v>
      </c>
      <c r="Q87" s="223"/>
      <c r="R87" s="224">
        <f>SUM(R88:R91)</f>
        <v>0</v>
      </c>
      <c r="S87" s="223"/>
      <c r="T87" s="225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6" t="s">
        <v>87</v>
      </c>
      <c r="AT87" s="227" t="s">
        <v>77</v>
      </c>
      <c r="AU87" s="227" t="s">
        <v>78</v>
      </c>
      <c r="AY87" s="226" t="s">
        <v>161</v>
      </c>
      <c r="BK87" s="228">
        <f>SUM(BK88:BK91)</f>
        <v>0</v>
      </c>
    </row>
    <row r="88" s="2" customFormat="1" ht="16.5" customHeight="1">
      <c r="A88" s="40"/>
      <c r="B88" s="41"/>
      <c r="C88" s="231" t="s">
        <v>85</v>
      </c>
      <c r="D88" s="231" t="s">
        <v>164</v>
      </c>
      <c r="E88" s="232" t="s">
        <v>165</v>
      </c>
      <c r="F88" s="233" t="s">
        <v>166</v>
      </c>
      <c r="G88" s="234" t="s">
        <v>167</v>
      </c>
      <c r="H88" s="235">
        <v>1</v>
      </c>
      <c r="I88" s="236"/>
      <c r="J88" s="237">
        <f>ROUND(I88*H88,2)</f>
        <v>0</v>
      </c>
      <c r="K88" s="233" t="s">
        <v>32</v>
      </c>
      <c r="L88" s="46"/>
      <c r="M88" s="238" t="s">
        <v>32</v>
      </c>
      <c r="N88" s="239" t="s">
        <v>49</v>
      </c>
      <c r="O88" s="86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2" t="s">
        <v>168</v>
      </c>
      <c r="AT88" s="242" t="s">
        <v>164</v>
      </c>
      <c r="AU88" s="242" t="s">
        <v>85</v>
      </c>
      <c r="AY88" s="18" t="s">
        <v>161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18" t="s">
        <v>85</v>
      </c>
      <c r="BK88" s="243">
        <f>ROUND(I88*H88,2)</f>
        <v>0</v>
      </c>
      <c r="BL88" s="18" t="s">
        <v>168</v>
      </c>
      <c r="BM88" s="242" t="s">
        <v>225</v>
      </c>
    </row>
    <row r="89" s="2" customFormat="1" ht="16.5" customHeight="1">
      <c r="A89" s="40"/>
      <c r="B89" s="41"/>
      <c r="C89" s="231" t="s">
        <v>87</v>
      </c>
      <c r="D89" s="231" t="s">
        <v>164</v>
      </c>
      <c r="E89" s="232" t="s">
        <v>203</v>
      </c>
      <c r="F89" s="233" t="s">
        <v>204</v>
      </c>
      <c r="G89" s="234" t="s">
        <v>167</v>
      </c>
      <c r="H89" s="235">
        <v>24</v>
      </c>
      <c r="I89" s="236"/>
      <c r="J89" s="237">
        <f>ROUND(I89*H89,2)</f>
        <v>0</v>
      </c>
      <c r="K89" s="233" t="s">
        <v>32</v>
      </c>
      <c r="L89" s="46"/>
      <c r="M89" s="238" t="s">
        <v>32</v>
      </c>
      <c r="N89" s="239" t="s">
        <v>49</v>
      </c>
      <c r="O89" s="86"/>
      <c r="P89" s="240">
        <f>O89*H89</f>
        <v>0</v>
      </c>
      <c r="Q89" s="240">
        <v>0</v>
      </c>
      <c r="R89" s="240">
        <f>Q89*H89</f>
        <v>0</v>
      </c>
      <c r="S89" s="240">
        <v>0</v>
      </c>
      <c r="T89" s="241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2" t="s">
        <v>168</v>
      </c>
      <c r="AT89" s="242" t="s">
        <v>164</v>
      </c>
      <c r="AU89" s="242" t="s">
        <v>85</v>
      </c>
      <c r="AY89" s="18" t="s">
        <v>161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18" t="s">
        <v>85</v>
      </c>
      <c r="BK89" s="243">
        <f>ROUND(I89*H89,2)</f>
        <v>0</v>
      </c>
      <c r="BL89" s="18" t="s">
        <v>168</v>
      </c>
      <c r="BM89" s="242" t="s">
        <v>226</v>
      </c>
    </row>
    <row r="90" s="2" customFormat="1" ht="16.5" customHeight="1">
      <c r="A90" s="40"/>
      <c r="B90" s="41"/>
      <c r="C90" s="231" t="s">
        <v>173</v>
      </c>
      <c r="D90" s="231" t="s">
        <v>164</v>
      </c>
      <c r="E90" s="232" t="s">
        <v>190</v>
      </c>
      <c r="F90" s="233" t="s">
        <v>191</v>
      </c>
      <c r="G90" s="234" t="s">
        <v>167</v>
      </c>
      <c r="H90" s="235">
        <v>24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85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227</v>
      </c>
    </row>
    <row r="91" s="2" customFormat="1" ht="16.5" customHeight="1">
      <c r="A91" s="40"/>
      <c r="B91" s="41"/>
      <c r="C91" s="231" t="s">
        <v>177</v>
      </c>
      <c r="D91" s="231" t="s">
        <v>164</v>
      </c>
      <c r="E91" s="232" t="s">
        <v>199</v>
      </c>
      <c r="F91" s="233" t="s">
        <v>200</v>
      </c>
      <c r="G91" s="234" t="s">
        <v>167</v>
      </c>
      <c r="H91" s="235">
        <v>16</v>
      </c>
      <c r="I91" s="236"/>
      <c r="J91" s="237">
        <f>ROUND(I91*H91,2)</f>
        <v>0</v>
      </c>
      <c r="K91" s="233" t="s">
        <v>32</v>
      </c>
      <c r="L91" s="46"/>
      <c r="M91" s="244" t="s">
        <v>32</v>
      </c>
      <c r="N91" s="245" t="s">
        <v>49</v>
      </c>
      <c r="O91" s="246"/>
      <c r="P91" s="247">
        <f>O91*H91</f>
        <v>0</v>
      </c>
      <c r="Q91" s="247">
        <v>0</v>
      </c>
      <c r="R91" s="247">
        <f>Q91*H91</f>
        <v>0</v>
      </c>
      <c r="S91" s="247">
        <v>0</v>
      </c>
      <c r="T91" s="24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85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228</v>
      </c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180"/>
      <c r="J92" s="62"/>
      <c r="K92" s="62"/>
      <c r="L92" s="46"/>
      <c r="M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</sheetData>
  <sheetProtection sheet="1" autoFilter="0" formatColumns="0" formatRows="0" objects="1" scenarios="1" spinCount="100000" saltValue="mA4IiCiEBn90/jxnzEKSmDHc45rbI7atAtreprPSwJnDBO6NgVZypvRehTbT9fOq8iZQ0cu1oNyV2nrIEWuryg==" hashValue="nCddUQnuKoSMAgWAR9aHyNc5Lk7cTZZ5pEZ6Ac2QvTCntK4mTGw+qI2/IMz2Lycn3moEQUDt7pRI6Uo9A5nbw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229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230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ROUND(J87,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ROUND((SUM(BE87:BE95)),  2)</f>
        <v>0</v>
      </c>
      <c r="G35" s="40"/>
      <c r="H35" s="40"/>
      <c r="I35" s="169">
        <v>0.20999999999999999</v>
      </c>
      <c r="J35" s="168">
        <f>ROUND(((SUM(BE87:BE95))*I35),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ROUND((SUM(BF87:BF95)),  2)</f>
        <v>0</v>
      </c>
      <c r="G36" s="40"/>
      <c r="H36" s="40"/>
      <c r="I36" s="169">
        <v>0.14999999999999999</v>
      </c>
      <c r="J36" s="168">
        <f>ROUND(((SUM(BF87:BF95))*I36),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ROUND((SUM(BG87:BG95)),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ROUND((SUM(BH87:BH95)),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ROUND((SUM(BI87:BI95)),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229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2019-9-34c - SO 04 -sinofon sedací nábytek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J87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144</v>
      </c>
      <c r="E64" s="193"/>
      <c r="F64" s="193"/>
      <c r="G64" s="193"/>
      <c r="H64" s="193"/>
      <c r="I64" s="194"/>
      <c r="J64" s="195">
        <f>J88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7"/>
      <c r="D65" s="198" t="s">
        <v>145</v>
      </c>
      <c r="E65" s="199"/>
      <c r="F65" s="199"/>
      <c r="G65" s="199"/>
      <c r="H65" s="199"/>
      <c r="I65" s="200"/>
      <c r="J65" s="201">
        <f>J89</f>
        <v>0</v>
      </c>
      <c r="K65" s="127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80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3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84" t="str">
        <f>E7</f>
        <v>Filozofická fakulta UP - sedací nábytek</v>
      </c>
      <c r="F75" s="33"/>
      <c r="G75" s="33"/>
      <c r="H75" s="33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2"/>
      <c r="C76" s="33" t="s">
        <v>136</v>
      </c>
      <c r="D76" s="23"/>
      <c r="E76" s="23"/>
      <c r="F76" s="23"/>
      <c r="G76" s="23"/>
      <c r="H76" s="23"/>
      <c r="I76" s="140"/>
      <c r="J76" s="23"/>
      <c r="K76" s="23"/>
      <c r="L76" s="21"/>
    </row>
    <row r="77" s="2" customFormat="1" ht="16.5" customHeight="1">
      <c r="A77" s="40"/>
      <c r="B77" s="41"/>
      <c r="C77" s="42"/>
      <c r="D77" s="42"/>
      <c r="E77" s="184" t="s">
        <v>229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138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MR 2019-9-34c - SO 04 -sinofon sedací nábytek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F14</f>
        <v>Olomouc</v>
      </c>
      <c r="G81" s="42"/>
      <c r="H81" s="42"/>
      <c r="I81" s="151" t="s">
        <v>24</v>
      </c>
      <c r="J81" s="74" t="str">
        <f>IF(J14="","",J14)</f>
        <v>16. 10. 2019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E17</f>
        <v>Univerzita Palackého v Olomouci</v>
      </c>
      <c r="G83" s="42"/>
      <c r="H83" s="42"/>
      <c r="I83" s="151" t="s">
        <v>37</v>
      </c>
      <c r="J83" s="38" t="str">
        <f>E23</f>
        <v>Ječmen studio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IF(E20="","",E20)</f>
        <v>Vyplň údaj</v>
      </c>
      <c r="G84" s="42"/>
      <c r="H84" s="42"/>
      <c r="I84" s="151" t="s">
        <v>40</v>
      </c>
      <c r="J84" s="38" t="str">
        <f>E26</f>
        <v>Radová Marie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203"/>
      <c r="B86" s="204"/>
      <c r="C86" s="205" t="s">
        <v>147</v>
      </c>
      <c r="D86" s="206" t="s">
        <v>63</v>
      </c>
      <c r="E86" s="206" t="s">
        <v>59</v>
      </c>
      <c r="F86" s="206" t="s">
        <v>60</v>
      </c>
      <c r="G86" s="206" t="s">
        <v>148</v>
      </c>
      <c r="H86" s="206" t="s">
        <v>149</v>
      </c>
      <c r="I86" s="207" t="s">
        <v>150</v>
      </c>
      <c r="J86" s="206" t="s">
        <v>142</v>
      </c>
      <c r="K86" s="208" t="s">
        <v>151</v>
      </c>
      <c r="L86" s="209"/>
      <c r="M86" s="94" t="s">
        <v>32</v>
      </c>
      <c r="N86" s="95" t="s">
        <v>48</v>
      </c>
      <c r="O86" s="95" t="s">
        <v>152</v>
      </c>
      <c r="P86" s="95" t="s">
        <v>153</v>
      </c>
      <c r="Q86" s="95" t="s">
        <v>154</v>
      </c>
      <c r="R86" s="95" t="s">
        <v>155</v>
      </c>
      <c r="S86" s="95" t="s">
        <v>156</v>
      </c>
      <c r="T86" s="96" t="s">
        <v>157</v>
      </c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</row>
    <row r="87" s="2" customFormat="1" ht="22.8" customHeight="1">
      <c r="A87" s="40"/>
      <c r="B87" s="41"/>
      <c r="C87" s="101" t="s">
        <v>158</v>
      </c>
      <c r="D87" s="42"/>
      <c r="E87" s="42"/>
      <c r="F87" s="42"/>
      <c r="G87" s="42"/>
      <c r="H87" s="42"/>
      <c r="I87" s="148"/>
      <c r="J87" s="210">
        <f>BK87</f>
        <v>0</v>
      </c>
      <c r="K87" s="42"/>
      <c r="L87" s="46"/>
      <c r="M87" s="97"/>
      <c r="N87" s="211"/>
      <c r="O87" s="98"/>
      <c r="P87" s="212">
        <f>P88</f>
        <v>0</v>
      </c>
      <c r="Q87" s="98"/>
      <c r="R87" s="212">
        <f>R88</f>
        <v>0</v>
      </c>
      <c r="S87" s="98"/>
      <c r="T87" s="213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143</v>
      </c>
      <c r="BK87" s="214">
        <f>BK88</f>
        <v>0</v>
      </c>
    </row>
    <row r="88" s="12" customFormat="1" ht="25.92" customHeight="1">
      <c r="A88" s="12"/>
      <c r="B88" s="215"/>
      <c r="C88" s="216"/>
      <c r="D88" s="217" t="s">
        <v>77</v>
      </c>
      <c r="E88" s="218" t="s">
        <v>159</v>
      </c>
      <c r="F88" s="218" t="s">
        <v>160</v>
      </c>
      <c r="G88" s="216"/>
      <c r="H88" s="216"/>
      <c r="I88" s="219"/>
      <c r="J88" s="220">
        <f>BK88</f>
        <v>0</v>
      </c>
      <c r="K88" s="216"/>
      <c r="L88" s="221"/>
      <c r="M88" s="222"/>
      <c r="N88" s="223"/>
      <c r="O88" s="223"/>
      <c r="P88" s="224">
        <f>P89</f>
        <v>0</v>
      </c>
      <c r="Q88" s="223"/>
      <c r="R88" s="224">
        <f>R89</f>
        <v>0</v>
      </c>
      <c r="S88" s="223"/>
      <c r="T88" s="22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6" t="s">
        <v>87</v>
      </c>
      <c r="AT88" s="227" t="s">
        <v>77</v>
      </c>
      <c r="AU88" s="227" t="s">
        <v>78</v>
      </c>
      <c r="AY88" s="226" t="s">
        <v>161</v>
      </c>
      <c r="BK88" s="228">
        <f>BK89</f>
        <v>0</v>
      </c>
    </row>
    <row r="89" s="12" customFormat="1" ht="22.8" customHeight="1">
      <c r="A89" s="12"/>
      <c r="B89" s="215"/>
      <c r="C89" s="216"/>
      <c r="D89" s="217" t="s">
        <v>77</v>
      </c>
      <c r="E89" s="229" t="s">
        <v>162</v>
      </c>
      <c r="F89" s="229" t="s">
        <v>163</v>
      </c>
      <c r="G89" s="216"/>
      <c r="H89" s="216"/>
      <c r="I89" s="219"/>
      <c r="J89" s="230">
        <f>BK89</f>
        <v>0</v>
      </c>
      <c r="K89" s="216"/>
      <c r="L89" s="221"/>
      <c r="M89" s="222"/>
      <c r="N89" s="223"/>
      <c r="O89" s="223"/>
      <c r="P89" s="224">
        <f>SUM(P90:P95)</f>
        <v>0</v>
      </c>
      <c r="Q89" s="223"/>
      <c r="R89" s="224">
        <f>SUM(R90:R95)</f>
        <v>0</v>
      </c>
      <c r="S89" s="223"/>
      <c r="T89" s="225">
        <f>SUM(T90:T95)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87</v>
      </c>
      <c r="AT89" s="227" t="s">
        <v>77</v>
      </c>
      <c r="AU89" s="227" t="s">
        <v>85</v>
      </c>
      <c r="AY89" s="226" t="s">
        <v>161</v>
      </c>
      <c r="BK89" s="228">
        <f>SUM(BK90:BK95)</f>
        <v>0</v>
      </c>
    </row>
    <row r="90" s="2" customFormat="1" ht="16.5" customHeight="1">
      <c r="A90" s="40"/>
      <c r="B90" s="41"/>
      <c r="C90" s="231" t="s">
        <v>85</v>
      </c>
      <c r="D90" s="231" t="s">
        <v>164</v>
      </c>
      <c r="E90" s="232" t="s">
        <v>199</v>
      </c>
      <c r="F90" s="233" t="s">
        <v>200</v>
      </c>
      <c r="G90" s="234" t="s">
        <v>167</v>
      </c>
      <c r="H90" s="235">
        <v>47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87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231</v>
      </c>
    </row>
    <row r="91" s="2" customFormat="1" ht="16.5" customHeight="1">
      <c r="A91" s="40"/>
      <c r="B91" s="41"/>
      <c r="C91" s="231" t="s">
        <v>87</v>
      </c>
      <c r="D91" s="231" t="s">
        <v>164</v>
      </c>
      <c r="E91" s="232" t="s">
        <v>232</v>
      </c>
      <c r="F91" s="233" t="s">
        <v>233</v>
      </c>
      <c r="G91" s="234" t="s">
        <v>167</v>
      </c>
      <c r="H91" s="235">
        <v>5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87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234</v>
      </c>
    </row>
    <row r="92" s="2" customFormat="1" ht="16.5" customHeight="1">
      <c r="A92" s="40"/>
      <c r="B92" s="41"/>
      <c r="C92" s="231" t="s">
        <v>173</v>
      </c>
      <c r="D92" s="231" t="s">
        <v>164</v>
      </c>
      <c r="E92" s="232" t="s">
        <v>235</v>
      </c>
      <c r="F92" s="233" t="s">
        <v>236</v>
      </c>
      <c r="G92" s="234" t="s">
        <v>167</v>
      </c>
      <c r="H92" s="235">
        <v>3</v>
      </c>
      <c r="I92" s="236"/>
      <c r="J92" s="237">
        <f>ROUND(I92*H92,2)</f>
        <v>0</v>
      </c>
      <c r="K92" s="233" t="s">
        <v>32</v>
      </c>
      <c r="L92" s="46"/>
      <c r="M92" s="238" t="s">
        <v>32</v>
      </c>
      <c r="N92" s="239" t="s">
        <v>49</v>
      </c>
      <c r="O92" s="86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2" t="s">
        <v>168</v>
      </c>
      <c r="AT92" s="242" t="s">
        <v>164</v>
      </c>
      <c r="AU92" s="242" t="s">
        <v>87</v>
      </c>
      <c r="AY92" s="18" t="s">
        <v>161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8" t="s">
        <v>85</v>
      </c>
      <c r="BK92" s="243">
        <f>ROUND(I92*H92,2)</f>
        <v>0</v>
      </c>
      <c r="BL92" s="18" t="s">
        <v>168</v>
      </c>
      <c r="BM92" s="242" t="s">
        <v>237</v>
      </c>
    </row>
    <row r="93" s="2" customFormat="1" ht="16.5" customHeight="1">
      <c r="A93" s="40"/>
      <c r="B93" s="41"/>
      <c r="C93" s="231" t="s">
        <v>177</v>
      </c>
      <c r="D93" s="231" t="s">
        <v>164</v>
      </c>
      <c r="E93" s="232" t="s">
        <v>165</v>
      </c>
      <c r="F93" s="233" t="s">
        <v>166</v>
      </c>
      <c r="G93" s="234" t="s">
        <v>167</v>
      </c>
      <c r="H93" s="235">
        <v>27</v>
      </c>
      <c r="I93" s="236"/>
      <c r="J93" s="237">
        <f>ROUND(I93*H93,2)</f>
        <v>0</v>
      </c>
      <c r="K93" s="233" t="s">
        <v>32</v>
      </c>
      <c r="L93" s="46"/>
      <c r="M93" s="238" t="s">
        <v>32</v>
      </c>
      <c r="N93" s="239" t="s">
        <v>49</v>
      </c>
      <c r="O93" s="86"/>
      <c r="P93" s="240">
        <f>O93*H93</f>
        <v>0</v>
      </c>
      <c r="Q93" s="240">
        <v>0</v>
      </c>
      <c r="R93" s="240">
        <f>Q93*H93</f>
        <v>0</v>
      </c>
      <c r="S93" s="240">
        <v>0</v>
      </c>
      <c r="T93" s="241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2" t="s">
        <v>168</v>
      </c>
      <c r="AT93" s="242" t="s">
        <v>164</v>
      </c>
      <c r="AU93" s="242" t="s">
        <v>87</v>
      </c>
      <c r="AY93" s="18" t="s">
        <v>161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18" t="s">
        <v>85</v>
      </c>
      <c r="BK93" s="243">
        <f>ROUND(I93*H93,2)</f>
        <v>0</v>
      </c>
      <c r="BL93" s="18" t="s">
        <v>168</v>
      </c>
      <c r="BM93" s="242" t="s">
        <v>238</v>
      </c>
    </row>
    <row r="94" s="2" customFormat="1" ht="16.5" customHeight="1">
      <c r="A94" s="40"/>
      <c r="B94" s="41"/>
      <c r="C94" s="231" t="s">
        <v>181</v>
      </c>
      <c r="D94" s="231" t="s">
        <v>164</v>
      </c>
      <c r="E94" s="232" t="s">
        <v>203</v>
      </c>
      <c r="F94" s="233" t="s">
        <v>204</v>
      </c>
      <c r="G94" s="234" t="s">
        <v>167</v>
      </c>
      <c r="H94" s="235">
        <v>30</v>
      </c>
      <c r="I94" s="236"/>
      <c r="J94" s="237">
        <f>ROUND(I94*H94,2)</f>
        <v>0</v>
      </c>
      <c r="K94" s="233" t="s">
        <v>32</v>
      </c>
      <c r="L94" s="46"/>
      <c r="M94" s="238" t="s">
        <v>32</v>
      </c>
      <c r="N94" s="239" t="s">
        <v>49</v>
      </c>
      <c r="O94" s="86"/>
      <c r="P94" s="240">
        <f>O94*H94</f>
        <v>0</v>
      </c>
      <c r="Q94" s="240">
        <v>0</v>
      </c>
      <c r="R94" s="240">
        <f>Q94*H94</f>
        <v>0</v>
      </c>
      <c r="S94" s="240">
        <v>0</v>
      </c>
      <c r="T94" s="241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2" t="s">
        <v>168</v>
      </c>
      <c r="AT94" s="242" t="s">
        <v>164</v>
      </c>
      <c r="AU94" s="242" t="s">
        <v>87</v>
      </c>
      <c r="AY94" s="18" t="s">
        <v>161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18" t="s">
        <v>85</v>
      </c>
      <c r="BK94" s="243">
        <f>ROUND(I94*H94,2)</f>
        <v>0</v>
      </c>
      <c r="BL94" s="18" t="s">
        <v>168</v>
      </c>
      <c r="BM94" s="242" t="s">
        <v>239</v>
      </c>
    </row>
    <row r="95" s="2" customFormat="1" ht="16.5" customHeight="1">
      <c r="A95" s="40"/>
      <c r="B95" s="41"/>
      <c r="C95" s="231" t="s">
        <v>185</v>
      </c>
      <c r="D95" s="231" t="s">
        <v>164</v>
      </c>
      <c r="E95" s="232" t="s">
        <v>190</v>
      </c>
      <c r="F95" s="233" t="s">
        <v>191</v>
      </c>
      <c r="G95" s="234" t="s">
        <v>167</v>
      </c>
      <c r="H95" s="235">
        <v>16</v>
      </c>
      <c r="I95" s="236"/>
      <c r="J95" s="237">
        <f>ROUND(I95*H95,2)</f>
        <v>0</v>
      </c>
      <c r="K95" s="233" t="s">
        <v>32</v>
      </c>
      <c r="L95" s="46"/>
      <c r="M95" s="244" t="s">
        <v>32</v>
      </c>
      <c r="N95" s="245" t="s">
        <v>49</v>
      </c>
      <c r="O95" s="246"/>
      <c r="P95" s="247">
        <f>O95*H95</f>
        <v>0</v>
      </c>
      <c r="Q95" s="247">
        <v>0</v>
      </c>
      <c r="R95" s="247">
        <f>Q95*H95</f>
        <v>0</v>
      </c>
      <c r="S95" s="247">
        <v>0</v>
      </c>
      <c r="T95" s="24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2" t="s">
        <v>168</v>
      </c>
      <c r="AT95" s="242" t="s">
        <v>164</v>
      </c>
      <c r="AU95" s="242" t="s">
        <v>87</v>
      </c>
      <c r="AY95" s="18" t="s">
        <v>161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18" t="s">
        <v>85</v>
      </c>
      <c r="BK95" s="243">
        <f>ROUND(I95*H95,2)</f>
        <v>0</v>
      </c>
      <c r="BL95" s="18" t="s">
        <v>168</v>
      </c>
      <c r="BM95" s="242" t="s">
        <v>240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180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mkceHutZhURozdnxq0nMIPbn0Z6GY6dpRbxhoWsXiBuBLBzLJ0CcYdyAwXu2gpeg+dHFOzQ7FPYYfY8CBMO5ow==" hashValue="hOBnI6lg7gt+3HNrtMjClU0UAiUkknZiIWggLoHhfoCwz8oO4re8GLIHC12KToN/lgYdrQ9KiaQ1DyyO5mdQZw==" algorithmName="SHA-512" password="CC35"/>
  <autoFilter ref="C86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241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242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ROUND(J86,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ROUND((SUM(BE86:BE98)),  2)</f>
        <v>0</v>
      </c>
      <c r="G35" s="40"/>
      <c r="H35" s="40"/>
      <c r="I35" s="169">
        <v>0.20999999999999999</v>
      </c>
      <c r="J35" s="168">
        <f>ROUND(((SUM(BE86:BE98))*I35),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ROUND((SUM(BF86:BF98)),  2)</f>
        <v>0</v>
      </c>
      <c r="G36" s="40"/>
      <c r="H36" s="40"/>
      <c r="I36" s="169">
        <v>0.14999999999999999</v>
      </c>
      <c r="J36" s="168">
        <f>ROUND(((SUM(BF86:BF98))*I36),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ROUND((SUM(BG86:BG98)),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ROUND((SUM(BH86:BH98)),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ROUND((SUM(BI86:BI98)),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241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2019-9-35c - SO 05-psychologie-sedací nábytek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J86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243</v>
      </c>
      <c r="E64" s="193"/>
      <c r="F64" s="193"/>
      <c r="G64" s="193"/>
      <c r="H64" s="193"/>
      <c r="I64" s="194"/>
      <c r="J64" s="195">
        <f>J87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8"/>
      <c r="J65" s="42"/>
      <c r="K65" s="4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80"/>
      <c r="J66" s="62"/>
      <c r="K66" s="6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3"/>
      <c r="J70" s="64"/>
      <c r="K70" s="64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146</v>
      </c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4" t="str">
        <f>E7</f>
        <v>Filozofická fakulta UP - sedací nábytek</v>
      </c>
      <c r="F74" s="33"/>
      <c r="G74" s="33"/>
      <c r="H74" s="33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136</v>
      </c>
      <c r="D75" s="23"/>
      <c r="E75" s="23"/>
      <c r="F75" s="23"/>
      <c r="G75" s="23"/>
      <c r="H75" s="23"/>
      <c r="I75" s="140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84" t="s">
        <v>241</v>
      </c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138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MR 2019-9-35c - SO 05-psychologie-sedací nábytek</v>
      </c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Olomouc</v>
      </c>
      <c r="G80" s="42"/>
      <c r="H80" s="42"/>
      <c r="I80" s="151" t="s">
        <v>24</v>
      </c>
      <c r="J80" s="74" t="str">
        <f>IF(J14="","",J14)</f>
        <v>16. 10. 2019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Univerzita Palackého v Olomouci</v>
      </c>
      <c r="G82" s="42"/>
      <c r="H82" s="42"/>
      <c r="I82" s="151" t="s">
        <v>37</v>
      </c>
      <c r="J82" s="38" t="str">
        <f>E23</f>
        <v>Ječmen studio</v>
      </c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35</v>
      </c>
      <c r="D83" s="42"/>
      <c r="E83" s="42"/>
      <c r="F83" s="28" t="str">
        <f>IF(E20="","",E20)</f>
        <v>Vyplň údaj</v>
      </c>
      <c r="G83" s="42"/>
      <c r="H83" s="42"/>
      <c r="I83" s="151" t="s">
        <v>40</v>
      </c>
      <c r="J83" s="38" t="str">
        <f>E26</f>
        <v>Radová Marie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3"/>
      <c r="B85" s="204"/>
      <c r="C85" s="205" t="s">
        <v>147</v>
      </c>
      <c r="D85" s="206" t="s">
        <v>63</v>
      </c>
      <c r="E85" s="206" t="s">
        <v>59</v>
      </c>
      <c r="F85" s="206" t="s">
        <v>60</v>
      </c>
      <c r="G85" s="206" t="s">
        <v>148</v>
      </c>
      <c r="H85" s="206" t="s">
        <v>149</v>
      </c>
      <c r="I85" s="207" t="s">
        <v>150</v>
      </c>
      <c r="J85" s="206" t="s">
        <v>142</v>
      </c>
      <c r="K85" s="208" t="s">
        <v>151</v>
      </c>
      <c r="L85" s="209"/>
      <c r="M85" s="94" t="s">
        <v>32</v>
      </c>
      <c r="N85" s="95" t="s">
        <v>48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148"/>
      <c r="J86" s="210">
        <f>BK86</f>
        <v>0</v>
      </c>
      <c r="K86" s="42"/>
      <c r="L86" s="46"/>
      <c r="M86" s="97"/>
      <c r="N86" s="211"/>
      <c r="O86" s="98"/>
      <c r="P86" s="212">
        <f>P87</f>
        <v>0</v>
      </c>
      <c r="Q86" s="98"/>
      <c r="R86" s="212">
        <f>R87</f>
        <v>0</v>
      </c>
      <c r="S86" s="98"/>
      <c r="T86" s="213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143</v>
      </c>
      <c r="BK86" s="214">
        <f>BK87</f>
        <v>0</v>
      </c>
    </row>
    <row r="87" s="12" customFormat="1" ht="25.92" customHeight="1">
      <c r="A87" s="12"/>
      <c r="B87" s="215"/>
      <c r="C87" s="216"/>
      <c r="D87" s="217" t="s">
        <v>77</v>
      </c>
      <c r="E87" s="218" t="s">
        <v>162</v>
      </c>
      <c r="F87" s="218" t="s">
        <v>163</v>
      </c>
      <c r="G87" s="216"/>
      <c r="H87" s="216"/>
      <c r="I87" s="219"/>
      <c r="J87" s="220">
        <f>BK87</f>
        <v>0</v>
      </c>
      <c r="K87" s="216"/>
      <c r="L87" s="221"/>
      <c r="M87" s="222"/>
      <c r="N87" s="223"/>
      <c r="O87" s="223"/>
      <c r="P87" s="224">
        <f>SUM(P88:P98)</f>
        <v>0</v>
      </c>
      <c r="Q87" s="223"/>
      <c r="R87" s="224">
        <f>SUM(R88:R98)</f>
        <v>0</v>
      </c>
      <c r="S87" s="223"/>
      <c r="T87" s="225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6" t="s">
        <v>87</v>
      </c>
      <c r="AT87" s="227" t="s">
        <v>77</v>
      </c>
      <c r="AU87" s="227" t="s">
        <v>78</v>
      </c>
      <c r="AY87" s="226" t="s">
        <v>161</v>
      </c>
      <c r="BK87" s="228">
        <f>SUM(BK88:BK98)</f>
        <v>0</v>
      </c>
    </row>
    <row r="88" s="2" customFormat="1" ht="16.5" customHeight="1">
      <c r="A88" s="40"/>
      <c r="B88" s="41"/>
      <c r="C88" s="231" t="s">
        <v>85</v>
      </c>
      <c r="D88" s="231" t="s">
        <v>164</v>
      </c>
      <c r="E88" s="232" t="s">
        <v>244</v>
      </c>
      <c r="F88" s="233" t="s">
        <v>200</v>
      </c>
      <c r="G88" s="234" t="s">
        <v>167</v>
      </c>
      <c r="H88" s="235">
        <v>26</v>
      </c>
      <c r="I88" s="236"/>
      <c r="J88" s="237">
        <f>ROUND(I88*H88,2)</f>
        <v>0</v>
      </c>
      <c r="K88" s="233" t="s">
        <v>32</v>
      </c>
      <c r="L88" s="46"/>
      <c r="M88" s="238" t="s">
        <v>32</v>
      </c>
      <c r="N88" s="239" t="s">
        <v>49</v>
      </c>
      <c r="O88" s="86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2" t="s">
        <v>168</v>
      </c>
      <c r="AT88" s="242" t="s">
        <v>164</v>
      </c>
      <c r="AU88" s="242" t="s">
        <v>85</v>
      </c>
      <c r="AY88" s="18" t="s">
        <v>161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18" t="s">
        <v>85</v>
      </c>
      <c r="BK88" s="243">
        <f>ROUND(I88*H88,2)</f>
        <v>0</v>
      </c>
      <c r="BL88" s="18" t="s">
        <v>168</v>
      </c>
      <c r="BM88" s="242" t="s">
        <v>245</v>
      </c>
    </row>
    <row r="89" s="2" customFormat="1" ht="16.5" customHeight="1">
      <c r="A89" s="40"/>
      <c r="B89" s="41"/>
      <c r="C89" s="231" t="s">
        <v>87</v>
      </c>
      <c r="D89" s="231" t="s">
        <v>164</v>
      </c>
      <c r="E89" s="232" t="s">
        <v>165</v>
      </c>
      <c r="F89" s="233" t="s">
        <v>166</v>
      </c>
      <c r="G89" s="234" t="s">
        <v>167</v>
      </c>
      <c r="H89" s="235">
        <v>4</v>
      </c>
      <c r="I89" s="236"/>
      <c r="J89" s="237">
        <f>ROUND(I89*H89,2)</f>
        <v>0</v>
      </c>
      <c r="K89" s="233" t="s">
        <v>32</v>
      </c>
      <c r="L89" s="46"/>
      <c r="M89" s="238" t="s">
        <v>32</v>
      </c>
      <c r="N89" s="239" t="s">
        <v>49</v>
      </c>
      <c r="O89" s="86"/>
      <c r="P89" s="240">
        <f>O89*H89</f>
        <v>0</v>
      </c>
      <c r="Q89" s="240">
        <v>0</v>
      </c>
      <c r="R89" s="240">
        <f>Q89*H89</f>
        <v>0</v>
      </c>
      <c r="S89" s="240">
        <v>0</v>
      </c>
      <c r="T89" s="241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2" t="s">
        <v>168</v>
      </c>
      <c r="AT89" s="242" t="s">
        <v>164</v>
      </c>
      <c r="AU89" s="242" t="s">
        <v>85</v>
      </c>
      <c r="AY89" s="18" t="s">
        <v>161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18" t="s">
        <v>85</v>
      </c>
      <c r="BK89" s="243">
        <f>ROUND(I89*H89,2)</f>
        <v>0</v>
      </c>
      <c r="BL89" s="18" t="s">
        <v>168</v>
      </c>
      <c r="BM89" s="242" t="s">
        <v>246</v>
      </c>
    </row>
    <row r="90" s="2" customFormat="1" ht="16.5" customHeight="1">
      <c r="A90" s="40"/>
      <c r="B90" s="41"/>
      <c r="C90" s="231" t="s">
        <v>173</v>
      </c>
      <c r="D90" s="231" t="s">
        <v>164</v>
      </c>
      <c r="E90" s="232" t="s">
        <v>203</v>
      </c>
      <c r="F90" s="233" t="s">
        <v>204</v>
      </c>
      <c r="G90" s="234" t="s">
        <v>167</v>
      </c>
      <c r="H90" s="235">
        <v>6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85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247</v>
      </c>
    </row>
    <row r="91" s="2" customFormat="1" ht="16.5" customHeight="1">
      <c r="A91" s="40"/>
      <c r="B91" s="41"/>
      <c r="C91" s="231" t="s">
        <v>177</v>
      </c>
      <c r="D91" s="231" t="s">
        <v>164</v>
      </c>
      <c r="E91" s="232" t="s">
        <v>248</v>
      </c>
      <c r="F91" s="233" t="s">
        <v>249</v>
      </c>
      <c r="G91" s="234" t="s">
        <v>167</v>
      </c>
      <c r="H91" s="235">
        <v>9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85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250</v>
      </c>
    </row>
    <row r="92" s="13" customFormat="1">
      <c r="A92" s="13"/>
      <c r="B92" s="249"/>
      <c r="C92" s="250"/>
      <c r="D92" s="251" t="s">
        <v>251</v>
      </c>
      <c r="E92" s="252" t="s">
        <v>32</v>
      </c>
      <c r="F92" s="253" t="s">
        <v>252</v>
      </c>
      <c r="G92" s="250"/>
      <c r="H92" s="252" t="s">
        <v>32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9" t="s">
        <v>251</v>
      </c>
      <c r="AU92" s="259" t="s">
        <v>85</v>
      </c>
      <c r="AV92" s="13" t="s">
        <v>85</v>
      </c>
      <c r="AW92" s="13" t="s">
        <v>39</v>
      </c>
      <c r="AX92" s="13" t="s">
        <v>78</v>
      </c>
      <c r="AY92" s="259" t="s">
        <v>161</v>
      </c>
    </row>
    <row r="93" s="13" customFormat="1">
      <c r="A93" s="13"/>
      <c r="B93" s="249"/>
      <c r="C93" s="250"/>
      <c r="D93" s="251" t="s">
        <v>251</v>
      </c>
      <c r="E93" s="252" t="s">
        <v>32</v>
      </c>
      <c r="F93" s="253" t="s">
        <v>253</v>
      </c>
      <c r="G93" s="250"/>
      <c r="H93" s="252" t="s">
        <v>32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9" t="s">
        <v>251</v>
      </c>
      <c r="AU93" s="259" t="s">
        <v>85</v>
      </c>
      <c r="AV93" s="13" t="s">
        <v>85</v>
      </c>
      <c r="AW93" s="13" t="s">
        <v>39</v>
      </c>
      <c r="AX93" s="13" t="s">
        <v>78</v>
      </c>
      <c r="AY93" s="259" t="s">
        <v>161</v>
      </c>
    </row>
    <row r="94" s="14" customFormat="1">
      <c r="A94" s="14"/>
      <c r="B94" s="260"/>
      <c r="C94" s="261"/>
      <c r="D94" s="251" t="s">
        <v>251</v>
      </c>
      <c r="E94" s="262" t="s">
        <v>32</v>
      </c>
      <c r="F94" s="263" t="s">
        <v>219</v>
      </c>
      <c r="G94" s="261"/>
      <c r="H94" s="264">
        <v>9</v>
      </c>
      <c r="I94" s="265"/>
      <c r="J94" s="261"/>
      <c r="K94" s="261"/>
      <c r="L94" s="266"/>
      <c r="M94" s="267"/>
      <c r="N94" s="268"/>
      <c r="O94" s="268"/>
      <c r="P94" s="268"/>
      <c r="Q94" s="268"/>
      <c r="R94" s="268"/>
      <c r="S94" s="268"/>
      <c r="T94" s="26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70" t="s">
        <v>251</v>
      </c>
      <c r="AU94" s="270" t="s">
        <v>85</v>
      </c>
      <c r="AV94" s="14" t="s">
        <v>87</v>
      </c>
      <c r="AW94" s="14" t="s">
        <v>39</v>
      </c>
      <c r="AX94" s="14" t="s">
        <v>78</v>
      </c>
      <c r="AY94" s="270" t="s">
        <v>161</v>
      </c>
    </row>
    <row r="95" s="15" customFormat="1">
      <c r="A95" s="15"/>
      <c r="B95" s="271"/>
      <c r="C95" s="272"/>
      <c r="D95" s="251" t="s">
        <v>251</v>
      </c>
      <c r="E95" s="273" t="s">
        <v>32</v>
      </c>
      <c r="F95" s="274" t="s">
        <v>254</v>
      </c>
      <c r="G95" s="272"/>
      <c r="H95" s="275">
        <v>9</v>
      </c>
      <c r="I95" s="276"/>
      <c r="J95" s="272"/>
      <c r="K95" s="272"/>
      <c r="L95" s="277"/>
      <c r="M95" s="278"/>
      <c r="N95" s="279"/>
      <c r="O95" s="279"/>
      <c r="P95" s="279"/>
      <c r="Q95" s="279"/>
      <c r="R95" s="279"/>
      <c r="S95" s="279"/>
      <c r="T95" s="280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81" t="s">
        <v>251</v>
      </c>
      <c r="AU95" s="281" t="s">
        <v>85</v>
      </c>
      <c r="AV95" s="15" t="s">
        <v>177</v>
      </c>
      <c r="AW95" s="15" t="s">
        <v>39</v>
      </c>
      <c r="AX95" s="15" t="s">
        <v>85</v>
      </c>
      <c r="AY95" s="281" t="s">
        <v>161</v>
      </c>
    </row>
    <row r="96" s="2" customFormat="1" ht="16.5" customHeight="1">
      <c r="A96" s="40"/>
      <c r="B96" s="41"/>
      <c r="C96" s="231" t="s">
        <v>181</v>
      </c>
      <c r="D96" s="231" t="s">
        <v>164</v>
      </c>
      <c r="E96" s="232" t="s">
        <v>190</v>
      </c>
      <c r="F96" s="233" t="s">
        <v>191</v>
      </c>
      <c r="G96" s="234" t="s">
        <v>167</v>
      </c>
      <c r="H96" s="235">
        <v>72</v>
      </c>
      <c r="I96" s="236"/>
      <c r="J96" s="237">
        <f>ROUND(I96*H96,2)</f>
        <v>0</v>
      </c>
      <c r="K96" s="233" t="s">
        <v>32</v>
      </c>
      <c r="L96" s="46"/>
      <c r="M96" s="238" t="s">
        <v>32</v>
      </c>
      <c r="N96" s="239" t="s">
        <v>49</v>
      </c>
      <c r="O96" s="86"/>
      <c r="P96" s="240">
        <f>O96*H96</f>
        <v>0</v>
      </c>
      <c r="Q96" s="240">
        <v>0</v>
      </c>
      <c r="R96" s="240">
        <f>Q96*H96</f>
        <v>0</v>
      </c>
      <c r="S96" s="240">
        <v>0</v>
      </c>
      <c r="T96" s="241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2" t="s">
        <v>168</v>
      </c>
      <c r="AT96" s="242" t="s">
        <v>164</v>
      </c>
      <c r="AU96" s="242" t="s">
        <v>85</v>
      </c>
      <c r="AY96" s="18" t="s">
        <v>161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18" t="s">
        <v>85</v>
      </c>
      <c r="BK96" s="243">
        <f>ROUND(I96*H96,2)</f>
        <v>0</v>
      </c>
      <c r="BL96" s="18" t="s">
        <v>168</v>
      </c>
      <c r="BM96" s="242" t="s">
        <v>255</v>
      </c>
    </row>
    <row r="97" s="2" customFormat="1" ht="16.5" customHeight="1">
      <c r="A97" s="40"/>
      <c r="B97" s="41"/>
      <c r="C97" s="231" t="s">
        <v>185</v>
      </c>
      <c r="D97" s="231" t="s">
        <v>164</v>
      </c>
      <c r="E97" s="232" t="s">
        <v>256</v>
      </c>
      <c r="F97" s="233" t="s">
        <v>257</v>
      </c>
      <c r="G97" s="234" t="s">
        <v>167</v>
      </c>
      <c r="H97" s="235">
        <v>38</v>
      </c>
      <c r="I97" s="236"/>
      <c r="J97" s="237">
        <f>ROUND(I97*H97,2)</f>
        <v>0</v>
      </c>
      <c r="K97" s="233" t="s">
        <v>32</v>
      </c>
      <c r="L97" s="46"/>
      <c r="M97" s="238" t="s">
        <v>32</v>
      </c>
      <c r="N97" s="239" t="s">
        <v>49</v>
      </c>
      <c r="O97" s="86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2" t="s">
        <v>168</v>
      </c>
      <c r="AT97" s="242" t="s">
        <v>164</v>
      </c>
      <c r="AU97" s="242" t="s">
        <v>85</v>
      </c>
      <c r="AY97" s="18" t="s">
        <v>161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18" t="s">
        <v>85</v>
      </c>
      <c r="BK97" s="243">
        <f>ROUND(I97*H97,2)</f>
        <v>0</v>
      </c>
      <c r="BL97" s="18" t="s">
        <v>168</v>
      </c>
      <c r="BM97" s="242" t="s">
        <v>258</v>
      </c>
    </row>
    <row r="98" s="2" customFormat="1" ht="16.5" customHeight="1">
      <c r="A98" s="40"/>
      <c r="B98" s="41"/>
      <c r="C98" s="231" t="s">
        <v>189</v>
      </c>
      <c r="D98" s="231" t="s">
        <v>164</v>
      </c>
      <c r="E98" s="232" t="s">
        <v>213</v>
      </c>
      <c r="F98" s="233" t="s">
        <v>214</v>
      </c>
      <c r="G98" s="234" t="s">
        <v>167</v>
      </c>
      <c r="H98" s="235">
        <v>3</v>
      </c>
      <c r="I98" s="236"/>
      <c r="J98" s="237">
        <f>ROUND(I98*H98,2)</f>
        <v>0</v>
      </c>
      <c r="K98" s="233" t="s">
        <v>32</v>
      </c>
      <c r="L98" s="46"/>
      <c r="M98" s="244" t="s">
        <v>32</v>
      </c>
      <c r="N98" s="245" t="s">
        <v>49</v>
      </c>
      <c r="O98" s="246"/>
      <c r="P98" s="247">
        <f>O98*H98</f>
        <v>0</v>
      </c>
      <c r="Q98" s="247">
        <v>0</v>
      </c>
      <c r="R98" s="247">
        <f>Q98*H98</f>
        <v>0</v>
      </c>
      <c r="S98" s="247">
        <v>0</v>
      </c>
      <c r="T98" s="24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2" t="s">
        <v>168</v>
      </c>
      <c r="AT98" s="242" t="s">
        <v>164</v>
      </c>
      <c r="AU98" s="242" t="s">
        <v>85</v>
      </c>
      <c r="AY98" s="18" t="s">
        <v>161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18" t="s">
        <v>85</v>
      </c>
      <c r="BK98" s="243">
        <f>ROUND(I98*H98,2)</f>
        <v>0</v>
      </c>
      <c r="BL98" s="18" t="s">
        <v>168</v>
      </c>
      <c r="BM98" s="242" t="s">
        <v>259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180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R5NYfKMTKUPKngYLcHmBrgkqlqDuy+QFUVvoajz3GBxzA5s2T/Cf1nNLJafyLJIkvaNosAZjQxbcQu/mTyzc8Q==" hashValue="rTYjjk3qH3cN1gtx84gkoMz37lNkg/EqsXD45BBhRd7Qn8Wt0Jh4NMui/7dZruF3Bw7Pj4ICGrsbcYmLdMkHdA==" algorithmName="SHA-512" password="CC35"/>
  <autoFilter ref="C85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260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261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ROUND(J87,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ROUND((SUM(BE87:BE92)),  2)</f>
        <v>0</v>
      </c>
      <c r="G35" s="40"/>
      <c r="H35" s="40"/>
      <c r="I35" s="169">
        <v>0.20999999999999999</v>
      </c>
      <c r="J35" s="168">
        <f>ROUND(((SUM(BE87:BE92))*I35),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ROUND((SUM(BF87:BF92)),  2)</f>
        <v>0</v>
      </c>
      <c r="G36" s="40"/>
      <c r="H36" s="40"/>
      <c r="I36" s="169">
        <v>0.14999999999999999</v>
      </c>
      <c r="J36" s="168">
        <f>ROUND(((SUM(BF87:BF92))*I36),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ROUND((SUM(BG87:BG92)),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ROUND((SUM(BH87:BH92)),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ROUND((SUM(BI87:BI92)),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260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2019-9-36c - SO 06-religionistika -sedací nábytek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J87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144</v>
      </c>
      <c r="E64" s="193"/>
      <c r="F64" s="193"/>
      <c r="G64" s="193"/>
      <c r="H64" s="193"/>
      <c r="I64" s="194"/>
      <c r="J64" s="195">
        <f>J88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7"/>
      <c r="D65" s="198" t="s">
        <v>145</v>
      </c>
      <c r="E65" s="199"/>
      <c r="F65" s="199"/>
      <c r="G65" s="199"/>
      <c r="H65" s="199"/>
      <c r="I65" s="200"/>
      <c r="J65" s="201">
        <f>J89</f>
        <v>0</v>
      </c>
      <c r="K65" s="127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80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3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84" t="str">
        <f>E7</f>
        <v>Filozofická fakulta UP - sedací nábytek</v>
      </c>
      <c r="F75" s="33"/>
      <c r="G75" s="33"/>
      <c r="H75" s="33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2"/>
      <c r="C76" s="33" t="s">
        <v>136</v>
      </c>
      <c r="D76" s="23"/>
      <c r="E76" s="23"/>
      <c r="F76" s="23"/>
      <c r="G76" s="23"/>
      <c r="H76" s="23"/>
      <c r="I76" s="140"/>
      <c r="J76" s="23"/>
      <c r="K76" s="23"/>
      <c r="L76" s="21"/>
    </row>
    <row r="77" s="2" customFormat="1" ht="16.5" customHeight="1">
      <c r="A77" s="40"/>
      <c r="B77" s="41"/>
      <c r="C77" s="42"/>
      <c r="D77" s="42"/>
      <c r="E77" s="184" t="s">
        <v>260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138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MR 2019-9-36c - SO 06-religionistika -sedací nábytek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F14</f>
        <v>Olomouc</v>
      </c>
      <c r="G81" s="42"/>
      <c r="H81" s="42"/>
      <c r="I81" s="151" t="s">
        <v>24</v>
      </c>
      <c r="J81" s="74" t="str">
        <f>IF(J14="","",J14)</f>
        <v>16. 10. 2019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E17</f>
        <v>Univerzita Palackého v Olomouci</v>
      </c>
      <c r="G83" s="42"/>
      <c r="H83" s="42"/>
      <c r="I83" s="151" t="s">
        <v>37</v>
      </c>
      <c r="J83" s="38" t="str">
        <f>E23</f>
        <v>Ječmen studio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IF(E20="","",E20)</f>
        <v>Vyplň údaj</v>
      </c>
      <c r="G84" s="42"/>
      <c r="H84" s="42"/>
      <c r="I84" s="151" t="s">
        <v>40</v>
      </c>
      <c r="J84" s="38" t="str">
        <f>E26</f>
        <v>Radová Marie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203"/>
      <c r="B86" s="204"/>
      <c r="C86" s="205" t="s">
        <v>147</v>
      </c>
      <c r="D86" s="206" t="s">
        <v>63</v>
      </c>
      <c r="E86" s="206" t="s">
        <v>59</v>
      </c>
      <c r="F86" s="206" t="s">
        <v>60</v>
      </c>
      <c r="G86" s="206" t="s">
        <v>148</v>
      </c>
      <c r="H86" s="206" t="s">
        <v>149</v>
      </c>
      <c r="I86" s="207" t="s">
        <v>150</v>
      </c>
      <c r="J86" s="206" t="s">
        <v>142</v>
      </c>
      <c r="K86" s="208" t="s">
        <v>151</v>
      </c>
      <c r="L86" s="209"/>
      <c r="M86" s="94" t="s">
        <v>32</v>
      </c>
      <c r="N86" s="95" t="s">
        <v>48</v>
      </c>
      <c r="O86" s="95" t="s">
        <v>152</v>
      </c>
      <c r="P86" s="95" t="s">
        <v>153</v>
      </c>
      <c r="Q86" s="95" t="s">
        <v>154</v>
      </c>
      <c r="R86" s="95" t="s">
        <v>155</v>
      </c>
      <c r="S86" s="95" t="s">
        <v>156</v>
      </c>
      <c r="T86" s="96" t="s">
        <v>157</v>
      </c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</row>
    <row r="87" s="2" customFormat="1" ht="22.8" customHeight="1">
      <c r="A87" s="40"/>
      <c r="B87" s="41"/>
      <c r="C87" s="101" t="s">
        <v>158</v>
      </c>
      <c r="D87" s="42"/>
      <c r="E87" s="42"/>
      <c r="F87" s="42"/>
      <c r="G87" s="42"/>
      <c r="H87" s="42"/>
      <c r="I87" s="148"/>
      <c r="J87" s="210">
        <f>BK87</f>
        <v>0</v>
      </c>
      <c r="K87" s="42"/>
      <c r="L87" s="46"/>
      <c r="M87" s="97"/>
      <c r="N87" s="211"/>
      <c r="O87" s="98"/>
      <c r="P87" s="212">
        <f>P88</f>
        <v>0</v>
      </c>
      <c r="Q87" s="98"/>
      <c r="R87" s="212">
        <f>R88</f>
        <v>0</v>
      </c>
      <c r="S87" s="98"/>
      <c r="T87" s="213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143</v>
      </c>
      <c r="BK87" s="214">
        <f>BK88</f>
        <v>0</v>
      </c>
    </row>
    <row r="88" s="12" customFormat="1" ht="25.92" customHeight="1">
      <c r="A88" s="12"/>
      <c r="B88" s="215"/>
      <c r="C88" s="216"/>
      <c r="D88" s="217" t="s">
        <v>77</v>
      </c>
      <c r="E88" s="218" t="s">
        <v>159</v>
      </c>
      <c r="F88" s="218" t="s">
        <v>160</v>
      </c>
      <c r="G88" s="216"/>
      <c r="H88" s="216"/>
      <c r="I88" s="219"/>
      <c r="J88" s="220">
        <f>BK88</f>
        <v>0</v>
      </c>
      <c r="K88" s="216"/>
      <c r="L88" s="221"/>
      <c r="M88" s="222"/>
      <c r="N88" s="223"/>
      <c r="O88" s="223"/>
      <c r="P88" s="224">
        <f>P89</f>
        <v>0</v>
      </c>
      <c r="Q88" s="223"/>
      <c r="R88" s="224">
        <f>R89</f>
        <v>0</v>
      </c>
      <c r="S88" s="223"/>
      <c r="T88" s="22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6" t="s">
        <v>87</v>
      </c>
      <c r="AT88" s="227" t="s">
        <v>77</v>
      </c>
      <c r="AU88" s="227" t="s">
        <v>78</v>
      </c>
      <c r="AY88" s="226" t="s">
        <v>161</v>
      </c>
      <c r="BK88" s="228">
        <f>BK89</f>
        <v>0</v>
      </c>
    </row>
    <row r="89" s="12" customFormat="1" ht="22.8" customHeight="1">
      <c r="A89" s="12"/>
      <c r="B89" s="215"/>
      <c r="C89" s="216"/>
      <c r="D89" s="217" t="s">
        <v>77</v>
      </c>
      <c r="E89" s="229" t="s">
        <v>162</v>
      </c>
      <c r="F89" s="229" t="s">
        <v>163</v>
      </c>
      <c r="G89" s="216"/>
      <c r="H89" s="216"/>
      <c r="I89" s="219"/>
      <c r="J89" s="230">
        <f>BK89</f>
        <v>0</v>
      </c>
      <c r="K89" s="216"/>
      <c r="L89" s="221"/>
      <c r="M89" s="222"/>
      <c r="N89" s="223"/>
      <c r="O89" s="223"/>
      <c r="P89" s="224">
        <f>SUM(P90:P92)</f>
        <v>0</v>
      </c>
      <c r="Q89" s="223"/>
      <c r="R89" s="224">
        <f>SUM(R90:R92)</f>
        <v>0</v>
      </c>
      <c r="S89" s="223"/>
      <c r="T89" s="225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87</v>
      </c>
      <c r="AT89" s="227" t="s">
        <v>77</v>
      </c>
      <c r="AU89" s="227" t="s">
        <v>85</v>
      </c>
      <c r="AY89" s="226" t="s">
        <v>161</v>
      </c>
      <c r="BK89" s="228">
        <f>SUM(BK90:BK92)</f>
        <v>0</v>
      </c>
    </row>
    <row r="90" s="2" customFormat="1" ht="16.5" customHeight="1">
      <c r="A90" s="40"/>
      <c r="B90" s="41"/>
      <c r="C90" s="231" t="s">
        <v>85</v>
      </c>
      <c r="D90" s="231" t="s">
        <v>164</v>
      </c>
      <c r="E90" s="232" t="s">
        <v>165</v>
      </c>
      <c r="F90" s="233" t="s">
        <v>166</v>
      </c>
      <c r="G90" s="234" t="s">
        <v>167</v>
      </c>
      <c r="H90" s="235">
        <v>2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87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262</v>
      </c>
    </row>
    <row r="91" s="2" customFormat="1" ht="16.5" customHeight="1">
      <c r="A91" s="40"/>
      <c r="B91" s="41"/>
      <c r="C91" s="231" t="s">
        <v>87</v>
      </c>
      <c r="D91" s="231" t="s">
        <v>164</v>
      </c>
      <c r="E91" s="232" t="s">
        <v>190</v>
      </c>
      <c r="F91" s="233" t="s">
        <v>191</v>
      </c>
      <c r="G91" s="234" t="s">
        <v>167</v>
      </c>
      <c r="H91" s="235">
        <v>44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87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263</v>
      </c>
    </row>
    <row r="92" s="2" customFormat="1" ht="16.5" customHeight="1">
      <c r="A92" s="40"/>
      <c r="B92" s="41"/>
      <c r="C92" s="231" t="s">
        <v>173</v>
      </c>
      <c r="D92" s="231" t="s">
        <v>164</v>
      </c>
      <c r="E92" s="232" t="s">
        <v>199</v>
      </c>
      <c r="F92" s="233" t="s">
        <v>200</v>
      </c>
      <c r="G92" s="234" t="s">
        <v>167</v>
      </c>
      <c r="H92" s="235">
        <v>12</v>
      </c>
      <c r="I92" s="236"/>
      <c r="J92" s="237">
        <f>ROUND(I92*H92,2)</f>
        <v>0</v>
      </c>
      <c r="K92" s="233" t="s">
        <v>32</v>
      </c>
      <c r="L92" s="46"/>
      <c r="M92" s="244" t="s">
        <v>32</v>
      </c>
      <c r="N92" s="245" t="s">
        <v>49</v>
      </c>
      <c r="O92" s="246"/>
      <c r="P92" s="247">
        <f>O92*H92</f>
        <v>0</v>
      </c>
      <c r="Q92" s="247">
        <v>0</v>
      </c>
      <c r="R92" s="247">
        <f>Q92*H92</f>
        <v>0</v>
      </c>
      <c r="S92" s="247">
        <v>0</v>
      </c>
      <c r="T92" s="24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2" t="s">
        <v>168</v>
      </c>
      <c r="AT92" s="242" t="s">
        <v>164</v>
      </c>
      <c r="AU92" s="242" t="s">
        <v>87</v>
      </c>
      <c r="AY92" s="18" t="s">
        <v>161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8" t="s">
        <v>85</v>
      </c>
      <c r="BK92" s="243">
        <f>ROUND(I92*H92,2)</f>
        <v>0</v>
      </c>
      <c r="BL92" s="18" t="s">
        <v>168</v>
      </c>
      <c r="BM92" s="242" t="s">
        <v>264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180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f3FCHI9RQ/w45fzNRqWC+q2zHWAsvBHVI/WnEmqMTMpLNtaBjUVK2E6aZXgMbQ1O6E0SyOJTR4sTQIsuyWOBEA==" hashValue="leODJy1ZbCKdLXzu+1TzL3uY7wLb3C5g8NVQL8mjd1QWtSwHT3VXUoKZUTgscdWmd5C6MrVNxMMLjpwD5Yemnw==" algorithmName="SHA-512" password="CC35"/>
  <autoFilter ref="C86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265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266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ROUND(J87,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ROUND((SUM(BE87:BE93)),  2)</f>
        <v>0</v>
      </c>
      <c r="G35" s="40"/>
      <c r="H35" s="40"/>
      <c r="I35" s="169">
        <v>0.20999999999999999</v>
      </c>
      <c r="J35" s="168">
        <f>ROUND(((SUM(BE87:BE93))*I35),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ROUND((SUM(BF87:BF93)),  2)</f>
        <v>0</v>
      </c>
      <c r="G36" s="40"/>
      <c r="H36" s="40"/>
      <c r="I36" s="169">
        <v>0.14999999999999999</v>
      </c>
      <c r="J36" s="168">
        <f>ROUND(((SUM(BF87:BF93))*I36),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ROUND((SUM(BG87:BG93)),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ROUND((SUM(BH87:BH93)),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ROUND((SUM(BI87:BI93)),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265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MR 2019-9-37c - SO 07-asijská studia -sedací nábytek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J87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144</v>
      </c>
      <c r="E64" s="193"/>
      <c r="F64" s="193"/>
      <c r="G64" s="193"/>
      <c r="H64" s="193"/>
      <c r="I64" s="194"/>
      <c r="J64" s="195">
        <f>J88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7"/>
      <c r="C65" s="127"/>
      <c r="D65" s="198" t="s">
        <v>145</v>
      </c>
      <c r="E65" s="199"/>
      <c r="F65" s="199"/>
      <c r="G65" s="199"/>
      <c r="H65" s="199"/>
      <c r="I65" s="200"/>
      <c r="J65" s="201">
        <f>J89</f>
        <v>0</v>
      </c>
      <c r="K65" s="127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80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3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146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84" t="str">
        <f>E7</f>
        <v>Filozofická fakulta UP - sedací nábytek</v>
      </c>
      <c r="F75" s="33"/>
      <c r="G75" s="33"/>
      <c r="H75" s="33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2"/>
      <c r="C76" s="33" t="s">
        <v>136</v>
      </c>
      <c r="D76" s="23"/>
      <c r="E76" s="23"/>
      <c r="F76" s="23"/>
      <c r="G76" s="23"/>
      <c r="H76" s="23"/>
      <c r="I76" s="140"/>
      <c r="J76" s="23"/>
      <c r="K76" s="23"/>
      <c r="L76" s="21"/>
    </row>
    <row r="77" s="2" customFormat="1" ht="16.5" customHeight="1">
      <c r="A77" s="40"/>
      <c r="B77" s="41"/>
      <c r="C77" s="42"/>
      <c r="D77" s="42"/>
      <c r="E77" s="184" t="s">
        <v>265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138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MR 2019-9-37c - SO 07-asijská studia -sedací nábytek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F14</f>
        <v>Olomouc</v>
      </c>
      <c r="G81" s="42"/>
      <c r="H81" s="42"/>
      <c r="I81" s="151" t="s">
        <v>24</v>
      </c>
      <c r="J81" s="74" t="str">
        <f>IF(J14="","",J14)</f>
        <v>16. 10. 2019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E17</f>
        <v>Univerzita Palackého v Olomouci</v>
      </c>
      <c r="G83" s="42"/>
      <c r="H83" s="42"/>
      <c r="I83" s="151" t="s">
        <v>37</v>
      </c>
      <c r="J83" s="38" t="str">
        <f>E23</f>
        <v>Ječmen studio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IF(E20="","",E20)</f>
        <v>Vyplň údaj</v>
      </c>
      <c r="G84" s="42"/>
      <c r="H84" s="42"/>
      <c r="I84" s="151" t="s">
        <v>40</v>
      </c>
      <c r="J84" s="38" t="str">
        <f>E26</f>
        <v>Radová Marie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203"/>
      <c r="B86" s="204"/>
      <c r="C86" s="205" t="s">
        <v>147</v>
      </c>
      <c r="D86" s="206" t="s">
        <v>63</v>
      </c>
      <c r="E86" s="206" t="s">
        <v>59</v>
      </c>
      <c r="F86" s="206" t="s">
        <v>60</v>
      </c>
      <c r="G86" s="206" t="s">
        <v>148</v>
      </c>
      <c r="H86" s="206" t="s">
        <v>149</v>
      </c>
      <c r="I86" s="207" t="s">
        <v>150</v>
      </c>
      <c r="J86" s="206" t="s">
        <v>142</v>
      </c>
      <c r="K86" s="208" t="s">
        <v>151</v>
      </c>
      <c r="L86" s="209"/>
      <c r="M86" s="94" t="s">
        <v>32</v>
      </c>
      <c r="N86" s="95" t="s">
        <v>48</v>
      </c>
      <c r="O86" s="95" t="s">
        <v>152</v>
      </c>
      <c r="P86" s="95" t="s">
        <v>153</v>
      </c>
      <c r="Q86" s="95" t="s">
        <v>154</v>
      </c>
      <c r="R86" s="95" t="s">
        <v>155</v>
      </c>
      <c r="S86" s="95" t="s">
        <v>156</v>
      </c>
      <c r="T86" s="96" t="s">
        <v>157</v>
      </c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</row>
    <row r="87" s="2" customFormat="1" ht="22.8" customHeight="1">
      <c r="A87" s="40"/>
      <c r="B87" s="41"/>
      <c r="C87" s="101" t="s">
        <v>158</v>
      </c>
      <c r="D87" s="42"/>
      <c r="E87" s="42"/>
      <c r="F87" s="42"/>
      <c r="G87" s="42"/>
      <c r="H87" s="42"/>
      <c r="I87" s="148"/>
      <c r="J87" s="210">
        <f>BK87</f>
        <v>0</v>
      </c>
      <c r="K87" s="42"/>
      <c r="L87" s="46"/>
      <c r="M87" s="97"/>
      <c r="N87" s="211"/>
      <c r="O87" s="98"/>
      <c r="P87" s="212">
        <f>P88</f>
        <v>0</v>
      </c>
      <c r="Q87" s="98"/>
      <c r="R87" s="212">
        <f>R88</f>
        <v>0</v>
      </c>
      <c r="S87" s="98"/>
      <c r="T87" s="213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143</v>
      </c>
      <c r="BK87" s="214">
        <f>BK88</f>
        <v>0</v>
      </c>
    </row>
    <row r="88" s="12" customFormat="1" ht="25.92" customHeight="1">
      <c r="A88" s="12"/>
      <c r="B88" s="215"/>
      <c r="C88" s="216"/>
      <c r="D88" s="217" t="s">
        <v>77</v>
      </c>
      <c r="E88" s="218" t="s">
        <v>159</v>
      </c>
      <c r="F88" s="218" t="s">
        <v>160</v>
      </c>
      <c r="G88" s="216"/>
      <c r="H88" s="216"/>
      <c r="I88" s="219"/>
      <c r="J88" s="220">
        <f>BK88</f>
        <v>0</v>
      </c>
      <c r="K88" s="216"/>
      <c r="L88" s="221"/>
      <c r="M88" s="222"/>
      <c r="N88" s="223"/>
      <c r="O88" s="223"/>
      <c r="P88" s="224">
        <f>P89</f>
        <v>0</v>
      </c>
      <c r="Q88" s="223"/>
      <c r="R88" s="224">
        <f>R89</f>
        <v>0</v>
      </c>
      <c r="S88" s="223"/>
      <c r="T88" s="22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6" t="s">
        <v>87</v>
      </c>
      <c r="AT88" s="227" t="s">
        <v>77</v>
      </c>
      <c r="AU88" s="227" t="s">
        <v>78</v>
      </c>
      <c r="AY88" s="226" t="s">
        <v>161</v>
      </c>
      <c r="BK88" s="228">
        <f>BK89</f>
        <v>0</v>
      </c>
    </row>
    <row r="89" s="12" customFormat="1" ht="22.8" customHeight="1">
      <c r="A89" s="12"/>
      <c r="B89" s="215"/>
      <c r="C89" s="216"/>
      <c r="D89" s="217" t="s">
        <v>77</v>
      </c>
      <c r="E89" s="229" t="s">
        <v>162</v>
      </c>
      <c r="F89" s="229" t="s">
        <v>163</v>
      </c>
      <c r="G89" s="216"/>
      <c r="H89" s="216"/>
      <c r="I89" s="219"/>
      <c r="J89" s="230">
        <f>BK89</f>
        <v>0</v>
      </c>
      <c r="K89" s="216"/>
      <c r="L89" s="221"/>
      <c r="M89" s="222"/>
      <c r="N89" s="223"/>
      <c r="O89" s="223"/>
      <c r="P89" s="224">
        <f>SUM(P90:P93)</f>
        <v>0</v>
      </c>
      <c r="Q89" s="223"/>
      <c r="R89" s="224">
        <f>SUM(R90:R93)</f>
        <v>0</v>
      </c>
      <c r="S89" s="223"/>
      <c r="T89" s="225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6" t="s">
        <v>87</v>
      </c>
      <c r="AT89" s="227" t="s">
        <v>77</v>
      </c>
      <c r="AU89" s="227" t="s">
        <v>85</v>
      </c>
      <c r="AY89" s="226" t="s">
        <v>161</v>
      </c>
      <c r="BK89" s="228">
        <f>SUM(BK90:BK93)</f>
        <v>0</v>
      </c>
    </row>
    <row r="90" s="2" customFormat="1" ht="16.5" customHeight="1">
      <c r="A90" s="40"/>
      <c r="B90" s="41"/>
      <c r="C90" s="231" t="s">
        <v>85</v>
      </c>
      <c r="D90" s="231" t="s">
        <v>164</v>
      </c>
      <c r="E90" s="232" t="s">
        <v>203</v>
      </c>
      <c r="F90" s="233" t="s">
        <v>204</v>
      </c>
      <c r="G90" s="234" t="s">
        <v>167</v>
      </c>
      <c r="H90" s="235">
        <v>12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87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267</v>
      </c>
    </row>
    <row r="91" s="2" customFormat="1" ht="16.5" customHeight="1">
      <c r="A91" s="40"/>
      <c r="B91" s="41"/>
      <c r="C91" s="231" t="s">
        <v>87</v>
      </c>
      <c r="D91" s="231" t="s">
        <v>164</v>
      </c>
      <c r="E91" s="232" t="s">
        <v>190</v>
      </c>
      <c r="F91" s="233" t="s">
        <v>191</v>
      </c>
      <c r="G91" s="234" t="s">
        <v>167</v>
      </c>
      <c r="H91" s="235">
        <v>22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87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268</v>
      </c>
    </row>
    <row r="92" s="2" customFormat="1" ht="16.5" customHeight="1">
      <c r="A92" s="40"/>
      <c r="B92" s="41"/>
      <c r="C92" s="231" t="s">
        <v>173</v>
      </c>
      <c r="D92" s="231" t="s">
        <v>164</v>
      </c>
      <c r="E92" s="232" t="s">
        <v>213</v>
      </c>
      <c r="F92" s="233" t="s">
        <v>214</v>
      </c>
      <c r="G92" s="234" t="s">
        <v>167</v>
      </c>
      <c r="H92" s="235">
        <v>3</v>
      </c>
      <c r="I92" s="236"/>
      <c r="J92" s="237">
        <f>ROUND(I92*H92,2)</f>
        <v>0</v>
      </c>
      <c r="K92" s="233" t="s">
        <v>32</v>
      </c>
      <c r="L92" s="46"/>
      <c r="M92" s="238" t="s">
        <v>32</v>
      </c>
      <c r="N92" s="239" t="s">
        <v>49</v>
      </c>
      <c r="O92" s="86"/>
      <c r="P92" s="240">
        <f>O92*H92</f>
        <v>0</v>
      </c>
      <c r="Q92" s="240">
        <v>0</v>
      </c>
      <c r="R92" s="240">
        <f>Q92*H92</f>
        <v>0</v>
      </c>
      <c r="S92" s="240">
        <v>0</v>
      </c>
      <c r="T92" s="24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2" t="s">
        <v>168</v>
      </c>
      <c r="AT92" s="242" t="s">
        <v>164</v>
      </c>
      <c r="AU92" s="242" t="s">
        <v>87</v>
      </c>
      <c r="AY92" s="18" t="s">
        <v>161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8" t="s">
        <v>85</v>
      </c>
      <c r="BK92" s="243">
        <f>ROUND(I92*H92,2)</f>
        <v>0</v>
      </c>
      <c r="BL92" s="18" t="s">
        <v>168</v>
      </c>
      <c r="BM92" s="242" t="s">
        <v>269</v>
      </c>
    </row>
    <row r="93" s="2" customFormat="1" ht="16.5" customHeight="1">
      <c r="A93" s="40"/>
      <c r="B93" s="41"/>
      <c r="C93" s="231" t="s">
        <v>177</v>
      </c>
      <c r="D93" s="231" t="s">
        <v>164</v>
      </c>
      <c r="E93" s="232" t="s">
        <v>270</v>
      </c>
      <c r="F93" s="233" t="s">
        <v>200</v>
      </c>
      <c r="G93" s="234" t="s">
        <v>167</v>
      </c>
      <c r="H93" s="235">
        <v>12</v>
      </c>
      <c r="I93" s="236"/>
      <c r="J93" s="237">
        <f>ROUND(I93*H93,2)</f>
        <v>0</v>
      </c>
      <c r="K93" s="233" t="s">
        <v>32</v>
      </c>
      <c r="L93" s="46"/>
      <c r="M93" s="244" t="s">
        <v>32</v>
      </c>
      <c r="N93" s="245" t="s">
        <v>49</v>
      </c>
      <c r="O93" s="246"/>
      <c r="P93" s="247">
        <f>O93*H93</f>
        <v>0</v>
      </c>
      <c r="Q93" s="247">
        <v>0</v>
      </c>
      <c r="R93" s="247">
        <f>Q93*H93</f>
        <v>0</v>
      </c>
      <c r="S93" s="247">
        <v>0</v>
      </c>
      <c r="T93" s="24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2" t="s">
        <v>168</v>
      </c>
      <c r="AT93" s="242" t="s">
        <v>164</v>
      </c>
      <c r="AU93" s="242" t="s">
        <v>87</v>
      </c>
      <c r="AY93" s="18" t="s">
        <v>161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18" t="s">
        <v>85</v>
      </c>
      <c r="BK93" s="243">
        <f>ROUND(I93*H93,2)</f>
        <v>0</v>
      </c>
      <c r="BL93" s="18" t="s">
        <v>168</v>
      </c>
      <c r="BM93" s="242" t="s">
        <v>271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180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HSubyHb73fHKjBBQa1Mfl6/j7uksUFBTJNEKTJxrjLwwXyGEvS9r0b/3t91g/QKt4IjWHD0qBBCqAau4aNF0Cg==" hashValue="zbGqTwZ+6uN+UrAYjkEDPQ04+FiDXN/rjbcuD6MmWkaSKsfl6X8qg4g33d8eBVOAlNgKUrU+yYnR5byIKfxb4Q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87</v>
      </c>
    </row>
    <row r="4" s="1" customFormat="1" ht="24.96" customHeight="1">
      <c r="B4" s="21"/>
      <c r="D4" s="144" t="s">
        <v>135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Filozofická fakulta UP - sedací nábytek</v>
      </c>
      <c r="F7" s="146"/>
      <c r="G7" s="146"/>
      <c r="H7" s="146"/>
      <c r="I7" s="140"/>
      <c r="L7" s="21"/>
    </row>
    <row r="8" s="1" customFormat="1" ht="12" customHeight="1">
      <c r="B8" s="21"/>
      <c r="D8" s="146" t="s">
        <v>136</v>
      </c>
      <c r="I8" s="140"/>
      <c r="L8" s="21"/>
    </row>
    <row r="9" s="2" customFormat="1" ht="16.5" customHeight="1">
      <c r="A9" s="40"/>
      <c r="B9" s="46"/>
      <c r="C9" s="40"/>
      <c r="D9" s="40"/>
      <c r="E9" s="147" t="s">
        <v>272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138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273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16. 10. 2019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53" t="s">
        <v>26</v>
      </c>
      <c r="E15" s="40"/>
      <c r="F15" s="154" t="s">
        <v>27</v>
      </c>
      <c r="G15" s="40"/>
      <c r="H15" s="40"/>
      <c r="I15" s="155" t="s">
        <v>28</v>
      </c>
      <c r="J15" s="154" t="s">
        <v>29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30</v>
      </c>
      <c r="E16" s="40"/>
      <c r="F16" s="40"/>
      <c r="G16" s="40"/>
      <c r="H16" s="40"/>
      <c r="I16" s="151" t="s">
        <v>31</v>
      </c>
      <c r="J16" s="135" t="s">
        <v>32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1" t="s">
        <v>34</v>
      </c>
      <c r="J17" s="135" t="s">
        <v>32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35</v>
      </c>
      <c r="E19" s="40"/>
      <c r="F19" s="40"/>
      <c r="G19" s="40"/>
      <c r="H19" s="40"/>
      <c r="I19" s="151" t="s">
        <v>31</v>
      </c>
      <c r="J19" s="34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1" t="s">
        <v>34</v>
      </c>
      <c r="J20" s="34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37</v>
      </c>
      <c r="E22" s="40"/>
      <c r="F22" s="40"/>
      <c r="G22" s="40"/>
      <c r="H22" s="40"/>
      <c r="I22" s="151" t="s">
        <v>31</v>
      </c>
      <c r="J22" s="135" t="s">
        <v>32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51" t="s">
        <v>34</v>
      </c>
      <c r="J23" s="135" t="s">
        <v>32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40</v>
      </c>
      <c r="E25" s="40"/>
      <c r="F25" s="40"/>
      <c r="G25" s="40"/>
      <c r="H25" s="40"/>
      <c r="I25" s="151" t="s">
        <v>31</v>
      </c>
      <c r="J25" s="135" t="s">
        <v>32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41</v>
      </c>
      <c r="F26" s="40"/>
      <c r="G26" s="40"/>
      <c r="H26" s="40"/>
      <c r="I26" s="151" t="s">
        <v>34</v>
      </c>
      <c r="J26" s="135" t="s">
        <v>32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42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32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2"/>
      <c r="J31" s="161"/>
      <c r="K31" s="161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3" t="s">
        <v>44</v>
      </c>
      <c r="E32" s="40"/>
      <c r="F32" s="40"/>
      <c r="G32" s="40"/>
      <c r="H32" s="40"/>
      <c r="I32" s="148"/>
      <c r="J32" s="164">
        <f>ROUND(J86,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2"/>
      <c r="J33" s="161"/>
      <c r="K33" s="161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5" t="s">
        <v>46</v>
      </c>
      <c r="G34" s="40"/>
      <c r="H34" s="40"/>
      <c r="I34" s="166" t="s">
        <v>45</v>
      </c>
      <c r="J34" s="165" t="s">
        <v>47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48</v>
      </c>
      <c r="E35" s="146" t="s">
        <v>49</v>
      </c>
      <c r="F35" s="168">
        <f>ROUND((SUM(BE86:BE92)),  2)</f>
        <v>0</v>
      </c>
      <c r="G35" s="40"/>
      <c r="H35" s="40"/>
      <c r="I35" s="169">
        <v>0.20999999999999999</v>
      </c>
      <c r="J35" s="168">
        <f>ROUND(((SUM(BE86:BE92))*I35),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50</v>
      </c>
      <c r="F36" s="168">
        <f>ROUND((SUM(BF86:BF92)),  2)</f>
        <v>0</v>
      </c>
      <c r="G36" s="40"/>
      <c r="H36" s="40"/>
      <c r="I36" s="169">
        <v>0.14999999999999999</v>
      </c>
      <c r="J36" s="168">
        <f>ROUND(((SUM(BF86:BF92))*I36),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51</v>
      </c>
      <c r="F37" s="168">
        <f>ROUND((SUM(BG86:BG92)),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52</v>
      </c>
      <c r="F38" s="168">
        <f>ROUND((SUM(BH86:BH92)),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53</v>
      </c>
      <c r="F39" s="168">
        <f>ROUND((SUM(BI86:BI92)),  2)</f>
        <v>0</v>
      </c>
      <c r="G39" s="40"/>
      <c r="H39" s="40"/>
      <c r="I39" s="169">
        <v>0</v>
      </c>
      <c r="J39" s="168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54</v>
      </c>
      <c r="E41" s="172"/>
      <c r="F41" s="172"/>
      <c r="G41" s="173" t="s">
        <v>55</v>
      </c>
      <c r="H41" s="174" t="s">
        <v>56</v>
      </c>
      <c r="I41" s="175"/>
      <c r="J41" s="176">
        <f>SUM(J32:J39)</f>
        <v>0</v>
      </c>
      <c r="K41" s="177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8"/>
      <c r="C42" s="179"/>
      <c r="D42" s="179"/>
      <c r="E42" s="179"/>
      <c r="F42" s="179"/>
      <c r="G42" s="179"/>
      <c r="H42" s="179"/>
      <c r="I42" s="180"/>
      <c r="J42" s="179"/>
      <c r="K42" s="179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81"/>
      <c r="C46" s="182"/>
      <c r="D46" s="182"/>
      <c r="E46" s="182"/>
      <c r="F46" s="182"/>
      <c r="G46" s="182"/>
      <c r="H46" s="182"/>
      <c r="I46" s="183"/>
      <c r="J46" s="182"/>
      <c r="K46" s="18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140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4" t="str">
        <f>E7</f>
        <v>Filozofická fakulta UP - sedací nábytek</v>
      </c>
      <c r="F50" s="33"/>
      <c r="G50" s="33"/>
      <c r="H50" s="33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136</v>
      </c>
      <c r="D51" s="23"/>
      <c r="E51" s="23"/>
      <c r="F51" s="23"/>
      <c r="G51" s="23"/>
      <c r="H51" s="23"/>
      <c r="I51" s="140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4" t="s">
        <v>272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138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 xml:space="preserve">MR 2019-9-38c - SO 08-migrace sedací  výrobky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Olomouc</v>
      </c>
      <c r="G56" s="42"/>
      <c r="H56" s="42"/>
      <c r="I56" s="151" t="s">
        <v>24</v>
      </c>
      <c r="J56" s="74" t="str">
        <f>IF(J14="","",J14)</f>
        <v>16. 10. 2019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Univerzita Palackého v Olomouci</v>
      </c>
      <c r="G58" s="42"/>
      <c r="H58" s="42"/>
      <c r="I58" s="151" t="s">
        <v>37</v>
      </c>
      <c r="J58" s="38" t="str">
        <f>E23</f>
        <v>Ječmen studio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151" t="s">
        <v>40</v>
      </c>
      <c r="J59" s="38" t="str">
        <f>E26</f>
        <v>Radová Marie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5" t="s">
        <v>141</v>
      </c>
      <c r="D61" s="186"/>
      <c r="E61" s="186"/>
      <c r="F61" s="186"/>
      <c r="G61" s="186"/>
      <c r="H61" s="186"/>
      <c r="I61" s="187"/>
      <c r="J61" s="188" t="s">
        <v>142</v>
      </c>
      <c r="K61" s="186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9" t="s">
        <v>76</v>
      </c>
      <c r="D63" s="42"/>
      <c r="E63" s="42"/>
      <c r="F63" s="42"/>
      <c r="G63" s="42"/>
      <c r="H63" s="42"/>
      <c r="I63" s="148"/>
      <c r="J63" s="104">
        <f>J86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143</v>
      </c>
    </row>
    <row r="64" s="9" customFormat="1" ht="24.96" customHeight="1">
      <c r="A64" s="9"/>
      <c r="B64" s="190"/>
      <c r="C64" s="191"/>
      <c r="D64" s="192" t="s">
        <v>243</v>
      </c>
      <c r="E64" s="193"/>
      <c r="F64" s="193"/>
      <c r="G64" s="193"/>
      <c r="H64" s="193"/>
      <c r="I64" s="194"/>
      <c r="J64" s="195">
        <f>J87</f>
        <v>0</v>
      </c>
      <c r="K64" s="191"/>
      <c r="L64" s="19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8"/>
      <c r="J65" s="42"/>
      <c r="K65" s="4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80"/>
      <c r="J66" s="62"/>
      <c r="K66" s="6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3"/>
      <c r="J70" s="64"/>
      <c r="K70" s="64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146</v>
      </c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4" t="str">
        <f>E7</f>
        <v>Filozofická fakulta UP - sedací nábytek</v>
      </c>
      <c r="F74" s="33"/>
      <c r="G74" s="33"/>
      <c r="H74" s="33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136</v>
      </c>
      <c r="D75" s="23"/>
      <c r="E75" s="23"/>
      <c r="F75" s="23"/>
      <c r="G75" s="23"/>
      <c r="H75" s="23"/>
      <c r="I75" s="140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84" t="s">
        <v>272</v>
      </c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138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 xml:space="preserve">MR 2019-9-38c - SO 08-migrace sedací  výrobky</v>
      </c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Olomouc</v>
      </c>
      <c r="G80" s="42"/>
      <c r="H80" s="42"/>
      <c r="I80" s="151" t="s">
        <v>24</v>
      </c>
      <c r="J80" s="74" t="str">
        <f>IF(J14="","",J14)</f>
        <v>16. 10. 2019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Univerzita Palackého v Olomouci</v>
      </c>
      <c r="G82" s="42"/>
      <c r="H82" s="42"/>
      <c r="I82" s="151" t="s">
        <v>37</v>
      </c>
      <c r="J82" s="38" t="str">
        <f>E23</f>
        <v>Ječmen studio</v>
      </c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35</v>
      </c>
      <c r="D83" s="42"/>
      <c r="E83" s="42"/>
      <c r="F83" s="28" t="str">
        <f>IF(E20="","",E20)</f>
        <v>Vyplň údaj</v>
      </c>
      <c r="G83" s="42"/>
      <c r="H83" s="42"/>
      <c r="I83" s="151" t="s">
        <v>40</v>
      </c>
      <c r="J83" s="38" t="str">
        <f>E26</f>
        <v>Radová Marie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3"/>
      <c r="B85" s="204"/>
      <c r="C85" s="205" t="s">
        <v>147</v>
      </c>
      <c r="D85" s="206" t="s">
        <v>63</v>
      </c>
      <c r="E85" s="206" t="s">
        <v>59</v>
      </c>
      <c r="F85" s="206" t="s">
        <v>60</v>
      </c>
      <c r="G85" s="206" t="s">
        <v>148</v>
      </c>
      <c r="H85" s="206" t="s">
        <v>149</v>
      </c>
      <c r="I85" s="207" t="s">
        <v>150</v>
      </c>
      <c r="J85" s="206" t="s">
        <v>142</v>
      </c>
      <c r="K85" s="208" t="s">
        <v>151</v>
      </c>
      <c r="L85" s="209"/>
      <c r="M85" s="94" t="s">
        <v>32</v>
      </c>
      <c r="N85" s="95" t="s">
        <v>48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148"/>
      <c r="J86" s="210">
        <f>BK86</f>
        <v>0</v>
      </c>
      <c r="K86" s="42"/>
      <c r="L86" s="46"/>
      <c r="M86" s="97"/>
      <c r="N86" s="211"/>
      <c r="O86" s="98"/>
      <c r="P86" s="212">
        <f>P87</f>
        <v>0</v>
      </c>
      <c r="Q86" s="98"/>
      <c r="R86" s="212">
        <f>R87</f>
        <v>0</v>
      </c>
      <c r="S86" s="98"/>
      <c r="T86" s="213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143</v>
      </c>
      <c r="BK86" s="214">
        <f>BK87</f>
        <v>0</v>
      </c>
    </row>
    <row r="87" s="12" customFormat="1" ht="25.92" customHeight="1">
      <c r="A87" s="12"/>
      <c r="B87" s="215"/>
      <c r="C87" s="216"/>
      <c r="D87" s="217" t="s">
        <v>77</v>
      </c>
      <c r="E87" s="218" t="s">
        <v>162</v>
      </c>
      <c r="F87" s="218" t="s">
        <v>163</v>
      </c>
      <c r="G87" s="216"/>
      <c r="H87" s="216"/>
      <c r="I87" s="219"/>
      <c r="J87" s="220">
        <f>BK87</f>
        <v>0</v>
      </c>
      <c r="K87" s="216"/>
      <c r="L87" s="221"/>
      <c r="M87" s="222"/>
      <c r="N87" s="223"/>
      <c r="O87" s="223"/>
      <c r="P87" s="224">
        <f>SUM(P88:P92)</f>
        <v>0</v>
      </c>
      <c r="Q87" s="223"/>
      <c r="R87" s="224">
        <f>SUM(R88:R92)</f>
        <v>0</v>
      </c>
      <c r="S87" s="223"/>
      <c r="T87" s="225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6" t="s">
        <v>87</v>
      </c>
      <c r="AT87" s="227" t="s">
        <v>77</v>
      </c>
      <c r="AU87" s="227" t="s">
        <v>78</v>
      </c>
      <c r="AY87" s="226" t="s">
        <v>161</v>
      </c>
      <c r="BK87" s="228">
        <f>SUM(BK88:BK92)</f>
        <v>0</v>
      </c>
    </row>
    <row r="88" s="2" customFormat="1" ht="16.5" customHeight="1">
      <c r="A88" s="40"/>
      <c r="B88" s="41"/>
      <c r="C88" s="231" t="s">
        <v>85</v>
      </c>
      <c r="D88" s="231" t="s">
        <v>164</v>
      </c>
      <c r="E88" s="232" t="s">
        <v>270</v>
      </c>
      <c r="F88" s="233" t="s">
        <v>200</v>
      </c>
      <c r="G88" s="234" t="s">
        <v>167</v>
      </c>
      <c r="H88" s="235">
        <v>16</v>
      </c>
      <c r="I88" s="236"/>
      <c r="J88" s="237">
        <f>ROUND(I88*H88,2)</f>
        <v>0</v>
      </c>
      <c r="K88" s="233" t="s">
        <v>32</v>
      </c>
      <c r="L88" s="46"/>
      <c r="M88" s="238" t="s">
        <v>32</v>
      </c>
      <c r="N88" s="239" t="s">
        <v>49</v>
      </c>
      <c r="O88" s="86"/>
      <c r="P88" s="240">
        <f>O88*H88</f>
        <v>0</v>
      </c>
      <c r="Q88" s="240">
        <v>0</v>
      </c>
      <c r="R88" s="240">
        <f>Q88*H88</f>
        <v>0</v>
      </c>
      <c r="S88" s="240">
        <v>0</v>
      </c>
      <c r="T88" s="241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2" t="s">
        <v>168</v>
      </c>
      <c r="AT88" s="242" t="s">
        <v>164</v>
      </c>
      <c r="AU88" s="242" t="s">
        <v>85</v>
      </c>
      <c r="AY88" s="18" t="s">
        <v>161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18" t="s">
        <v>85</v>
      </c>
      <c r="BK88" s="243">
        <f>ROUND(I88*H88,2)</f>
        <v>0</v>
      </c>
      <c r="BL88" s="18" t="s">
        <v>168</v>
      </c>
      <c r="BM88" s="242" t="s">
        <v>274</v>
      </c>
    </row>
    <row r="89" s="2" customFormat="1" ht="16.5" customHeight="1">
      <c r="A89" s="40"/>
      <c r="B89" s="41"/>
      <c r="C89" s="231" t="s">
        <v>87</v>
      </c>
      <c r="D89" s="231" t="s">
        <v>164</v>
      </c>
      <c r="E89" s="232" t="s">
        <v>275</v>
      </c>
      <c r="F89" s="233" t="s">
        <v>166</v>
      </c>
      <c r="G89" s="234" t="s">
        <v>167</v>
      </c>
      <c r="H89" s="235">
        <v>1</v>
      </c>
      <c r="I89" s="236"/>
      <c r="J89" s="237">
        <f>ROUND(I89*H89,2)</f>
        <v>0</v>
      </c>
      <c r="K89" s="233" t="s">
        <v>32</v>
      </c>
      <c r="L89" s="46"/>
      <c r="M89" s="238" t="s">
        <v>32</v>
      </c>
      <c r="N89" s="239" t="s">
        <v>49</v>
      </c>
      <c r="O89" s="86"/>
      <c r="P89" s="240">
        <f>O89*H89</f>
        <v>0</v>
      </c>
      <c r="Q89" s="240">
        <v>0</v>
      </c>
      <c r="R89" s="240">
        <f>Q89*H89</f>
        <v>0</v>
      </c>
      <c r="S89" s="240">
        <v>0</v>
      </c>
      <c r="T89" s="241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2" t="s">
        <v>168</v>
      </c>
      <c r="AT89" s="242" t="s">
        <v>164</v>
      </c>
      <c r="AU89" s="242" t="s">
        <v>85</v>
      </c>
      <c r="AY89" s="18" t="s">
        <v>161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18" t="s">
        <v>85</v>
      </c>
      <c r="BK89" s="243">
        <f>ROUND(I89*H89,2)</f>
        <v>0</v>
      </c>
      <c r="BL89" s="18" t="s">
        <v>168</v>
      </c>
      <c r="BM89" s="242" t="s">
        <v>276</v>
      </c>
    </row>
    <row r="90" s="2" customFormat="1" ht="16.5" customHeight="1">
      <c r="A90" s="40"/>
      <c r="B90" s="41"/>
      <c r="C90" s="231" t="s">
        <v>173</v>
      </c>
      <c r="D90" s="231" t="s">
        <v>164</v>
      </c>
      <c r="E90" s="232" t="s">
        <v>203</v>
      </c>
      <c r="F90" s="233" t="s">
        <v>204</v>
      </c>
      <c r="G90" s="234" t="s">
        <v>167</v>
      </c>
      <c r="H90" s="235">
        <v>16</v>
      </c>
      <c r="I90" s="236"/>
      <c r="J90" s="237">
        <f>ROUND(I90*H90,2)</f>
        <v>0</v>
      </c>
      <c r="K90" s="233" t="s">
        <v>32</v>
      </c>
      <c r="L90" s="46"/>
      <c r="M90" s="238" t="s">
        <v>32</v>
      </c>
      <c r="N90" s="239" t="s">
        <v>49</v>
      </c>
      <c r="O90" s="8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2" t="s">
        <v>168</v>
      </c>
      <c r="AT90" s="242" t="s">
        <v>164</v>
      </c>
      <c r="AU90" s="242" t="s">
        <v>85</v>
      </c>
      <c r="AY90" s="18" t="s">
        <v>161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18" t="s">
        <v>85</v>
      </c>
      <c r="BK90" s="243">
        <f>ROUND(I90*H90,2)</f>
        <v>0</v>
      </c>
      <c r="BL90" s="18" t="s">
        <v>168</v>
      </c>
      <c r="BM90" s="242" t="s">
        <v>277</v>
      </c>
    </row>
    <row r="91" s="2" customFormat="1" ht="16.5" customHeight="1">
      <c r="A91" s="40"/>
      <c r="B91" s="41"/>
      <c r="C91" s="231" t="s">
        <v>177</v>
      </c>
      <c r="D91" s="231" t="s">
        <v>164</v>
      </c>
      <c r="E91" s="232" t="s">
        <v>190</v>
      </c>
      <c r="F91" s="233" t="s">
        <v>191</v>
      </c>
      <c r="G91" s="234" t="s">
        <v>167</v>
      </c>
      <c r="H91" s="235">
        <v>36</v>
      </c>
      <c r="I91" s="236"/>
      <c r="J91" s="237">
        <f>ROUND(I91*H91,2)</f>
        <v>0</v>
      </c>
      <c r="K91" s="233" t="s">
        <v>32</v>
      </c>
      <c r="L91" s="46"/>
      <c r="M91" s="238" t="s">
        <v>32</v>
      </c>
      <c r="N91" s="239" t="s">
        <v>49</v>
      </c>
      <c r="O91" s="86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2" t="s">
        <v>168</v>
      </c>
      <c r="AT91" s="242" t="s">
        <v>164</v>
      </c>
      <c r="AU91" s="242" t="s">
        <v>85</v>
      </c>
      <c r="AY91" s="18" t="s">
        <v>161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18" t="s">
        <v>85</v>
      </c>
      <c r="BK91" s="243">
        <f>ROUND(I91*H91,2)</f>
        <v>0</v>
      </c>
      <c r="BL91" s="18" t="s">
        <v>168</v>
      </c>
      <c r="BM91" s="242" t="s">
        <v>278</v>
      </c>
    </row>
    <row r="92" s="2" customFormat="1" ht="16.5" customHeight="1">
      <c r="A92" s="40"/>
      <c r="B92" s="41"/>
      <c r="C92" s="231" t="s">
        <v>181</v>
      </c>
      <c r="D92" s="231" t="s">
        <v>164</v>
      </c>
      <c r="E92" s="232" t="s">
        <v>213</v>
      </c>
      <c r="F92" s="233" t="s">
        <v>214</v>
      </c>
      <c r="G92" s="234" t="s">
        <v>167</v>
      </c>
      <c r="H92" s="235">
        <v>1</v>
      </c>
      <c r="I92" s="236"/>
      <c r="J92" s="237">
        <f>ROUND(I92*H92,2)</f>
        <v>0</v>
      </c>
      <c r="K92" s="233" t="s">
        <v>32</v>
      </c>
      <c r="L92" s="46"/>
      <c r="M92" s="244" t="s">
        <v>32</v>
      </c>
      <c r="N92" s="245" t="s">
        <v>49</v>
      </c>
      <c r="O92" s="246"/>
      <c r="P92" s="247">
        <f>O92*H92</f>
        <v>0</v>
      </c>
      <c r="Q92" s="247">
        <v>0</v>
      </c>
      <c r="R92" s="247">
        <f>Q92*H92</f>
        <v>0</v>
      </c>
      <c r="S92" s="247">
        <v>0</v>
      </c>
      <c r="T92" s="24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2" t="s">
        <v>168</v>
      </c>
      <c r="AT92" s="242" t="s">
        <v>164</v>
      </c>
      <c r="AU92" s="242" t="s">
        <v>85</v>
      </c>
      <c r="AY92" s="18" t="s">
        <v>161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18" t="s">
        <v>85</v>
      </c>
      <c r="BK92" s="243">
        <f>ROUND(I92*H92,2)</f>
        <v>0</v>
      </c>
      <c r="BL92" s="18" t="s">
        <v>168</v>
      </c>
      <c r="BM92" s="242" t="s">
        <v>279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180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dXKzU8xXtccJFQZpDlnIuRINRClvrtMn833T5jDrqL8E+qLedgW0Ygr0NC/VA1XKIcJWpsaiZRcc1EyIaRTwfA==" hashValue="hv3/n5w8S7srFGwUXud0SybTRNFWPXX+yiCTFclHZIjmRDa8eNgacbIfelXBIUagLdL2gdb/EhE6K3xfppt2GA==" algorithmName="SHA-512" password="CC35"/>
  <autoFilter ref="C85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2020-04-03T12:30:31Z</dcterms:created>
  <dcterms:modified xsi:type="dcterms:W3CDTF">2020-04-03T12:30:41Z</dcterms:modified>
</cp:coreProperties>
</file>