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codeName="ThisWorkbook" defaultThemeVersion="166925"/>
  <workbookProtection workbookAlgorithmName="SHA-512" workbookHashValue="7sIFjXarWbA+e+x15DuVOzl9re6I7bLUs2X51EnnQsN+ARKZnCyd/VoBmtyIPimaDC2BD61CWj40cmqUWeMs8A==" workbookSpinCount="100000" workbookSaltValue="JiIMq16UCOxLZ9Y79Kn14w==" lockStructure="1"/>
  <bookViews>
    <workbookView xWindow="65426" yWindow="65426" windowWidth="38620" windowHeight="21220" activeTab="0"/>
  </bookViews>
  <sheets>
    <sheet name="REKAPITULACE OBJEKTŮ STAVBY" sheetId="3" r:id="rId1"/>
    <sheet name="REKAPITULACE #1" sheetId="5" r:id="rId2"/>
    <sheet name="ROZPOČET #1" sheetId="6" r:id="rId3"/>
    <sheet name="REKAPITULACE #2" sheetId="8" r:id="rId4"/>
    <sheet name="ROZPOČET #2" sheetId="9" r:id="rId5"/>
    <sheet name="REKAPITULACE #3" sheetId="11" r:id="rId6"/>
    <sheet name="ROZPOČET #3" sheetId="12" r:id="rId7"/>
    <sheet name="REKAPITULACE #4" sheetId="14" r:id="rId8"/>
    <sheet name="ROZPOČET #4" sheetId="15" r:id="rId9"/>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<sst xmlns="http://schemas.openxmlformats.org/spreadsheetml/2006/main" count="1173" uniqueCount="630">
  <si>
    <t>Stavba : 01/2021 - Nová transformační stanice ENVELOPA</t>
  </si>
  <si>
    <t>Cenová úroveň : 2022</t>
  </si>
  <si>
    <t>Objekt : 003 ZV - ZÁMEČNICKÉ VÝROBKY</t>
  </si>
  <si>
    <t xml:space="preserve">Datum zpracování : </t>
  </si>
  <si>
    <t>SOUPIS PRACÍ S VÝKAZEM VÝMĚR</t>
  </si>
  <si>
    <t>Poř.</t>
  </si>
  <si>
    <t>čís.</t>
  </si>
  <si>
    <t>pol.</t>
  </si>
  <si>
    <t>1.</t>
  </si>
  <si>
    <t>Kód položky</t>
  </si>
  <si>
    <t>2.</t>
  </si>
  <si>
    <t>Název položky</t>
  </si>
  <si>
    <t>3.</t>
  </si>
  <si>
    <t>M.J.</t>
  </si>
  <si>
    <t>4.</t>
  </si>
  <si>
    <t>Množství</t>
  </si>
  <si>
    <t>5.</t>
  </si>
  <si>
    <t>CENA</t>
  </si>
  <si>
    <t>jednotková</t>
  </si>
  <si>
    <t>6.</t>
  </si>
  <si>
    <t>celková</t>
  </si>
  <si>
    <t>7.</t>
  </si>
  <si>
    <t>PSV:</t>
  </si>
  <si>
    <t>oddíl 767</t>
  </si>
  <si>
    <t>Kovové doplňkové konstrukce:</t>
  </si>
  <si>
    <t>O-76712-0</t>
  </si>
  <si>
    <t>ZAMEC KDK MTZ STEN Z DRATENYCH SITI</t>
  </si>
  <si>
    <t>M2</t>
  </si>
  <si>
    <t>POZNÁMKA:</t>
  </si>
  <si>
    <t>KOMPLETNÍ DODÁVKA OCELOVÉ PŘEPÁŽKY TRANSFORMAČNÍ STANICE. CENA ZAHRNUJE OCELOVÉ PROFILY JÄCKEL, PLETIVO, NÁTĚRY, ZAMNĚŘENÍ PROSTORU, DOPRAVU, MONTÁŽ NA MÍSTĚ, ZAKÁZKOVOU VÝROBU. CENY ZA KOMPLETNÍ DODÁVKU. VYCHÁZET Z VÝKRESU PSV ALE NUTNO ZAMĚŘIT V MÍSTĚ.</t>
  </si>
  <si>
    <t>KOVOVÉ DOPLŇKOVÉ KONSTRUKCE CELKEM</t>
  </si>
  <si>
    <t>Základní rozpočtové náklady stav. objektu celkem (bez DPH) :</t>
  </si>
  <si>
    <t>REKAPITULACE ROZPOČTU</t>
  </si>
  <si>
    <t>Oddíl</t>
  </si>
  <si>
    <t>Název oddílu / řemeslného oboru</t>
  </si>
  <si>
    <t>BEZ DPH</t>
  </si>
  <si>
    <t>Kovové doplňkové konstrukce</t>
  </si>
  <si>
    <t>PSV CELKEM</t>
  </si>
  <si>
    <t>Základní rozpočtové náklady stavebního objektu celkem</t>
  </si>
  <si>
    <t>003 ZV</t>
  </si>
  <si>
    <t>ZÁMEČNICKÉ VÝROBKY</t>
  </si>
  <si>
    <t>01/2021</t>
  </si>
  <si>
    <t>Nová transformační stanice ENVELOPA</t>
  </si>
  <si>
    <t>Projektant:</t>
  </si>
  <si>
    <t>Objednatel:</t>
  </si>
  <si>
    <t>Zpracovatel:</t>
  </si>
  <si>
    <t>Bc. Martin Pevný, Loučka 12, 783 22 Cholina</t>
  </si>
  <si>
    <t xml:space="preserve">Univerzita Palackého v Olomouci, Křížkovského 511/8, 
  771 47 Olomouc
</t>
  </si>
  <si>
    <t>Zhotovitel:</t>
  </si>
  <si>
    <t>Objekt : 002 SIE - SILNOPROUDÁ ELEKTRITECHNIKA VČ POMOCNÝCH PRACÍ</t>
  </si>
  <si>
    <t>HSV:</t>
  </si>
  <si>
    <t>oddíl 1</t>
  </si>
  <si>
    <t>Zemní práce:</t>
  </si>
  <si>
    <t>R-132201108-0</t>
  </si>
  <si>
    <t>PRIPL ZA STROJNÍ ODSTR. KORENY PŘI ZHOTOVENÍ RYH A ZÁKLADŮ TS</t>
  </si>
  <si>
    <t>M3</t>
  </si>
  <si>
    <t>C-120211100-0</t>
  </si>
  <si>
    <t>ODKOPANI ZDIVA V HORNINE TR 3 RUCNI</t>
  </si>
  <si>
    <t>množství =</t>
  </si>
  <si>
    <t>1*1*0,8</t>
  </si>
  <si>
    <t>C-131201101-0</t>
  </si>
  <si>
    <t>HLOUBENI JAM TR 3 NEZAP DO 100M3</t>
  </si>
  <si>
    <t>4,76*8,76*0,98</t>
  </si>
  <si>
    <t>O-17410-0</t>
  </si>
  <si>
    <t>ZASYP SE ZHUTNENIM</t>
  </si>
  <si>
    <t>15.05772+1.6+3.2+0.24+0.75+1.74</t>
  </si>
  <si>
    <t>VV</t>
  </si>
  <si>
    <t>ZÁSYP VYTĚŽENÉ ZEMINY</t>
  </si>
  <si>
    <t>0,749*8,76+0,548*8,76+2,31*0,8+2,31*0,8</t>
  </si>
  <si>
    <t>PODSYP TS 8-16</t>
  </si>
  <si>
    <t>4*8*0,05</t>
  </si>
  <si>
    <t>H-58333251-1</t>
  </si>
  <si>
    <t>KAMENIVO TEZ HRUBE 8-16MM B1</t>
  </si>
  <si>
    <t>1.6</t>
  </si>
  <si>
    <t>PODSYP TS 16-32</t>
  </si>
  <si>
    <t>4*8*0,1</t>
  </si>
  <si>
    <t>H-58333431-1</t>
  </si>
  <si>
    <t>KAMENIVO TEZ HRUBE 16-32MM B1</t>
  </si>
  <si>
    <t>3.2</t>
  </si>
  <si>
    <t>ZASYP HUMOZNÍ</t>
  </si>
  <si>
    <t>0,3*8*0,1</t>
  </si>
  <si>
    <t>H-10311610-1</t>
  </si>
  <si>
    <t>ZEMINA ZAHRAD S RASEL DO 40% JEMNA VL</t>
  </si>
  <si>
    <t>0.24</t>
  </si>
  <si>
    <t>Y-170-6</t>
  </si>
  <si>
    <t>OBSYPY A ZASYPY OBJEKTU</t>
  </si>
  <si>
    <t>0,278*5,5</t>
  </si>
  <si>
    <t>H-58331101-1</t>
  </si>
  <si>
    <t>KAMENIVO TEZ DROBNE 0-1MM B1</t>
  </si>
  <si>
    <t>1.529</t>
  </si>
  <si>
    <t>OBSYP KABLŮ KOLEM VSTUPU DO TS</t>
  </si>
  <si>
    <t>Y-170-9</t>
  </si>
  <si>
    <t>OBSYPY A ZASYPY POTRUBI A SITÍ</t>
  </si>
  <si>
    <t>12*0,35*0,5*1</t>
  </si>
  <si>
    <t>2.1</t>
  </si>
  <si>
    <t>OBSYPY KŘÍŽENÍ S OSTATNÍMI PODZEMNÍMI VEDENÍMI</t>
  </si>
  <si>
    <t>M-460420501-0</t>
  </si>
  <si>
    <t>KRIZOVATKA SE SIL KABELEM</t>
  </si>
  <si>
    <t>KS</t>
  </si>
  <si>
    <t>PŘÍPLATEK ZA RUČNÍ OBNAŽENÍ PODZEMNÍCH ZAŘÍZENÍ PŘI KŘÍŽENÍ</t>
  </si>
  <si>
    <t>R_ZP0033</t>
  </si>
  <si>
    <t>POVIZORNÍ ZAJIŠTĚNÍ VÝKOPŮ A PROTLAKŮ PŘED SESUNUTÍM</t>
  </si>
  <si>
    <t>KPL</t>
  </si>
  <si>
    <t>C-182001111-0</t>
  </si>
  <si>
    <t>PLOS UPRAVA TER NEROV -0,10M V ROVINE</t>
  </si>
  <si>
    <t>2*(21+23,5+22)</t>
  </si>
  <si>
    <t>FINÁLNÍ ÚPRAVA TERÉNU</t>
  </si>
  <si>
    <t>ZEMNÍ PRÁCE CELKEM</t>
  </si>
  <si>
    <t>oddíl 2</t>
  </si>
  <si>
    <t>Základy a zvláštní zakládání:</t>
  </si>
  <si>
    <t>O-21690-0</t>
  </si>
  <si>
    <t>OCISTENI POVRCHU KONSTRUKCE</t>
  </si>
  <si>
    <t>OŠISTĚNÍ STÁV. ZEMNÍHO FEZN PRO PŘIPOJENÍ UZEMNĚNÍ</t>
  </si>
  <si>
    <t>ZÁKLADY A ZVLÁŠTNÍ ZAKLÁDÁNÍ CELKEM</t>
  </si>
  <si>
    <t>oddíl 3</t>
  </si>
  <si>
    <t>Svislé konstrukce:</t>
  </si>
  <si>
    <t>C-319211124-0</t>
  </si>
  <si>
    <t>DODAT IZOL ZDIVA SMIS RUCNE TL 90CM</t>
  </si>
  <si>
    <t>0,4*0,5</t>
  </si>
  <si>
    <t>H-59610003-1</t>
  </si>
  <si>
    <t>CIHLA PAL PLNA 29x14x6,5 P8</t>
  </si>
  <si>
    <t>H-58593961-1</t>
  </si>
  <si>
    <t>MALTA ZDICI PYTEL 30kg</t>
  </si>
  <si>
    <t>OPRAVY STAVEBNÍCH KONSTRUKCÍ PO PROVEDENÍ STAVBY. JEDNÁ SE O ZAPRAVENÍ PROSTUPU TO STÁV TS. CENA ZAHRNUJE OMETENÍ, ZAZDÍVKY OTVORŮ, HRUBÉ OPRAVY OMÍTEK, PENETRACE, HDYDROZIOLACE, DROBNÉ NEVYJMENOVANÉ PRÁCE, ATD.</t>
  </si>
  <si>
    <t>SVISLÉ KONSTRUKCE CELKEM</t>
  </si>
  <si>
    <t>oddíl 4</t>
  </si>
  <si>
    <t>Vodorovné konstrukce:</t>
  </si>
  <si>
    <t>C-451561111-0</t>
  </si>
  <si>
    <t>LOZE DLAZ KAM DRC DROB TL 100MM</t>
  </si>
  <si>
    <t>60*0,5*0,5</t>
  </si>
  <si>
    <t>15*0,05</t>
  </si>
  <si>
    <t>60*0,5*0,5*0,1+(0,3*8*0,1)</t>
  </si>
  <si>
    <t>PODSYPOVÁ VRSTVA POD DLAŽBU</t>
  </si>
  <si>
    <t>VODOROVNÉ KONSTRUKCE CELKEM</t>
  </si>
  <si>
    <t>oddíl 5</t>
  </si>
  <si>
    <t>Komunikace:</t>
  </si>
  <si>
    <t>C-596811011-0</t>
  </si>
  <si>
    <t>KLAD DLAZ PESI VELKOPL 50M2 TL 5CM</t>
  </si>
  <si>
    <t>H-59246762-1</t>
  </si>
  <si>
    <t>DLAZBA BET PLOSNA V 5CM PRIR 1</t>
  </si>
  <si>
    <t>M-460030081-0</t>
  </si>
  <si>
    <t>REZANI SPAR V ASFALTU NEBO BETONU</t>
  </si>
  <si>
    <t>M</t>
  </si>
  <si>
    <t>4+4+4+4</t>
  </si>
  <si>
    <t>NAŘEZÁNÍ ASFALT. KOMUNIKACE PŘED ODSTRANĚNÍM POVRHU A PŘED PROVEDENÍM FINÁLNÍHO KRYTU</t>
  </si>
  <si>
    <t>C-113107142-0</t>
  </si>
  <si>
    <t>ODSTR PODKLADU 200M2 ZIVIC TL 10CM</t>
  </si>
  <si>
    <t>4*0,5+4*0,1+4*0,1</t>
  </si>
  <si>
    <t>Y-570-6</t>
  </si>
  <si>
    <t>ZIVICNY KRYT KOMUNIKACE</t>
  </si>
  <si>
    <t>2.8</t>
  </si>
  <si>
    <t>M. H-58942406-1</t>
  </si>
  <si>
    <t>SMES ZIVIC ABS 1 [ACO 11 S]</t>
  </si>
  <si>
    <t>T</t>
  </si>
  <si>
    <t>(2.8*0,05)*1,2</t>
  </si>
  <si>
    <t>C-573911113-0</t>
  </si>
  <si>
    <t>SPOJOVACÍ POSTRIK 0,3kg/m2</t>
  </si>
  <si>
    <t>H-11162540-1</t>
  </si>
  <si>
    <t>EMULZE SILNIC např. KATEBIT</t>
  </si>
  <si>
    <t>(2.8*0,3)*0,001</t>
  </si>
  <si>
    <t>H-58942411-1</t>
  </si>
  <si>
    <t>SMES ZIVIC ABH 1 [ACL 16 S]</t>
  </si>
  <si>
    <t>(2.8*0,06)*1,2</t>
  </si>
  <si>
    <t>C-573111115-0</t>
  </si>
  <si>
    <t>POSTR ZIVIC INFIL POSYP ASF 2,5kg/m2</t>
  </si>
  <si>
    <t>(2.8*2,5)*0,001</t>
  </si>
  <si>
    <t>O-59914-0</t>
  </si>
  <si>
    <t>VYPLN SPAR ZIVICNOU ZALIVKOU</t>
  </si>
  <si>
    <t>BM</t>
  </si>
  <si>
    <t>4+4</t>
  </si>
  <si>
    <t>H-ASF0002516</t>
  </si>
  <si>
    <t>ASFALTOVA ZALIVKA MODIFIKOVANA/EMULZE</t>
  </si>
  <si>
    <t>8</t>
  </si>
  <si>
    <t>DODÁVKA A MONTÁŽ VČ. VŠECH POMOCNÝCH PRACÍ A MATERIÁLŮ, NAPŘ, PENETRACE,ATD.</t>
  </si>
  <si>
    <t>R O-57191-0</t>
  </si>
  <si>
    <t>POSYP KAMENIVEM STERK POD ASFALT</t>
  </si>
  <si>
    <t>4*0,5*0,18</t>
  </si>
  <si>
    <t>M. H-12261380-1</t>
  </si>
  <si>
    <t>KAMENIVO DRCENE  FR 0-32MM</t>
  </si>
  <si>
    <t>4*0,5*0,05</t>
  </si>
  <si>
    <t>M. H-12261390-1</t>
  </si>
  <si>
    <t>KAMENIVO DRCENE FR 0-63MM</t>
  </si>
  <si>
    <t>4*0,5*0,1</t>
  </si>
  <si>
    <t>M. H-58331161-1</t>
  </si>
  <si>
    <t>KAMENIVO TEZ DROBNE 0-4MM B1</t>
  </si>
  <si>
    <t>4*0,5*0,03</t>
  </si>
  <si>
    <t>KOMUNIKACE CELKEM</t>
  </si>
  <si>
    <t>oddíl 9</t>
  </si>
  <si>
    <t>Ostatní konstrukce a práce:</t>
  </si>
  <si>
    <t>C-938909912-0</t>
  </si>
  <si>
    <t>CISTENI POVRCHU VOZOVEK ZAMET RUČNÍ</t>
  </si>
  <si>
    <t>OSTATNÍ KONSTRUKCE A PRÁCE CELKEM</t>
  </si>
  <si>
    <t>oddíl 96</t>
  </si>
  <si>
    <t>Bourání konstrukcí:</t>
  </si>
  <si>
    <t>C-971042361-0</t>
  </si>
  <si>
    <t>OTVORY ZDI BETON PROST 0,09M2 TL 60CM</t>
  </si>
  <si>
    <t>C-979081144-0</t>
  </si>
  <si>
    <t>SKLADKOVNE PLASTY</t>
  </si>
  <si>
    <t>C-979081142-0</t>
  </si>
  <si>
    <t>SKLADKOVNE PAREZY,KORENY,VETVE</t>
  </si>
  <si>
    <t>C-979081143-0</t>
  </si>
  <si>
    <t>SKLADKOVNE STAVEBNI DREVO,DESKY,OBALY</t>
  </si>
  <si>
    <t>C-979081137-0</t>
  </si>
  <si>
    <t>SKLADKOVNE ASFALT A ZIVICE S DEHTEM</t>
  </si>
  <si>
    <t>0.168</t>
  </si>
  <si>
    <t>C-979081159-0</t>
  </si>
  <si>
    <t>SKLADKOVNE VYTEŽENÁ ZEMINA</t>
  </si>
  <si>
    <t>3*7*0,83*1,35</t>
  </si>
  <si>
    <t>C-979081132-0</t>
  </si>
  <si>
    <t>SKLADKOVNE SMISENY STAV A DEMOL ODPAD</t>
  </si>
  <si>
    <t>C-167101006-0</t>
  </si>
  <si>
    <t>NAKLADANI VYKOPKU HOR 1-4 DO 50M3</t>
  </si>
  <si>
    <t>23.5305</t>
  </si>
  <si>
    <t>C-979081001-0</t>
  </si>
  <si>
    <t>NAKLADKA STAVEB SUTI DO PLAST PYTLU</t>
  </si>
  <si>
    <t>0.005+0.1+0.1</t>
  </si>
  <si>
    <t>C-979081106-0</t>
  </si>
  <si>
    <t>NAKLADKA DO KONTEJN STROJ VYBOUR HMOT</t>
  </si>
  <si>
    <t>0.168+0.5</t>
  </si>
  <si>
    <t>C-979081111-0</t>
  </si>
  <si>
    <t>ODVOZ STAVEB SUTI NA SKLADKU DO 1KM</t>
  </si>
  <si>
    <t>23.5305+0.205+0.668</t>
  </si>
  <si>
    <t>C-979081121-0</t>
  </si>
  <si>
    <t>PRIPL ZKD 1KM ODVOZU SUTI NA SKLADKU</t>
  </si>
  <si>
    <t>15*24.4035</t>
  </si>
  <si>
    <t>SKLÁDKA MRSKLESY 15km</t>
  </si>
  <si>
    <t>KM</t>
  </si>
  <si>
    <t>BOURÁNÍ KONSTRUKCÍ CELKEM</t>
  </si>
  <si>
    <t>oddíl 711</t>
  </si>
  <si>
    <t>Izolace proti vodě:</t>
  </si>
  <si>
    <t>C-711112003-0</t>
  </si>
  <si>
    <t>ADHEZNI MUSTEK POD SVI IZOL NATERY</t>
  </si>
  <si>
    <t>2*3</t>
  </si>
  <si>
    <t>H-22867287-1</t>
  </si>
  <si>
    <t>ADHEZNI MUSTEK FORTE BILY BAL 3kg</t>
  </si>
  <si>
    <t>KG</t>
  </si>
  <si>
    <t>C-711111001-0</t>
  </si>
  <si>
    <t>NATER IZOL ZEM VLHK VOD STUD PENETR</t>
  </si>
  <si>
    <t>H-24551144-1</t>
  </si>
  <si>
    <t>NATER HYDROIZOL 1SLOZK EXTERIER 13kg</t>
  </si>
  <si>
    <t>C-711142559-0</t>
  </si>
  <si>
    <t>PRITAVENI IZOL ZEM VLHK SVI ASF PASY</t>
  </si>
  <si>
    <t>H-62811122-1</t>
  </si>
  <si>
    <t xml:space="preserve">PASY ASF OXIDOVANE A 330 </t>
  </si>
  <si>
    <t>C-711112002-0</t>
  </si>
  <si>
    <t>NATER IZOL ZEM VLHK SVI STUD ASF LAK</t>
  </si>
  <si>
    <t>H-11163406-1</t>
  </si>
  <si>
    <t>HYDROIZOL GUMOASFALTOVÁ DISPERZNÍ 10kg</t>
  </si>
  <si>
    <t>NÁTĚRY FEZN V ZEMI</t>
  </si>
  <si>
    <t>IZOLACE PROTI VODĚ CELKEM</t>
  </si>
  <si>
    <t>oddíl PSV</t>
  </si>
  <si>
    <t>Ostatní PSV:</t>
  </si>
  <si>
    <t>R:IN001</t>
  </si>
  <si>
    <t>PŘESUN HMOT % PRO HSV STANOVENÝ PROCENTNÍ SAZBOU (%) Z CENY VODOROVNÁ DOPRAVNÍ VZDÁLENOST DO 50 M V OBJEKTECH VÝŠKY PŘES DO 6 M</t>
  </si>
  <si>
    <t>R:IN002</t>
  </si>
  <si>
    <t>PŘESUN HMOT PRO SILNOPROUD STANOVENÝ PROCENTNÍ SAZBOU (%) Z CENY VODOROVNÁ DOPRAVNÍ VZDÁLENOST DO 50 M V OBJEKTECH VÝŠKY PŘES DO 6 M</t>
  </si>
  <si>
    <t>R:IN003</t>
  </si>
  <si>
    <t>DOPLŇKOVÝ MATERIÁL K PSV DODÁVKA VE VÝŠI 2,7%</t>
  </si>
  <si>
    <t>R:IN004</t>
  </si>
  <si>
    <t>ODKOPÁNÍ STÁV. KABELŮ</t>
  </si>
  <si>
    <t>R:IN006</t>
  </si>
  <si>
    <t>NÁKLADY NA ZAJIŠTĚNÍ BEZPEČNOSTI NA STAVBĚ</t>
  </si>
  <si>
    <t>R:IN007</t>
  </si>
  <si>
    <t>PROVEDENÍ POSPOJOVÁNÍ ZAŘÍZENÍ DLE PODNÍMEK PD</t>
  </si>
  <si>
    <t>R:IN008</t>
  </si>
  <si>
    <t>ODPOJENÍ VODIČŮ ZE STÁVAJÍCÍCH ROZVADĚČŮ</t>
  </si>
  <si>
    <t>POLOŽKA ZAHRNUJE ODPOJENÍ STÁV. KABELÁŽE OD ROZVODU V ROZVADĚČÍCH. NUTNO PROVÉST ÚKONY ROZEBRÁNÍ, SLOŽENÍ, DODÁNÍ UPEVŇOVACÍCH MATERIÁLŮ APOD. CENA ZAHRUJE DODÁVKU + MONTÁŽ</t>
  </si>
  <si>
    <t>R:IN010</t>
  </si>
  <si>
    <t>DOKUMETACE SKUTEČNÉHO PROVEDENÍ STAVBY - DSPS</t>
  </si>
  <si>
    <t>R:IN011</t>
  </si>
  <si>
    <t>PASPORTIZACE OBJEKTU PO PROVEDENÍ STAVBY - ÚPRAVA STÁV.DOKUMENTACE OBJEKTU</t>
  </si>
  <si>
    <t>R:IN012</t>
  </si>
  <si>
    <t>DODÁVKA OCHRANNÝCH VN, NN DO TS POMŮCEK DLE PROVOZ. PŘEDPIS A PNE 38 1981</t>
  </si>
  <si>
    <t>R:IN013</t>
  </si>
  <si>
    <t>CELKOVÁ PROHLÍDKA ELEKTRICKÉHO ROZVODU A ZAŘÍZENÍ / REVIZE</t>
  </si>
  <si>
    <t>R:IN014</t>
  </si>
  <si>
    <t>MĚŘENÍ ZEMNÍCÍ SÍŤ PÁSEK  SOUSTAVA</t>
  </si>
  <si>
    <t>R:IN015</t>
  </si>
  <si>
    <t>POMOCNÉ PRÁCE PŘI REVIZÍCH</t>
  </si>
  <si>
    <t>R:IN016</t>
  </si>
  <si>
    <t>MĚŘENÍ INTENZITY OSVĚTLENÍ NA PRACOVIŠTI DO 50 SVÍTIDEL</t>
  </si>
  <si>
    <t>R:IN017</t>
  </si>
  <si>
    <t>POMOCNÉ PRÁCE</t>
  </si>
  <si>
    <t>R:IN018</t>
  </si>
  <si>
    <t>KOORDINACE NA STAVBĚ, NECENÍKOVÉ PRÁCE</t>
  </si>
  <si>
    <t>R:IN019</t>
  </si>
  <si>
    <t>SEZNÁMENÍ INVESTORA S OBSLUHOU</t>
  </si>
  <si>
    <t>R:IN020</t>
  </si>
  <si>
    <t>OSTATNÍ NESPECIFIKOVANÉ DROBNÉ PRÁCE</t>
  </si>
  <si>
    <t>R:IN021</t>
  </si>
  <si>
    <t>KOMPLETAČNÍ ČINNOST, ZKOUŠKY, MĚŘENÍ</t>
  </si>
  <si>
    <t>R:IN022</t>
  </si>
  <si>
    <t>ZAPOJENÍ A ODZKOUŠENÍ CHODU</t>
  </si>
  <si>
    <t>R:IN023</t>
  </si>
  <si>
    <t>KOORDINACE PŘI ODSTÁVKÁCH EL. ENERGIE</t>
  </si>
  <si>
    <t>R:IN024</t>
  </si>
  <si>
    <t>PRŮZKUM STÁVAJÍCÍH ROZVODŮ ELEKTROINSTALACÍ</t>
  </si>
  <si>
    <t>R:IN025</t>
  </si>
  <si>
    <t>PLACENÉ SLIŽBY PŘI VYPNUTÍ EL. ENERGIE DISTRIBUTOROVI</t>
  </si>
  <si>
    <t>R:IN026</t>
  </si>
  <si>
    <t>PŘÍPLATEK ZA ZŘÍŽENÉ PODMÍNKY MONTÁŽE VE STÍSNĚNÉM PROSTORU</t>
  </si>
  <si>
    <t>R:IN027</t>
  </si>
  <si>
    <t>PŘÍPLATEK PRÁCE PROVÁDĚNÉ POD NAPĚTÍM PPN</t>
  </si>
  <si>
    <t>R:IN028</t>
  </si>
  <si>
    <t>OSTATNÍ DOPLŇKOVÉ PRÁCE ELEKTROMONTÁŽNÍ MONTÁŽ TABULEK PRO ROZVODNY A ELEKTRICKÁ ZAŘÍZENÍ VÝSTRAŽNÉ A OZNAČOVACÍ</t>
  </si>
  <si>
    <t>H-1188289</t>
  </si>
  <si>
    <t>SAMOLEPKA POZOR EL.ZARIZENI VELKA 9X12</t>
  </si>
  <si>
    <t>H-DYMODAf2</t>
  </si>
  <si>
    <t>SAMOLEPKA POPIS ROZVADĚČE</t>
  </si>
  <si>
    <t>ks</t>
  </si>
  <si>
    <t>R:IN029</t>
  </si>
  <si>
    <t>OZNAČENÍ INSTALOVANÝCH ZAŘÍZENÍ ŠTÍTKY - IDENTIFIKACE DLE OBVODŮ</t>
  </si>
  <si>
    <t>OZNAČENÍ PŘEDTIŠTĚNÝMI ŠTÍTKY NALEPENÍM. OZNAČENÍ SPÍNAČŮ, ZÁSUVEK, OSVĚTLENÍ, ROZVODNIC, AJ. CENNA ZAHRNUJE MATERÁL + MONTÁŽ.</t>
  </si>
  <si>
    <t>R:IN030</t>
  </si>
  <si>
    <t>PŘEZNAČENÍ STÁVAJÍCÍCH VÝVODŮ - PERMANENTNÍ OZNAČENÍ</t>
  </si>
  <si>
    <t>OZNAČENÍ PŘEDTIŠTĚNÝMI ŠTÍTKY NALEPENÍM</t>
  </si>
  <si>
    <t>R:IN031</t>
  </si>
  <si>
    <t>VYTYČENÍ STÁV KABELŮ NN</t>
  </si>
  <si>
    <t>R:IN032</t>
  </si>
  <si>
    <t>PLACENÉ VYTÝČENÍ PODZEMNÍCH SÍTÍ</t>
  </si>
  <si>
    <t>R:IN033</t>
  </si>
  <si>
    <t>POMOCNÉ PRÁCE PŘI VYTYČENÍ</t>
  </si>
  <si>
    <t>R:IN034</t>
  </si>
  <si>
    <t>KOORDINACE PŘI KÁCENÍ</t>
  </si>
  <si>
    <t>R:IN035</t>
  </si>
  <si>
    <t>GEODETICKÉ VYTYČENÍ PŘED ZAHÁJENÍM  STAVBY</t>
  </si>
  <si>
    <t>R:IN036</t>
  </si>
  <si>
    <t>GEODETICKÉ ZAMĚŘENÍ BĚHEM A PO PROVEDENÍ STAVBY</t>
  </si>
  <si>
    <t>R:IN037</t>
  </si>
  <si>
    <t>MOBILNÍ OPLOCENÍ VČ. ZNAČENÍ</t>
  </si>
  <si>
    <t>CENA ZAHRNUJE KOMPLETNÍ DODÁVKU MOBILNÍHO OPLOCENÍ A ZNAČENÍ PRO STAVBU V BLIZKOSTÍ KOMUNIKACE. JE NUTNÉ V CENĚ ZAPOČÍST NÁKLADY NA INSTALACE, DEMONTÁŽE A UPRAVY OPLOCENÍ BĚHEM STAVBY. JEDNÁ SE O OZNAČENÍ CELÉHO STAVENÍŠTĚ VČ. PROVIZORNÍCH ZAŘÍZENÍ.</t>
  </si>
  <si>
    <t>C-900912023-0</t>
  </si>
  <si>
    <t>HZS AUTOJERABNIK</t>
  </si>
  <si>
    <t>HOD</t>
  </si>
  <si>
    <t>C-900914022-0</t>
  </si>
  <si>
    <t>HZS MONTAZE JERABU</t>
  </si>
  <si>
    <t>PSV</t>
  </si>
  <si>
    <t>OSTATNÍ PSV CELKEM</t>
  </si>
  <si>
    <t>MONTÁŽNÍ PRÁCE:</t>
  </si>
  <si>
    <t>oddíl M21</t>
  </si>
  <si>
    <t>Montáže silnoproud:</t>
  </si>
  <si>
    <t>M-220580305-0</t>
  </si>
  <si>
    <t>MONTAZ MARKERU</t>
  </si>
  <si>
    <t>H-80611161144</t>
  </si>
  <si>
    <t>BALL MARKER 1402-XR ENERGETIKA</t>
  </si>
  <si>
    <t>M-210010238-0</t>
  </si>
  <si>
    <t>TRUBKA VOLNE ULOZENA 160/5mm</t>
  </si>
  <si>
    <t>27+27</t>
  </si>
  <si>
    <t>H-34571368-1</t>
  </si>
  <si>
    <t>CHRANICKA 2PLAST 09160</t>
  </si>
  <si>
    <t>54</t>
  </si>
  <si>
    <t>M-210901258-0</t>
  </si>
  <si>
    <t>KABEL SIL AYKYDY 1kV 3x240+120 PEVNE</t>
  </si>
  <si>
    <t>35+35</t>
  </si>
  <si>
    <t>H-34113254-1</t>
  </si>
  <si>
    <t>KABEL SIL AL JADRO 1-AYKY 3x240+120/S</t>
  </si>
  <si>
    <t>70</t>
  </si>
  <si>
    <t>M-210101256-0</t>
  </si>
  <si>
    <t>SPOJKA KABEL 1kV  SV 3x240+120</t>
  </si>
  <si>
    <t>H-8595055715181</t>
  </si>
  <si>
    <t>SPOJKA KABELOVÁ VČ TRUB. KNN 3X185+95 -3X240+120MM2</t>
  </si>
  <si>
    <t>M-210220021-0</t>
  </si>
  <si>
    <t>VEDENI UZEM FeZn DO 120 MM2 V ZEMI</t>
  </si>
  <si>
    <t>34+27+14+15+2</t>
  </si>
  <si>
    <t>H-35443356-1</t>
  </si>
  <si>
    <t>FEZN PASKA 30X4 (0,95 kg/m)</t>
  </si>
  <si>
    <t>92*0,95</t>
  </si>
  <si>
    <t>M-210220302-0</t>
  </si>
  <si>
    <t>SVORKA HROMOSVOD NAD 2 /ST,SJ,ATD/</t>
  </si>
  <si>
    <t>H-35443084-1</t>
  </si>
  <si>
    <t>FEZN SVORKA PASKA-PASKA+MEZ [SR 2B+1]</t>
  </si>
  <si>
    <t>64</t>
  </si>
  <si>
    <t>M21</t>
  </si>
  <si>
    <t>MONTÁŽE SILNOPROUD CELKEM</t>
  </si>
  <si>
    <t>oddíl M46</t>
  </si>
  <si>
    <t>Zemní práce prováděné při externích montážích:</t>
  </si>
  <si>
    <t>M-460230003-0</t>
  </si>
  <si>
    <t>RYHA PRO SPOJKU KAB DO 10 KV ZEM 3</t>
  </si>
  <si>
    <t>M-460500002-0</t>
  </si>
  <si>
    <t>ODDELENI KAB BET DESKOU</t>
  </si>
  <si>
    <t>H-8500026122</t>
  </si>
  <si>
    <t>DESKA KRYCÍ PRO BETONOVÝ ŽLAB 500X300X45 MM</t>
  </si>
  <si>
    <t>M-460620006-0</t>
  </si>
  <si>
    <t>OSETI POVRCHU TRAVOU</t>
  </si>
  <si>
    <t>H-00577491-1</t>
  </si>
  <si>
    <t>SMES TRAVNI STANDARD</t>
  </si>
  <si>
    <t>M-460030011-0</t>
  </si>
  <si>
    <t>SEJMUTI DRNU</t>
  </si>
  <si>
    <t>0,3*8+((10+2+9)*0,35)</t>
  </si>
  <si>
    <t>M-460620001-0</t>
  </si>
  <si>
    <t>POLOZENI DRNU</t>
  </si>
  <si>
    <t>9.75</t>
  </si>
  <si>
    <t>M-460300006-0</t>
  </si>
  <si>
    <t>HUTNENI ZEMINY DO 20cm</t>
  </si>
  <si>
    <t>(21*0,35*0,9)+(4*0,5*1,2)+(23,5*0,35*0,6)+(22*0,35*0,8)</t>
  </si>
  <si>
    <t>M-460490011-0</t>
  </si>
  <si>
    <t>ZAKRYTI KAB 110 KV FOLIE PVC 22cm</t>
  </si>
  <si>
    <t>H-GTRDSJ666</t>
  </si>
  <si>
    <t>FÓLIE VÝSTRAŽNÁ RUDÁ S BLESKEM Š. 220 MM</t>
  </si>
  <si>
    <t>M-460200173-0</t>
  </si>
  <si>
    <t>KABEL RYHY S 35 HL 90cm ZEMINA TR 3</t>
  </si>
  <si>
    <t>10+2+9</t>
  </si>
  <si>
    <t>M-460200303-0</t>
  </si>
  <si>
    <t>KABEL RYHY S 50 HL 120cm ZEMINA TR 3</t>
  </si>
  <si>
    <t>M-460200143-0</t>
  </si>
  <si>
    <t>KABEL RYHY S 35 HL 60cm ZEMINA TR 3</t>
  </si>
  <si>
    <t>M-460200163-0</t>
  </si>
  <si>
    <t>KABEL RYHY S 35 HL 80cm ZEMINA TR 3</t>
  </si>
  <si>
    <t>M46</t>
  </si>
  <si>
    <t>ZEMNÍ PRÁCE PŘI EXTERNÍCH MONTÁŽÍCH CELKEM</t>
  </si>
  <si>
    <t>oddíl MTZ</t>
  </si>
  <si>
    <t>Ostatní montáže:</t>
  </si>
  <si>
    <t>DMTZ001</t>
  </si>
  <si>
    <t>DMTZ KABEL SIL AYKYDY 1kV 3x240+120 PEVNE</t>
  </si>
  <si>
    <t>DEMONTOVAT POUZE ODHALENÉ KABELY V RÁMCI ZEMNÍCH PRACÍ A DEMONTOVAT KABELY ZE STÁVAJÍCÍ TRANSFORMAČNÍ STANICE</t>
  </si>
  <si>
    <t>MTZ</t>
  </si>
  <si>
    <t>OSTATNÍ MONTÁŽE CELKEM</t>
  </si>
  <si>
    <t>Zemní práce</t>
  </si>
  <si>
    <t>Základy a zvláštní zakládání</t>
  </si>
  <si>
    <t>Svislé konstrukce</t>
  </si>
  <si>
    <t>Vodorovné konstrukce</t>
  </si>
  <si>
    <t>Komunikace</t>
  </si>
  <si>
    <t>Ostatní konstrukce a práce</t>
  </si>
  <si>
    <t>Bourání konstrukcí</t>
  </si>
  <si>
    <t>HSV CELKEM</t>
  </si>
  <si>
    <t>Izolace proti vodě</t>
  </si>
  <si>
    <t>Ostatní PSV</t>
  </si>
  <si>
    <t>Montáže silnoproud</t>
  </si>
  <si>
    <t>Zemní práce prováděné při externích montážích</t>
  </si>
  <si>
    <t>Ostatní montáže</t>
  </si>
  <si>
    <t>MONTÁŽNÍ PRÁCE CELKEM</t>
  </si>
  <si>
    <t>002 SIE</t>
  </si>
  <si>
    <t>SILNOPROUDÁ ELEKTRITECHNIKA VČ POMOCNÝCH PRACÍ</t>
  </si>
  <si>
    <t>Objekt : 001 TS - DODÁVKA TRANSFORMAČNÍ STANICE</t>
  </si>
  <si>
    <t>M-240071192-0</t>
  </si>
  <si>
    <t>OSAZENÍ ZALUZIE PROTIDEST S RAM TRAFO</t>
  </si>
  <si>
    <t>ŽALUZIE JE DODÁVKOU VÝROBCE TS. CENA ZA KOMPONENTY JE JIŽ ZAPOČÍTÁNA V POLOŽCE TS.</t>
  </si>
  <si>
    <t>M-210021061-0</t>
  </si>
  <si>
    <t>ZABRANA DREVENA DO ROZVODEN</t>
  </si>
  <si>
    <t>H-53390263-1</t>
  </si>
  <si>
    <t>MOBILNI ZABRANA ROZ. DŘEVĚNA ČERVENO-BILÁ S TABUL.</t>
  </si>
  <si>
    <t>M-210190054-0</t>
  </si>
  <si>
    <t>MONTAZ ROZVADECE SKRIN-DELENA 500kg</t>
  </si>
  <si>
    <t>H-DDDS56578</t>
  </si>
  <si>
    <t>KOMPLETNÍ SESTAVA ROZVADĚČE RH (RNN)</t>
  </si>
  <si>
    <t>DODÁVKA KOMPLETNÍHO ROZVADĚČE. ROZVADĚČ DODÁN VČETNĚ VŠECH KOMPONENT (ŘÍZENÍ, DEIONU, JISTIČŮ, ODPÍNACÍCH PRVKŮ, RELÉ VČ. PŘÍSLUŠENSTVÍ , VODIČŮ, PASOVINY, NOSNÉHO MATERIÁLŮ, KONSTRUKCÍ, SPOJOVACÍHO MATERIÁLU, PG,  ATD.)</t>
  </si>
  <si>
    <t>M-210190434-0</t>
  </si>
  <si>
    <t>MONTAZ ROZVADECE VN 1000 KG</t>
  </si>
  <si>
    <t>H-SSH023165</t>
  </si>
  <si>
    <t>SESTAVA ROZVADĚČ SM6, V KONFIGURACI GBM, GBC-B, QM</t>
  </si>
  <si>
    <t>M-210171113-0</t>
  </si>
  <si>
    <t>MONTAZ SIL TRAFA 1250KVA OLEJ</t>
  </si>
  <si>
    <t>H-NAB-22-006</t>
  </si>
  <si>
    <t>TRANSFORMÁTOR OLEJOVÝ,HERMETIZOVANÝ 1250KVA, 22/0,4KV, DYN1, ECODESIGN 2, 50HZ, IP54/IP00, MATERIÁL VINUTÍ AL,  KOLEČKA PŘESTAVITELNÁ, ZDVIHACÍ OKA, ZEMNICÍ ŠROUBY, DOKUMENTACE (ROZMĚROVÝ VÝKRES, NÁVOD NA MONTÁŽ A ÚDRŽBU, ZKUŠEBNÍ PROTOKOL, PROHLÁŠENÍ O SHODĚ) + R.I.S. ZABUDOVANÁ OCHRANA</t>
  </si>
  <si>
    <t>M-210172502-0</t>
  </si>
  <si>
    <t>MONTAZ MER TR NAPETI VN,VVN 22kV</t>
  </si>
  <si>
    <t>H-VTS001</t>
  </si>
  <si>
    <t>PODPĚRNÉ PŘÍSTROJOVÉ TRANSFORMÁTORY NAPĚTÍ Í VN VNITŘNÍHO PROVEDENÍ PRO POUŽITÍ V ROZVÁDĚČÍCH SM6. 22kV/√3; 25/5; 0,5</t>
  </si>
  <si>
    <t>M-210172552-0</t>
  </si>
  <si>
    <t>MONTAZ MER TR PROUDU VN,VVN 22kV</t>
  </si>
  <si>
    <t>H-CTS001</t>
  </si>
  <si>
    <t>PODPĚRNÉ PŘÍSTROJOVÉ TRANSFORMÁTORY PROUDU Í VN VNITŘNÍHO PROVEDENÍ PRO POUŽITÍ V ROZVÁDĚČÍCH SM6. 22000/√3//100/√3 V</t>
  </si>
  <si>
    <t>R-210190616-0</t>
  </si>
  <si>
    <t>MONTAZ TRAFOSTAN VN 22kV-1250KVA VENK</t>
  </si>
  <si>
    <t>H-TYP ARMES 300-700 ATYP</t>
  </si>
  <si>
    <t>TRANSFORMAČNÍ STANICE TS_OC_XXXX</t>
  </si>
  <si>
    <t>DODÁVKA KOMPLETNÍ TRANSFORMAČNÍ STANICE TYPU ARMES 300-700, ATYPICKÉ PROVEDENÍ. POLOŽKA ZAHRNUJE VŠECHNY STEVEBNÍ A KONSTRUKCÍ PRVKY, DVOJITOU POLAHU S REVIZNÍMI OTVORY, VNITŘNÍ ELEKTROINSTALACI ZAHRNUJICÍ ZÁSUVKOVÝ A SVĚTELNÝ ROZVOD (VČ. KABELÁŽE, NOSNÉHO MATERIÁLU, SVOREK, KRABIC, LIŠT, TRUBEK, SVÍTIDEL, ZÁSUVEK, POMOCNÉHO MATERIÁLU, ATD), KABELOVÉ ZEMNÍ PROSTUPY VČ. ZASLEPOVACÍCH VÍK (VIZ. TECHNICKÁ ZPRÁVA), PROVEDENÍ VNITŘNÍHO UZEMNĚNÍ VČ. OBVODOVÉHO ZEMNIČE, SVOREK, OK, UPEVŇOVACÍHO MATERIÁLU, USM VČ ZAPOJENÍ A DODÁVKY KABELŮ, ŽLABY VČ. POMOCNÉHO MATERIÁLU, VÝSTRAŽNÉ TABULKY, ODVODNĚNÍ STŘECHY POMOCÍ PROSTUPŮ VČ. DODÁNÍ SVODŮ A UPEVŇOVACÍHO MATERIÁLU. CENA ZAHRNUJE VÝROBU, DODATEČNÉ MONTÁŽE V MÍSTĚ, KOMPLETACI, DOPRAVU NA MÍSTO STAVBY. V CENĚ ZAHRNUTA DOKUMENTACE, ATESTY, ZKOUŠKY, DILČÍ REVIZE. PRO OCENĚNÍ NUTNO VYCHÁZET ZE VŠECH ČÁSTI PROJEKTOVÉ DOKUEMENTACE!</t>
  </si>
  <si>
    <t>R:PP001</t>
  </si>
  <si>
    <t>VYPRACOVÁNÍ PROVOZNÍHO PŘEDPISU TS</t>
  </si>
  <si>
    <t>M-210290461-0</t>
  </si>
  <si>
    <t>MTZ P0JISTK VN DO 80A</t>
  </si>
  <si>
    <t>H-654555465</t>
  </si>
  <si>
    <t xml:space="preserve">POJISTKA VN 24KV 50A FUSARC </t>
  </si>
  <si>
    <t>M-210290481-0</t>
  </si>
  <si>
    <t>MTZ POJISTK VLOZKY NOZOVE DO 400A</t>
  </si>
  <si>
    <t>6+15+3</t>
  </si>
  <si>
    <t>H-35825148-1</t>
  </si>
  <si>
    <t>POJISTKA NOZOVA NP 1C 160A GG</t>
  </si>
  <si>
    <t>H-35825132-1</t>
  </si>
  <si>
    <t>POJISTKA NOZOVA NP 1 250A GG</t>
  </si>
  <si>
    <t>H-35825151-1</t>
  </si>
  <si>
    <t>POJISTKA NOZOVA NP 2 350A GG</t>
  </si>
  <si>
    <t>M-210810151-0</t>
  </si>
  <si>
    <t>KABEL SIL YY 1kV 1x120 PEVNE</t>
  </si>
  <si>
    <t>8+3+4+2+1+1+1</t>
  </si>
  <si>
    <t>H-34113794-1</t>
  </si>
  <si>
    <t>KABEL SIL AL JADRO YY 1X120 ŽZ</t>
  </si>
  <si>
    <t>20</t>
  </si>
  <si>
    <t>M-210030512-0</t>
  </si>
  <si>
    <t>UKONCENI  LANA 120MM2 LISOV SVORK</t>
  </si>
  <si>
    <t>H-34567060-1</t>
  </si>
  <si>
    <t>KABELOVE OKO CU LISOV LEHC 120x10mm</t>
  </si>
  <si>
    <t>M-210930111-0</t>
  </si>
  <si>
    <t>KABEL SIL AXEKCY 22kV 1x70 PEVNE</t>
  </si>
  <si>
    <t>H-34111938-1</t>
  </si>
  <si>
    <t>KABEL 22-AXEKCEY 1x70 mm2</t>
  </si>
  <si>
    <t>M-210030510-0</t>
  </si>
  <si>
    <t>UKONCENI LANA 185MM2 LISOV SVORK</t>
  </si>
  <si>
    <t>H-34567300-1</t>
  </si>
  <si>
    <t>KABELOVE OKO AL LISOV -10kV 70x10mm</t>
  </si>
  <si>
    <t>M-210100771-0</t>
  </si>
  <si>
    <t>MTZ KONCOVKA STANIC 22kV 1x70</t>
  </si>
  <si>
    <t>H-2050000289842</t>
  </si>
  <si>
    <t>KONCOVKA VN VNITŘNÍ 70-240</t>
  </si>
  <si>
    <t>SADA</t>
  </si>
  <si>
    <t>R:TS010</t>
  </si>
  <si>
    <t>PŘIPOJENÍ VODIČ VN 22KV NA TR/V ROZVADĚČI</t>
  </si>
  <si>
    <t>R:TS011</t>
  </si>
  <si>
    <t>DMTZ+MTZ PANELU VN ROZVADECE</t>
  </si>
  <si>
    <t>R:TS012</t>
  </si>
  <si>
    <t>UKONČENÍ STÍNĚNÍ KABELŮ VN LISOVACÍM OKEM VČ. PŘIPOJENÍ</t>
  </si>
  <si>
    <t>H-34567024-1</t>
  </si>
  <si>
    <t>KABELOVE OKO CU LISOV LEHC 6x5mm</t>
  </si>
  <si>
    <t>R:TS013</t>
  </si>
  <si>
    <t>PROVEDENÍ POSPOJOVÁNÍ KONSTUKCÍ TRANSFORMAČNÍ STANICE. POLOŽKA ZAHRNUJE DODÁVKU + MONTÁŽ</t>
  </si>
  <si>
    <t>M-210810153-0</t>
  </si>
  <si>
    <t>KABEL SIL YY 1kV 1x500 PEVNE</t>
  </si>
  <si>
    <t>16*12</t>
  </si>
  <si>
    <t>H-34111512-1</t>
  </si>
  <si>
    <t>KABELYY-J 1-YY 1X500</t>
  </si>
  <si>
    <t>192</t>
  </si>
  <si>
    <t>M-210030517-0</t>
  </si>
  <si>
    <t>UKONCENI  LANA 500MM2 LISOV SVORK</t>
  </si>
  <si>
    <t>16+16</t>
  </si>
  <si>
    <t>H-34567148-1</t>
  </si>
  <si>
    <t>KABELOVE OKO CU LISOV -36kV 500x16mm</t>
  </si>
  <si>
    <t>32</t>
  </si>
  <si>
    <t>M-210100014-0</t>
  </si>
  <si>
    <t>UKONC VODICU-ROZVADEC,ZAP 500</t>
  </si>
  <si>
    <t>M-210271011-0</t>
  </si>
  <si>
    <t>ZASLEPENI KABEL PRUCH TRUBICÍ SMRŠ. ZA TEPLA</t>
  </si>
  <si>
    <t>2+13</t>
  </si>
  <si>
    <t>H-34343115-1</t>
  </si>
  <si>
    <t>HADICE SMRSTOVACI CCM 40/12 S LEPIDL</t>
  </si>
  <si>
    <t>H-34343116-1</t>
  </si>
  <si>
    <t>HADICE SMRSTOVACI CCM 55/16 S LEPIDL</t>
  </si>
  <si>
    <t>M-210800645-0</t>
  </si>
  <si>
    <t>VODIC CYA NN,VN 4 PEVNE</t>
  </si>
  <si>
    <t>H-34142156-1</t>
  </si>
  <si>
    <t>VODIC CU JADRO LANOVANY CYA 4</t>
  </si>
  <si>
    <t>M-R210192722-0</t>
  </si>
  <si>
    <t>STITEK OZNAC PRO PRISTR,ROZV-LEPENY</t>
  </si>
  <si>
    <t>H-8500000110</t>
  </si>
  <si>
    <t>SAMOLEPKA UZEMNĚNÍ PR. 13 MM</t>
  </si>
  <si>
    <t>R:SI001</t>
  </si>
  <si>
    <t>ÚPRAVY TRAS VYVAZÁNÍM</t>
  </si>
  <si>
    <t>H-8591120075525</t>
  </si>
  <si>
    <t>STAH. PASEK CERNY VPC 8/280</t>
  </si>
  <si>
    <t xml:space="preserve">UROVNÁNÍ KABELOVÝCH TRAS PO INSTALACI NOVÝCH KABELŮ VČ. VYVÁZÁNÍ TRASY ČEZ  </t>
  </si>
  <si>
    <t>M-210020921-0</t>
  </si>
  <si>
    <t>UCPAVKA PROTIPOZAR PRUCH STENOU -15CM</t>
  </si>
  <si>
    <t>6*0,3*0,2</t>
  </si>
  <si>
    <t>H-24597322-1</t>
  </si>
  <si>
    <t>HMOTA PROTIPOŽÁR. TĚSNÍCÍ DLE SPECIFIKACE PBŘS!</t>
  </si>
  <si>
    <t>001 TS</t>
  </si>
  <si>
    <t>DODÁVKA TRANSFORMAČNÍ STANICE</t>
  </si>
  <si>
    <t>Objekt : ALF1-22 - STAVEBNÍ ČÁST - OPLÁŠTĚNÍ TS</t>
  </si>
  <si>
    <t>oddíl HSV</t>
  </si>
  <si>
    <t>PRÁCE A DODÁVKY HSV:</t>
  </si>
  <si>
    <t>M-941211111</t>
  </si>
  <si>
    <t>Montáž lešení řadového rámového lehkého zatížení do 200 kg/m2 š přes 0,6 do 0,9 m v do 10 m</t>
  </si>
  <si>
    <t>m2</t>
  </si>
  <si>
    <t>PP</t>
  </si>
  <si>
    <t>Montáž lešení řadového rámového lehkého pracovního s podlahami s provozním zatížením tř. 3 do 200 kg/m2 šířky tř. SW06 přes 0,6 do 0,9 m, výšky do 10 m</t>
  </si>
  <si>
    <t>Online PSC</t>
  </si>
  <si>
    <t>https://podminky.urs.cz/item/CS_URS_2022_01/941211111</t>
  </si>
  <si>
    <t>- montáž lešení</t>
  </si>
  <si>
    <t>(4,92+9,04+4,92)*2,50</t>
  </si>
  <si>
    <t>Součet</t>
  </si>
  <si>
    <t>M-941211211</t>
  </si>
  <si>
    <t>Příplatek k lešení řadovému rámovému lehkému š 0,9 m v přes 10 do 25 m za první a ZKD den použití</t>
  </si>
  <si>
    <t>Montáž lešení řadového rámového lehkého pracovního s podlahami s provozním zatížením tř. 3 do 200 kg/m2 Příplatek za první a každý další den použití lešení k ceně -1111 nebo -1112</t>
  </si>
  <si>
    <t>https://podminky.urs.cz/item/CS_URS_2022_01/941211211</t>
  </si>
  <si>
    <t>- příplatek 20 dní</t>
  </si>
  <si>
    <t>47,20*19</t>
  </si>
  <si>
    <t>M-941211811</t>
  </si>
  <si>
    <t>Demontáž lešení řadového rámového lehkého zatížení do 200 kg/m2 š přes 0,6 do 0,9 m v do 10 m</t>
  </si>
  <si>
    <t>Demontáž lešení řadového rámového lehkého pracovního s provozním zatížením tř. 3 do 200 kg/m2 šířky tř. SW06 přes 0,6 do 0,9 m, výšky do 10 m</t>
  </si>
  <si>
    <t>https://podminky.urs.cz/item/CS_URS_2022_01/941211811</t>
  </si>
  <si>
    <t>HSV</t>
  </si>
  <si>
    <t>PRÁCE A DODÁVKY HSV</t>
  </si>
  <si>
    <t>PRÁCE A DODÁVKY PSV:</t>
  </si>
  <si>
    <t>M-767416121</t>
  </si>
  <si>
    <t>Montáž rastrové fasády s neprůhlednými výplňovými panely LOP pro budovu v do 6 m</t>
  </si>
  <si>
    <t>Montáž lehkých obvodových plášťů rastrová (roštová) konstrukce tvořená lehkou nosnou rámovou konstrukcí sestavenou na místě ze stavebních prvků s neprůhlednými výplňovými panely, předem sestavenými výšky budovy do 6 m</t>
  </si>
  <si>
    <t>https://podminky.urs.cz/item/CS_URS_2022_01/767416121</t>
  </si>
  <si>
    <t>P</t>
  </si>
  <si>
    <t>Poznámka k položce:  - součástí montáže je montážní plošina</t>
  </si>
  <si>
    <t>- montáž lehkého obvodového pláště bez zateplení, tl.120mm</t>
  </si>
  <si>
    <t>R-767-01</t>
  </si>
  <si>
    <t>Dodávka -  Skleněných panelů tvořených z tvrzeného skla, sklo -  číré, plavené, tl.6mm, s dvojitou barevnou vrstvou včetně ocelové konstukce, rozměry kazety 1198x798mm</t>
  </si>
  <si>
    <t xml:space="preserve">Poznámka k položce:  pozn.:  Charakteristika kazety:  - material ocel 1.2mm s povrchovou úpravou HIARC (PVDF) tl. 26um + nalepené tvrzené   barvené sklo tl. 6mm  - max. rozměry kazety 1.198×798mm  - hloubka kazety 39mm  - horizontální uspořádání kazet  - </t>
  </si>
  <si>
    <t>pozn.:</t>
  </si>
  <si>
    <t>- panely provedeny z tvrzeného skla - vyšši pevnost</t>
  </si>
  <si>
    <t xml:space="preserve">- tvrzené sklo - čiré, plavé sklo tl.6 mm s dvojitou barevnou vrstvou </t>
  </si>
  <si>
    <t>- barva barevné vrstvy provedena tak, aby finální obklad měl vysoce zrcadlový efekt</t>
  </si>
  <si>
    <t xml:space="preserve">- kotvení provedeno jako skryté vertikální  - mezera mezi kazetami bude </t>
  </si>
  <si>
    <t>minimální, tak jak to bude dovolovat kotvení</t>
  </si>
  <si>
    <t>- kotevní pásky (kotvící a těsnící materiál) – nerez (žárově zinkovaná ocel -Zn/EPDM)</t>
  </si>
  <si>
    <t xml:space="preserve">- rastr - nosná ocelová konstrukce provedena z uzavřených profilů - leštěná nerez </t>
  </si>
  <si>
    <t>tl.1,2mm</t>
  </si>
  <si>
    <t>- vodorovné lamely – vysoce leštěný nerez - podkonstrukce (cca.60 bm)</t>
  </si>
  <si>
    <t xml:space="preserve">- sokl, atika - Lemovací prvky exterierové. tl. 0,6 mm (cca. 26bm) - s povrchovou úpravou </t>
  </si>
  <si>
    <t>HIARC (PVDF)</t>
  </si>
  <si>
    <t>M-998767101</t>
  </si>
  <si>
    <t>Přesun hmot tonážní pro zámečnické konstrukce v objektech v do 6 m</t>
  </si>
  <si>
    <t>t</t>
  </si>
  <si>
    <t>Přesun hmot pro zámečnické konstrukce stanovený z hmotnosti přesunovaného materiálu vodorovná dopravní vzdálenost do 50 m v objektech výšky do 6 m</t>
  </si>
  <si>
    <t>https://podminky.urs.cz/item/CS_URS_2022_01/998767101</t>
  </si>
  <si>
    <t>M-013294000</t>
  </si>
  <si>
    <t>Ostatní dokumentace</t>
  </si>
  <si>
    <t>kč</t>
  </si>
  <si>
    <t>https://podminky.urs.cz/item/CS_URS_2022_01/013294000</t>
  </si>
  <si>
    <t>- výrobní a montážní dokumentace - lehký obvodový plášť</t>
  </si>
  <si>
    <t>PRÁCE A DODÁVKY PSV</t>
  </si>
  <si>
    <t>ALF1-22</t>
  </si>
  <si>
    <t>STAVEBNÍ ČÁST - OPLÁŠTĚNÍ TS</t>
  </si>
  <si>
    <t>REKAPITULACE OBJEKTŮ STAVBY</t>
  </si>
  <si>
    <t xml:space="preserve">Kód stavby : </t>
  </si>
  <si>
    <t xml:space="preserve">Název stavby : </t>
  </si>
  <si>
    <t xml:space="preserve">Datum: </t>
  </si>
  <si>
    <t>Místo stavby:</t>
  </si>
  <si>
    <t>k.ú.: Olomouc-město [710504]</t>
  </si>
  <si>
    <t>NÁKLADY ZA JEDNOTLIVÉ STAVEBNÍ OBJEKTY</t>
  </si>
  <si>
    <t>Kód objektu</t>
  </si>
  <si>
    <t>Název objektu</t>
  </si>
  <si>
    <t>JKSO</t>
  </si>
  <si>
    <t>Cena bez DPH
(Kč)</t>
  </si>
  <si>
    <t>CENA ZA STAVBU CELKEM</t>
  </si>
  <si>
    <t>Vyplň údaj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</si>
</sst>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4">
    <font>
      <sz val="10"/>
      <color theme="1"/>
      <name val="Arial"/>
      <family val="2"/>
    </font>
    <font>
      <sz val="10"/>
      <name val="Arial"/>
      <family val="2"/>
    </font>
    <font>
      <sz val="7"/>
      <color theme="1"/>
      <name val="Arial"/>
      <family val="2"/>
    </font>
    <font>
      <i/>
      <sz val="7"/>
      <color theme="1"/>
      <name val="Arial"/>
      <family val="2"/>
    </font>
    <font>
      <b/>
      <sz val="10"/>
      <color theme="1"/>
      <name val="Arial"/>
      <family val="2"/>
    </font>
    <font>
      <sz val="8"/>
      <color theme="1"/>
      <name val="Arial"/>
      <family val="2"/>
    </font>
    <font>
      <b/>
      <sz val="8"/>
      <color theme="1"/>
      <name val="Arial"/>
      <family val="2"/>
    </font>
    <font>
      <sz val="7"/>
      <color indexed="8"/>
      <name val="Arial"/>
      <family val="2"/>
    </font>
    <font>
      <b/>
      <sz val="14"/>
      <color theme="1"/>
      <name val="Arial"/>
      <family val="2"/>
    </font>
    <font>
      <b/>
      <sz val="13"/>
      <color theme="1"/>
      <name val="Arial"/>
      <family val="2"/>
    </font>
    <font>
      <b/>
      <sz val="11"/>
      <color theme="1"/>
      <name val="Arial"/>
      <family val="2"/>
    </font>
    <font>
      <sz val="7"/>
      <color indexed="21"/>
      <name val="Arial"/>
      <family val="2"/>
    </font>
    <font>
      <i/>
      <sz val="7"/>
      <color theme="0" tint="-0.4999699890613556"/>
      <name val="Arial"/>
      <family val="2"/>
    </font>
    <font>
      <i/>
      <sz val="10"/>
      <color theme="1"/>
      <name val="Arial"/>
      <family val="2"/>
    </font>
  </fonts>
  <fills count="6">
    <fill>
      <patternFill/>
    </fill>
    <fill>
      <patternFill patternType="gray125"/>
    </fill>
    <fill>
      <patternFill patternType="solid">
        <fgColor indexed="22"/>
        <bgColor indexed="64"/>
      </patternFill>
    </fill>
    <fill>
      <patternFill patternType="solid">
        <fgColor theme="7" tint="0.5999900102615356"/>
        <bgColor indexed="64"/>
      </patternFill>
    </fill>
    <fill>
      <patternFill patternType="solid">
        <fgColor theme="9" tint="0.5999900102615356"/>
        <bgColor indexed="64"/>
      </patternFill>
    </fill>
    <fill>
      <patternFill patternType="solid">
        <fgColor theme="9" tint="0.7999799847602844"/>
        <bgColor indexed="64"/>
      </patternFill>
    </fill>
  </fills>
  <borders count="56">
    <border>
      <left/>
      <right/>
      <top/>
      <bottom/>
      <diagonal/>
    </border>
    <border>
      <left style="medium"/>
      <right/>
      <top/>
      <bottom/>
    </border>
    <border>
      <left style="medium"/>
      <right/>
      <top style="medium"/>
      <bottom/>
    </border>
    <border>
      <left style="medium"/>
      <right/>
      <top style="thin"/>
      <bottom style="medium"/>
    </border>
    <border>
      <left style="thin"/>
      <right/>
      <top style="medium"/>
      <bottom/>
    </border>
    <border>
      <left style="thin"/>
      <right/>
      <top/>
      <bottom/>
    </border>
    <border>
      <left style="thin"/>
      <right/>
      <top style="thin"/>
      <bottom style="medium"/>
    </border>
    <border>
      <left/>
      <right style="medium"/>
      <top style="medium"/>
      <bottom/>
    </border>
    <border>
      <left/>
      <right style="medium"/>
      <top/>
      <bottom/>
    </border>
    <border>
      <left style="medium"/>
      <right style="hair"/>
      <top style="thin"/>
      <bottom/>
    </border>
    <border>
      <left style="medium"/>
      <right style="hair"/>
      <top style="thin"/>
      <bottom style="medium"/>
    </border>
    <border>
      <left/>
      <right style="medium"/>
      <top style="thin"/>
      <bottom/>
    </border>
    <border>
      <left style="hair"/>
      <right style="medium"/>
      <top style="thin"/>
      <bottom style="medium"/>
    </border>
    <border>
      <left style="medium"/>
      <right style="hair"/>
      <top style="medium"/>
      <bottom/>
    </border>
    <border>
      <left style="hair"/>
      <right style="medium"/>
      <top style="medium"/>
      <bottom/>
    </border>
    <border>
      <left style="thin"/>
      <right/>
      <top style="thin"/>
      <bottom/>
    </border>
    <border>
      <left style="medium"/>
      <right/>
      <top style="thin"/>
      <bottom/>
    </border>
    <border>
      <left style="hair"/>
      <right style="medium"/>
      <top style="thin"/>
      <bottom/>
    </border>
    <border>
      <left style="hair"/>
      <right style="medium"/>
      <top/>
      <bottom/>
    </border>
    <border>
      <left style="medium"/>
      <right style="hair"/>
      <top/>
      <bottom/>
    </border>
    <border>
      <left style="medium"/>
      <right/>
      <top/>
      <bottom style="thin"/>
    </border>
    <border>
      <left style="thin"/>
      <right/>
      <top/>
      <bottom style="thin"/>
    </border>
    <border>
      <left style="medium"/>
      <right style="hair"/>
      <top/>
      <bottom style="thin"/>
    </border>
    <border>
      <left style="hair"/>
      <right style="medium"/>
      <top/>
      <bottom style="thin"/>
    </border>
    <border>
      <left/>
      <right/>
      <top style="medium"/>
      <bottom/>
    </border>
    <border>
      <left style="medium"/>
      <right style="thin"/>
      <top style="medium"/>
      <bottom style="medium"/>
    </border>
    <border>
      <left style="thin"/>
      <right style="thin"/>
      <top style="medium"/>
      <bottom style="medium"/>
    </border>
    <border>
      <left/>
      <right/>
      <top style="medium"/>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right style="medium"/>
      <top/>
      <bottom style="medium"/>
    </border>
    <border>
      <left style="medium"/>
      <right/>
      <top style="medium"/>
      <bottom style="thin"/>
    </border>
    <border>
      <left style="thin"/>
      <right style="medium"/>
      <top style="medium"/>
      <bottom style="thin"/>
    </border>
    <border>
      <left style="thin"/>
      <right/>
      <top style="medium"/>
      <bottom style="thin"/>
    </border>
    <border>
      <left style="thin"/>
      <right style="medium"/>
      <top style="thin"/>
      <bottom/>
    </border>
    <border>
      <left style="medium"/>
      <right/>
      <top style="medium"/>
      <bottom style="medium"/>
    </border>
    <border>
      <left style="thin"/>
      <right/>
      <top style="medium"/>
      <bottom style="medium"/>
    </border>
    <border>
      <left/>
      <right/>
      <top/>
      <bottom style="medium"/>
    </border>
    <border>
      <left/>
      <right style="thin"/>
      <top style="medium"/>
      <bottom/>
    </border>
    <border>
      <left/>
      <right/>
      <top style="thin"/>
      <bottom/>
    </border>
    <border>
      <left/>
      <right style="thin"/>
      <top/>
      <bottom/>
    </border>
    <border>
      <left style="thin"/>
      <right style="medium"/>
      <top/>
      <bottom/>
    </border>
    <border>
      <left style="medium"/>
      <right style="thin"/>
      <top/>
      <bottom/>
    </border>
    <border>
      <left style="medium"/>
      <right style="thin"/>
      <top style="thin"/>
      <bottom/>
    </border>
    <border>
      <left style="thin"/>
      <right style="thin"/>
      <top style="thin"/>
      <bottom/>
    </border>
    <border>
      <left/>
      <right style="thin"/>
      <top style="thin"/>
      <bottom/>
    </border>
    <border>
      <left/>
      <right style="thin"/>
      <top style="medium"/>
      <bottom style="medium"/>
    </border>
    <border>
      <left/>
      <right style="medium"/>
      <top style="medium"/>
      <bottom style="thin"/>
    </border>
    <border>
      <left style="thin"/>
      <right style="medium"/>
      <top style="thin"/>
      <bottom style="medium"/>
    </border>
    <border>
      <left style="thin"/>
      <right style="medium"/>
      <top style="medium"/>
      <bottom style="medium"/>
    </border>
    <border>
      <left/>
      <right style="medium"/>
      <top style="medium"/>
      <bottom style="medium"/>
    </border>
    <border>
      <left/>
      <right style="medium"/>
      <top style="thin"/>
      <bottom style="medium"/>
    </border>
    <border>
      <left style="thin"/>
      <right/>
      <top style="thin"/>
      <bottom style="thin"/>
    </border>
    <border>
      <left/>
      <right style="medium"/>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2">
    <xf numFmtId="0" fontId="0" fillId="0" borderId="0" xfId="0"/>
    <xf numFmtId="0" fontId="2" fillId="0" borderId="0" xfId="0" applyFont="1"/>
    <xf numFmtId="0" fontId="3" fillId="0" borderId="0" xfId="0" applyFont="1"/>
    <xf numFmtId="0" fontId="3" fillId="0" borderId="0" xfId="0" applyFont="1" applyAlignment="1">
      <alignment/>
    </xf>
    <xf numFmtId="0" fontId="0" fillId="0" borderId="0" xfId="0" applyAlignment="1">
      <alignment/>
    </xf>
    <xf numFmtId="0" fontId="0" fillId="0" borderId="0" xfId="0" applyFont="1"/>
    <xf numFmtId="0" fontId="4" fillId="0" borderId="0" xfId="0" applyFont="1"/>
    <xf numFmtId="0" fontId="4" fillId="0" borderId="0" xfId="0" applyFont="1" applyAlignment="1">
      <alignment horizontal="center" vertical="center"/>
    </xf>
    <xf numFmtId="0" fontId="2" fillId="0" borderId="1" xfId="0" applyFont="1" applyBorder="1"/>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2" borderId="3" xfId="0" applyFont="1" applyFill="1" applyBorder="1" applyAlignment="1">
      <alignment horizontal="center"/>
    </xf>
    <xf numFmtId="0" fontId="2" fillId="0" borderId="4" xfId="0" applyFont="1" applyBorder="1" applyAlignment="1">
      <alignment horizontal="center" vertical="center"/>
    </xf>
    <xf numFmtId="0" fontId="0" fillId="0" borderId="5" xfId="0" applyBorder="1" applyAlignment="1">
      <alignment/>
    </xf>
    <xf numFmtId="0" fontId="2" fillId="2" borderId="6" xfId="0" applyFont="1" applyFill="1" applyBorder="1" applyAlignment="1">
      <alignment horizontal="center"/>
    </xf>
    <xf numFmtId="0" fontId="2" fillId="0" borderId="2" xfId="0" applyFont="1" applyBorder="1" applyAlignment="1">
      <alignment horizontal="center" vertical="center"/>
    </xf>
    <xf numFmtId="0" fontId="0" fillId="0" borderId="7" xfId="0" applyBorder="1" applyAlignment="1">
      <alignment/>
    </xf>
    <xf numFmtId="0" fontId="0" fillId="0" borderId="1" xfId="0" applyBorder="1" applyAlignment="1">
      <alignment/>
    </xf>
    <xf numFmtId="0" fontId="0" fillId="0" borderId="8" xfId="0" applyBorder="1" applyAlignment="1">
      <alignment/>
    </xf>
    <xf numFmtId="0" fontId="2" fillId="0" borderId="9" xfId="0" applyFont="1" applyBorder="1" applyAlignment="1">
      <alignment horizontal="center" vertical="center"/>
    </xf>
    <xf numFmtId="0" fontId="2" fillId="2" borderId="10" xfId="0" applyFont="1" applyFill="1" applyBorder="1" applyAlignment="1">
      <alignment horizontal="center"/>
    </xf>
    <xf numFmtId="0" fontId="2" fillId="0" borderId="11" xfId="0" applyFont="1" applyBorder="1" applyAlignment="1">
      <alignment horizontal="center" vertical="center"/>
    </xf>
    <xf numFmtId="0" fontId="2" fillId="2" borderId="12" xfId="0" applyFont="1" applyFill="1" applyBorder="1" applyAlignment="1">
      <alignment horizontal="center"/>
    </xf>
    <xf numFmtId="0" fontId="5" fillId="0" borderId="0" xfId="0" applyFont="1"/>
    <xf numFmtId="0" fontId="6" fillId="0" borderId="0" xfId="0" applyFont="1"/>
    <xf numFmtId="0" fontId="6" fillId="0" borderId="4" xfId="0" applyFont="1" applyBorder="1"/>
    <xf numFmtId="0" fontId="6" fillId="0" borderId="2" xfId="0" applyFont="1" applyBorder="1"/>
    <xf numFmtId="0" fontId="6" fillId="0" borderId="4" xfId="0" applyFont="1" applyBorder="1" applyAlignment="1">
      <alignment vertical="center"/>
    </xf>
    <xf numFmtId="0" fontId="6" fillId="0" borderId="13" xfId="0" applyFont="1" applyBorder="1"/>
    <xf numFmtId="0" fontId="6" fillId="0" borderId="14" xfId="0" applyFont="1" applyBorder="1"/>
    <xf numFmtId="0" fontId="6" fillId="0" borderId="15" xfId="0" applyFont="1" applyBorder="1"/>
    <xf numFmtId="0" fontId="6" fillId="0" borderId="16" xfId="0" applyFont="1" applyBorder="1"/>
    <xf numFmtId="0" fontId="6" fillId="0" borderId="15" xfId="0" applyFont="1" applyBorder="1" applyAlignment="1">
      <alignment horizontal="right" vertical="center"/>
    </xf>
    <xf numFmtId="0" fontId="6" fillId="0" borderId="15" xfId="0" applyFont="1" applyBorder="1" applyAlignment="1">
      <alignment horizontal="left" vertical="center"/>
    </xf>
    <xf numFmtId="0" fontId="6" fillId="0" borderId="9" xfId="0" applyFont="1" applyBorder="1"/>
    <xf numFmtId="0" fontId="6" fillId="0" borderId="17" xfId="0" applyFont="1" applyBorder="1"/>
    <xf numFmtId="0" fontId="2" fillId="0" borderId="1" xfId="0" applyFont="1" applyBorder="1" applyAlignment="1">
      <alignment vertical="center"/>
    </xf>
    <xf numFmtId="0" fontId="2" fillId="0" borderId="1" xfId="0" applyFont="1" applyBorder="1" applyAlignment="1">
      <alignment horizontal="right" vertical="center"/>
    </xf>
    <xf numFmtId="0" fontId="2" fillId="0" borderId="5" xfId="0" applyFont="1" applyBorder="1" applyAlignment="1">
      <alignment vertical="center"/>
    </xf>
    <xf numFmtId="0" fontId="2" fillId="0" borderId="5" xfId="0" applyFont="1" applyBorder="1" applyAlignment="1">
      <alignment horizontal="left" vertical="center"/>
    </xf>
    <xf numFmtId="0" fontId="2" fillId="0" borderId="5" xfId="0" applyFont="1" applyBorder="1" applyAlignment="1">
      <alignment horizontal="left" vertical="center" wrapText="1"/>
    </xf>
    <xf numFmtId="0" fontId="7" fillId="0" borderId="5" xfId="0" applyFont="1" applyBorder="1" applyAlignment="1">
      <alignment horizontal="center" vertical="center"/>
    </xf>
    <xf numFmtId="164" fontId="2" fillId="0" borderId="5" xfId="0" applyNumberFormat="1" applyFont="1" applyBorder="1" applyAlignment="1">
      <alignment vertical="center"/>
    </xf>
    <xf numFmtId="164" fontId="2" fillId="0" borderId="18" xfId="0" applyNumberFormat="1" applyFont="1" applyBorder="1" applyAlignment="1">
      <alignment vertical="center"/>
    </xf>
    <xf numFmtId="0" fontId="2" fillId="0" borderId="18" xfId="0" applyFont="1" applyBorder="1" applyAlignment="1">
      <alignment vertical="center"/>
    </xf>
    <xf numFmtId="0" fontId="6" fillId="2" borderId="1" xfId="0" applyFont="1" applyFill="1" applyBorder="1"/>
    <xf numFmtId="0" fontId="6" fillId="2" borderId="5" xfId="0" applyFont="1" applyFill="1" applyBorder="1"/>
    <xf numFmtId="0" fontId="6" fillId="2" borderId="5" xfId="0" applyFont="1" applyFill="1" applyBorder="1" applyAlignment="1">
      <alignment horizontal="right" vertical="center"/>
    </xf>
    <xf numFmtId="0" fontId="6" fillId="2" borderId="5" xfId="0" applyFont="1" applyFill="1" applyBorder="1" applyAlignment="1">
      <alignment horizontal="left" vertical="center"/>
    </xf>
    <xf numFmtId="0" fontId="6" fillId="2" borderId="19" xfId="0" applyFont="1" applyFill="1" applyBorder="1"/>
    <xf numFmtId="164" fontId="6" fillId="2" borderId="18" xfId="0" applyNumberFormat="1" applyFont="1" applyFill="1" applyBorder="1" applyAlignment="1">
      <alignment vertical="center"/>
    </xf>
    <xf numFmtId="0" fontId="6" fillId="2" borderId="20" xfId="0" applyFont="1" applyFill="1" applyBorder="1"/>
    <xf numFmtId="0" fontId="6" fillId="2" borderId="21" xfId="0" applyFont="1" applyFill="1" applyBorder="1" applyAlignment="1">
      <alignment horizontal="right" vertical="center"/>
    </xf>
    <xf numFmtId="0" fontId="6" fillId="2" borderId="21" xfId="0" applyFont="1" applyFill="1" applyBorder="1" applyAlignment="1">
      <alignment horizontal="left" vertical="center"/>
    </xf>
    <xf numFmtId="0" fontId="6" fillId="2" borderId="21" xfId="0" applyFont="1" applyFill="1" applyBorder="1"/>
    <xf numFmtId="0" fontId="6" fillId="2" borderId="22" xfId="0" applyFont="1" applyFill="1" applyBorder="1"/>
    <xf numFmtId="164" fontId="6" fillId="2" borderId="23" xfId="0" applyNumberFormat="1" applyFont="1" applyFill="1" applyBorder="1" applyAlignment="1">
      <alignment vertical="center"/>
    </xf>
    <xf numFmtId="0" fontId="0" fillId="0" borderId="24" xfId="0" applyBorder="1"/>
    <xf numFmtId="0" fontId="6" fillId="2" borderId="25" xfId="0" applyFont="1" applyFill="1" applyBorder="1"/>
    <xf numFmtId="0" fontId="6" fillId="2" borderId="26" xfId="0" applyFont="1" applyFill="1" applyBorder="1"/>
    <xf numFmtId="0" fontId="6" fillId="2" borderId="27" xfId="0" applyFont="1" applyFill="1" applyBorder="1"/>
    <xf numFmtId="0" fontId="6" fillId="2" borderId="27" xfId="0" applyFont="1" applyFill="1" applyBorder="1" applyAlignment="1">
      <alignment vertical="center"/>
    </xf>
    <xf numFmtId="0" fontId="2" fillId="0" borderId="28" xfId="0" applyFont="1" applyBorder="1" applyAlignment="1">
      <alignment horizontal="center" vertical="center"/>
    </xf>
    <xf numFmtId="0" fontId="0" fillId="0" borderId="29" xfId="0" applyBorder="1" applyAlignment="1">
      <alignment/>
    </xf>
    <xf numFmtId="0" fontId="2" fillId="0" borderId="30" xfId="0" applyFont="1" applyBorder="1" applyAlignment="1">
      <alignment horizontal="center" vertical="center"/>
    </xf>
    <xf numFmtId="0" fontId="0" fillId="0" borderId="31" xfId="0" applyBorder="1" applyAlignment="1">
      <alignment/>
    </xf>
    <xf numFmtId="0" fontId="2" fillId="0" borderId="7" xfId="0" applyFont="1" applyBorder="1" applyAlignment="1">
      <alignment horizontal="center" vertical="center"/>
    </xf>
    <xf numFmtId="0" fontId="2" fillId="0" borderId="32" xfId="0" applyFont="1" applyBorder="1" applyAlignment="1">
      <alignment horizontal="center" vertical="center"/>
    </xf>
    <xf numFmtId="0" fontId="5" fillId="0" borderId="33" xfId="0" applyFont="1" applyBorder="1" applyAlignment="1">
      <alignment vertical="center"/>
    </xf>
    <xf numFmtId="0" fontId="5" fillId="0" borderId="34" xfId="0" applyFont="1" applyBorder="1"/>
    <xf numFmtId="0" fontId="6" fillId="0" borderId="35" xfId="0" applyFont="1" applyBorder="1" applyAlignment="1">
      <alignment horizontal="left" vertical="center"/>
    </xf>
    <xf numFmtId="0" fontId="6" fillId="0" borderId="16" xfId="0" applyFont="1" applyBorder="1" applyAlignment="1">
      <alignment horizontal="right" vertical="center"/>
    </xf>
    <xf numFmtId="3" fontId="6" fillId="0" borderId="36" xfId="0" applyNumberFormat="1" applyFont="1" applyBorder="1" applyAlignment="1">
      <alignment vertical="center"/>
    </xf>
    <xf numFmtId="0" fontId="6" fillId="2" borderId="3" xfId="0" applyFont="1" applyFill="1" applyBorder="1" applyAlignment="1">
      <alignment horizontal="right" vertical="center"/>
    </xf>
    <xf numFmtId="0" fontId="6" fillId="2" borderId="6" xfId="0" applyFont="1" applyFill="1" applyBorder="1" applyAlignment="1">
      <alignment horizontal="left" vertical="center"/>
    </xf>
    <xf numFmtId="0" fontId="5" fillId="2" borderId="37" xfId="0" applyFont="1" applyFill="1" applyBorder="1"/>
    <xf numFmtId="0" fontId="6" fillId="2" borderId="38" xfId="0" applyFont="1" applyFill="1" applyBorder="1" applyAlignment="1">
      <alignment horizontal="left" vertical="center"/>
    </xf>
    <xf numFmtId="0" fontId="0" fillId="0" borderId="39" xfId="0" applyBorder="1" applyAlignment="1">
      <alignment/>
    </xf>
    <xf numFmtId="0" fontId="0" fillId="0" borderId="24" xfId="0" applyBorder="1" applyAlignment="1">
      <alignment/>
    </xf>
    <xf numFmtId="0" fontId="0" fillId="0" borderId="40" xfId="0" applyBorder="1" applyAlignment="1">
      <alignment/>
    </xf>
    <xf numFmtId="0" fontId="0" fillId="0" borderId="41" xfId="0" applyBorder="1" applyAlignment="1">
      <alignment/>
    </xf>
    <xf numFmtId="0" fontId="0" fillId="0" borderId="11" xfId="0" applyBorder="1" applyAlignment="1">
      <alignment/>
    </xf>
    <xf numFmtId="0" fontId="0" fillId="0" borderId="27" xfId="0" applyBorder="1" applyAlignment="1">
      <alignment/>
    </xf>
    <xf numFmtId="0" fontId="0" fillId="0" borderId="4" xfId="0" applyFont="1" applyBorder="1" applyAlignment="1">
      <alignment vertical="center"/>
    </xf>
    <xf numFmtId="0" fontId="0" fillId="0" borderId="42" xfId="0" applyBorder="1" applyAlignment="1">
      <alignment/>
    </xf>
    <xf numFmtId="3" fontId="2" fillId="0" borderId="5" xfId="0" applyNumberFormat="1" applyFont="1" applyBorder="1" applyAlignment="1">
      <alignment vertical="center"/>
    </xf>
    <xf numFmtId="165" fontId="2" fillId="0" borderId="5" xfId="0" applyNumberFormat="1" applyFont="1" applyBorder="1" applyAlignment="1">
      <alignment vertical="center"/>
    </xf>
    <xf numFmtId="0" fontId="11" fillId="0" borderId="5" xfId="0" applyFont="1" applyBorder="1" applyAlignment="1">
      <alignment horizontal="right" vertical="top"/>
    </xf>
    <xf numFmtId="0" fontId="0" fillId="0" borderId="0" xfId="0" applyAlignment="1">
      <alignment wrapText="1"/>
    </xf>
    <xf numFmtId="0" fontId="0" fillId="0" borderId="8" xfId="0" applyBorder="1" applyAlignment="1">
      <alignment wrapText="1"/>
    </xf>
    <xf numFmtId="49" fontId="11" fillId="0" borderId="5" xfId="0" applyNumberFormat="1" applyFont="1" applyBorder="1" applyAlignment="1">
      <alignment vertical="top" wrapText="1"/>
    </xf>
    <xf numFmtId="4" fontId="2" fillId="0" borderId="5" xfId="0" applyNumberFormat="1" applyFont="1" applyBorder="1" applyAlignment="1">
      <alignment vertical="center"/>
    </xf>
    <xf numFmtId="0" fontId="6" fillId="0" borderId="1" xfId="0" applyFont="1" applyBorder="1" applyAlignment="1">
      <alignment horizontal="right" vertical="center"/>
    </xf>
    <xf numFmtId="0" fontId="6" fillId="0" borderId="5" xfId="0" applyFont="1" applyBorder="1" applyAlignment="1">
      <alignment horizontal="left" vertical="center"/>
    </xf>
    <xf numFmtId="3" fontId="6" fillId="0" borderId="43" xfId="0" applyNumberFormat="1" applyFont="1" applyBorder="1" applyAlignment="1">
      <alignment vertical="center"/>
    </xf>
    <xf numFmtId="0" fontId="8" fillId="0" borderId="39" xfId="0" applyFont="1" applyBorder="1" applyAlignment="1">
      <alignment horizontal="center" vertical="center"/>
    </xf>
    <xf numFmtId="0" fontId="0" fillId="0" borderId="28" xfId="0" applyFont="1" applyBorder="1" applyAlignment="1">
      <alignment vertical="center"/>
    </xf>
    <xf numFmtId="0" fontId="0" fillId="0" borderId="7" xfId="0" applyFont="1" applyBorder="1" applyAlignment="1">
      <alignment vertical="center"/>
    </xf>
    <xf numFmtId="49" fontId="0" fillId="2" borderId="44" xfId="0" applyNumberFormat="1" applyFont="1" applyFill="1" applyBorder="1" applyAlignment="1">
      <alignment vertical="center"/>
    </xf>
    <xf numFmtId="49" fontId="0" fillId="2" borderId="5" xfId="0" applyNumberFormat="1" applyFont="1" applyFill="1" applyBorder="1" applyAlignment="1">
      <alignment vertical="center"/>
    </xf>
    <xf numFmtId="0" fontId="0" fillId="0" borderId="45" xfId="0" applyFont="1" applyBorder="1" applyAlignment="1">
      <alignment vertical="center"/>
    </xf>
    <xf numFmtId="49" fontId="0" fillId="0" borderId="15" xfId="0" applyNumberFormat="1" applyFont="1" applyBorder="1" applyAlignment="1">
      <alignment vertical="center"/>
    </xf>
    <xf numFmtId="49" fontId="0" fillId="0" borderId="15" xfId="0" applyNumberFormat="1" applyFont="1" applyBorder="1" applyAlignment="1">
      <alignment vertical="center" wrapText="1"/>
    </xf>
    <xf numFmtId="0" fontId="9" fillId="0" borderId="2" xfId="0" applyFont="1" applyBorder="1" applyAlignment="1">
      <alignment horizontal="center" vertical="center"/>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0" fillId="0" borderId="4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vertical="center" wrapText="1"/>
    </xf>
    <xf numFmtId="0" fontId="0" fillId="0" borderId="47" xfId="0" applyFont="1" applyBorder="1" applyAlignment="1">
      <alignment horizontal="center" vertical="center"/>
    </xf>
    <xf numFmtId="0" fontId="10" fillId="2" borderId="37" xfId="0" applyFont="1" applyFill="1" applyBorder="1" applyAlignment="1">
      <alignment horizontal="left" vertical="center"/>
    </xf>
    <xf numFmtId="0" fontId="0" fillId="0" borderId="48" xfId="0" applyBorder="1" applyAlignment="1">
      <alignment/>
    </xf>
    <xf numFmtId="0" fontId="0" fillId="0" borderId="35" xfId="0" applyFont="1" applyBorder="1" applyAlignment="1">
      <alignment horizontal="center" vertical="center" wrapText="1"/>
    </xf>
    <xf numFmtId="0" fontId="0" fillId="0" borderId="49" xfId="0" applyFont="1" applyBorder="1" applyAlignment="1">
      <alignment horizontal="center" vertical="center" wrapText="1"/>
    </xf>
    <xf numFmtId="164" fontId="2" fillId="3" borderId="1" xfId="0" applyNumberFormat="1" applyFont="1" applyFill="1" applyBorder="1" applyAlignment="1">
      <alignment vertical="center"/>
    </xf>
    <xf numFmtId="0" fontId="12" fillId="0" borderId="5" xfId="0" applyFont="1" applyBorder="1" applyAlignment="1">
      <alignment horizontal="left" vertical="center"/>
    </xf>
    <xf numFmtId="0" fontId="12" fillId="0" borderId="5" xfId="0" applyFont="1" applyBorder="1" applyAlignment="1">
      <alignment horizontal="left" vertical="center" wrapText="1"/>
    </xf>
    <xf numFmtId="0" fontId="2" fillId="3" borderId="1" xfId="0" applyFont="1" applyFill="1" applyBorder="1" applyAlignment="1">
      <alignment vertical="center"/>
    </xf>
    <xf numFmtId="49" fontId="13" fillId="3" borderId="15" xfId="0" applyNumberFormat="1" applyFont="1" applyFill="1" applyBorder="1" applyAlignment="1">
      <alignment vertical="center"/>
    </xf>
    <xf numFmtId="0" fontId="13" fillId="3" borderId="41" xfId="0" applyFont="1" applyFill="1" applyBorder="1" applyAlignment="1">
      <alignment/>
    </xf>
    <xf numFmtId="0" fontId="13" fillId="3" borderId="11" xfId="0" applyFont="1" applyFill="1" applyBorder="1" applyAlignment="1">
      <alignment/>
    </xf>
    <xf numFmtId="0" fontId="3" fillId="3" borderId="19" xfId="0" applyFont="1" applyFill="1" applyBorder="1"/>
    <xf numFmtId="4" fontId="6" fillId="2" borderId="50" xfId="0" applyNumberFormat="1" applyFont="1" applyFill="1" applyBorder="1" applyAlignment="1">
      <alignment vertical="center"/>
    </xf>
    <xf numFmtId="4" fontId="6" fillId="2" borderId="51" xfId="0" applyNumberFormat="1" applyFont="1" applyFill="1" applyBorder="1" applyAlignment="1">
      <alignment vertical="center"/>
    </xf>
    <xf numFmtId="4" fontId="6" fillId="2" borderId="38" xfId="0" applyNumberFormat="1" applyFont="1" applyFill="1" applyBorder="1" applyAlignment="1">
      <alignment horizontal="right" vertical="center"/>
    </xf>
    <xf numFmtId="4" fontId="0" fillId="0" borderId="52" xfId="0" applyNumberFormat="1" applyBorder="1" applyAlignment="1">
      <alignment/>
    </xf>
    <xf numFmtId="4" fontId="10" fillId="4" borderId="38" xfId="0" applyNumberFormat="1" applyFont="1" applyFill="1" applyBorder="1" applyAlignment="1">
      <alignment horizontal="center" vertical="center"/>
    </xf>
    <xf numFmtId="4" fontId="10" fillId="4" borderId="52" xfId="0" applyNumberFormat="1" applyFont="1" applyFill="1" applyBorder="1" applyAlignment="1">
      <alignment horizontal="center" vertical="center"/>
    </xf>
    <xf numFmtId="4" fontId="0" fillId="5" borderId="6" xfId="0" applyNumberFormat="1" applyFont="1" applyFill="1" applyBorder="1" applyAlignment="1">
      <alignment horizontal="center" vertical="center"/>
    </xf>
    <xf numFmtId="4" fontId="0" fillId="5" borderId="53" xfId="0" applyNumberFormat="1" applyFont="1" applyFill="1" applyBorder="1" applyAlignment="1">
      <alignment horizontal="center" vertical="center"/>
    </xf>
    <xf numFmtId="4" fontId="0" fillId="5" borderId="54" xfId="0" applyNumberFormat="1" applyFont="1" applyFill="1" applyBorder="1" applyAlignment="1">
      <alignment horizontal="center" vertical="center"/>
    </xf>
    <xf numFmtId="4" fontId="0" fillId="5" borderId="55" xfId="0" applyNumberFormat="1" applyFont="1" applyFill="1" applyBorder="1" applyAlignment="1">
      <alignment horizontal="center" vertical="center"/>
    </xf>
    <xf numFmtId="0" fontId="12" fillId="0" borderId="5" xfId="0" applyFont="1" applyBorder="1" applyAlignment="1">
      <alignment horizontal="center" vertical="center"/>
    </xf>
    <xf numFmtId="0" fontId="12" fillId="0" borderId="5" xfId="0" applyFont="1" applyBorder="1" applyAlignment="1">
      <alignment vertical="center"/>
    </xf>
    <xf numFmtId="164" fontId="12" fillId="0" borderId="5" xfId="0" applyNumberFormat="1" applyFont="1" applyBorder="1" applyAlignment="1">
      <alignment vertical="center"/>
    </xf>
    <xf numFmtId="3" fontId="12" fillId="0" borderId="5" xfId="0" applyNumberFormat="1" applyFont="1" applyBorder="1" applyAlignment="1">
      <alignment vertical="center"/>
    </xf>
    <xf numFmtId="0" fontId="11" fillId="0" borderId="5" xfId="0" applyFont="1" applyBorder="1" applyAlignment="1">
      <alignment horizontal="left" vertical="top"/>
    </xf>
    <xf numFmtId="14" fontId="3" fillId="3" borderId="0" xfId="0" applyNumberFormat="1" applyFont="1" applyFill="1"/>
    <xf numFmtId="14" fontId="3" fillId="0" borderId="0" xfId="0" applyNumberFormat="1" applyFont="1"/>
    <xf numFmtId="14" fontId="3" fillId="3" borderId="0" xfId="0" applyNumberFormat="1" applyFont="1" applyFill="1" applyProtection="1">
      <protection/>
    </xf>
    <xf numFmtId="164" fontId="2" fillId="3" borderId="1" xfId="0" applyNumberFormat="1" applyFont="1" applyFill="1" applyBorder="1" applyAlignment="1" applyProtection="1">
      <alignment vertical="center"/>
      <protection/>
    </xf>
    <xf numFmtId="14" fontId="13" fillId="3" borderId="8" xfId="0" applyNumberFormat="1" applyFont="1" applyFill="1" applyBorder="1" applyAlignment="1">
      <alignmen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EA1CA-1954-4472-B13F-02EEC40AE05E}">
  <dimension ref="A1:E15"/>
  <sheetViews>
    <sheetView tabSelected="1" workbookViewId="0" topLeftCell="A1">
      <selection activeCell="B8" activeCellId="1" sqref="E3 B8:E8"/>
    </sheetView>
  </sheetViews>
  <sheetFormatPr defaultColWidth="9.140625" defaultRowHeight="12.75"/>
  <cols>
    <col min="1" max="1" width="17.00390625" style="0" customWidth="1"/>
    <col min="2" max="2" width="33.57421875" style="0" customWidth="1"/>
    <col min="3" max="3" width="7.8515625" style="0" customWidth="1"/>
    <col min="4" max="4" width="13.140625" style="0" customWidth="1"/>
    <col min="5" max="5" width="13.421875" style="0" customWidth="1"/>
  </cols>
  <sheetData>
    <row r="1" spans="1:5" s="5" customFormat="1" ht="28.5" customHeight="1" thickBot="1">
      <c r="A1" s="95" t="s">
        <v>617</v>
      </c>
      <c r="B1" s="77"/>
      <c r="C1" s="77"/>
      <c r="D1" s="77"/>
      <c r="E1" s="77"/>
    </row>
    <row r="2" spans="1:5" s="5" customFormat="1" ht="13" customHeight="1">
      <c r="A2" s="96" t="s">
        <v>618</v>
      </c>
      <c r="B2" s="83" t="s">
        <v>619</v>
      </c>
      <c r="C2" s="78"/>
      <c r="D2" s="79"/>
      <c r="E2" s="97" t="s">
        <v>620</v>
      </c>
    </row>
    <row r="3" spans="1:5" s="5" customFormat="1" ht="13" customHeight="1">
      <c r="A3" s="98" t="s">
        <v>41</v>
      </c>
      <c r="B3" s="99" t="s">
        <v>42</v>
      </c>
      <c r="C3" s="4"/>
      <c r="D3" s="84"/>
      <c r="E3" s="141" t="s">
        <v>629</v>
      </c>
    </row>
    <row r="4" spans="1:5" s="5" customFormat="1" ht="13" customHeight="1">
      <c r="A4" s="100" t="s">
        <v>621</v>
      </c>
      <c r="B4" s="101" t="s">
        <v>622</v>
      </c>
      <c r="C4" s="80"/>
      <c r="D4" s="80"/>
      <c r="E4" s="81"/>
    </row>
    <row r="5" spans="1:5" s="5" customFormat="1" ht="13" customHeight="1">
      <c r="A5" s="100" t="s">
        <v>43</v>
      </c>
      <c r="B5" s="101" t="s">
        <v>46</v>
      </c>
      <c r="C5" s="80"/>
      <c r="D5" s="80"/>
      <c r="E5" s="81"/>
    </row>
    <row r="6" spans="1:5" s="5" customFormat="1" ht="13" customHeight="1">
      <c r="A6" s="100" t="s">
        <v>44</v>
      </c>
      <c r="B6" s="102" t="s">
        <v>47</v>
      </c>
      <c r="C6" s="80"/>
      <c r="D6" s="80"/>
      <c r="E6" s="81"/>
    </row>
    <row r="7" spans="1:5" s="5" customFormat="1" ht="13" customHeight="1">
      <c r="A7" s="100" t="s">
        <v>45</v>
      </c>
      <c r="B7" s="101" t="s">
        <v>46</v>
      </c>
      <c r="C7" s="80"/>
      <c r="D7" s="80"/>
      <c r="E7" s="81"/>
    </row>
    <row r="8" spans="1:5" s="5" customFormat="1" ht="13" customHeight="1" thickBot="1">
      <c r="A8" s="100" t="s">
        <v>48</v>
      </c>
      <c r="B8" s="118" t="s">
        <v>629</v>
      </c>
      <c r="C8" s="119"/>
      <c r="D8" s="119"/>
      <c r="E8" s="120"/>
    </row>
    <row r="9" spans="1:5" s="5" customFormat="1" ht="28.5" customHeight="1" thickBot="1">
      <c r="A9" s="103" t="s">
        <v>623</v>
      </c>
      <c r="B9" s="78"/>
      <c r="C9" s="78"/>
      <c r="D9" s="78"/>
      <c r="E9" s="16"/>
    </row>
    <row r="10" spans="1:5" s="5" customFormat="1" ht="28.5" customHeight="1">
      <c r="A10" s="104" t="s">
        <v>624</v>
      </c>
      <c r="B10" s="105" t="s">
        <v>625</v>
      </c>
      <c r="C10" s="106" t="s">
        <v>626</v>
      </c>
      <c r="D10" s="112" t="s">
        <v>627</v>
      </c>
      <c r="E10" s="113"/>
    </row>
    <row r="11" spans="1:5" s="5" customFormat="1" ht="12.75">
      <c r="A11" s="107" t="s">
        <v>615</v>
      </c>
      <c r="B11" s="108" t="s">
        <v>616</v>
      </c>
      <c r="C11" s="109"/>
      <c r="D11" s="130">
        <f>'REKAPITULACE #1'!C16</f>
        <v>0</v>
      </c>
      <c r="E11" s="131"/>
    </row>
    <row r="12" spans="1:5" s="5" customFormat="1" ht="25">
      <c r="A12" s="107" t="s">
        <v>554</v>
      </c>
      <c r="B12" s="108" t="s">
        <v>555</v>
      </c>
      <c r="C12" s="109"/>
      <c r="D12" s="130">
        <f>'REKAPITULACE #2'!C16</f>
        <v>0</v>
      </c>
      <c r="E12" s="131"/>
    </row>
    <row r="13" spans="1:5" s="5" customFormat="1" ht="25">
      <c r="A13" s="107" t="s">
        <v>431</v>
      </c>
      <c r="B13" s="108" t="s">
        <v>432</v>
      </c>
      <c r="C13" s="109"/>
      <c r="D13" s="130">
        <f>'REKAPITULACE #3'!C29</f>
        <v>0</v>
      </c>
      <c r="E13" s="131"/>
    </row>
    <row r="14" spans="1:5" s="5" customFormat="1" ht="13" thickBot="1">
      <c r="A14" s="107" t="s">
        <v>39</v>
      </c>
      <c r="B14" s="108" t="s">
        <v>40</v>
      </c>
      <c r="C14" s="109"/>
      <c r="D14" s="128">
        <f>'REKAPITULACE #4'!C12</f>
        <v>0</v>
      </c>
      <c r="E14" s="129"/>
    </row>
    <row r="15" spans="1:5" s="5" customFormat="1" ht="19.5" customHeight="1" thickBot="1">
      <c r="A15" s="110" t="s">
        <v>628</v>
      </c>
      <c r="B15" s="82"/>
      <c r="C15" s="111"/>
      <c r="D15" s="126">
        <f>SUM(D11:D14)</f>
        <v>0</v>
      </c>
      <c r="E15" s="127"/>
    </row>
  </sheetData>
  <sheetProtection algorithmName="SHA-512" hashValue="IvxO5/YVN9/gfw/FeQQY/I67KItnssbR3C1Om5+2hwRa/94Nf4z0aRPFHNnjtI2dSOV/J8oQcNjazN4+j4dk4Q==" saltValue="G24kX4zPEyns2vqZX9bxqQ==" spinCount="100000" sheet="1" objects="1" scenarios="1"/>
  <protectedRanges>
    <protectedRange sqref="E3 B8:E8" name="Oblast1"/>
  </protectedRanges>
  <mergeCells count="16">
    <mergeCell ref="B7:E7"/>
    <mergeCell ref="B8:E8"/>
    <mergeCell ref="A9:E9"/>
    <mergeCell ref="A15:C15"/>
    <mergeCell ref="D10:E10"/>
    <mergeCell ref="D11:E11"/>
    <mergeCell ref="D12:E12"/>
    <mergeCell ref="D13:E13"/>
    <mergeCell ref="D14:E14"/>
    <mergeCell ref="D15:E15"/>
    <mergeCell ref="A1:E1"/>
    <mergeCell ref="B2:D2"/>
    <mergeCell ref="B3:D3"/>
    <mergeCell ref="B4:E4"/>
    <mergeCell ref="B5:E5"/>
    <mergeCell ref="B6:E6"/>
  </mergeCells>
  <printOptions horizontalCentered="1"/>
  <pageMargins left="0.39375000000000004" right="0.39375000000000004" top="0.5902777777777778" bottom="0.5902777777777778"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33765-6697-4695-8B77-25234E6D4F05}">
  <dimension ref="A1:C16"/>
  <sheetViews>
    <sheetView workbookViewId="0" topLeftCell="A1">
      <selection activeCell="C16" sqref="C16"/>
    </sheetView>
  </sheetViews>
  <sheetFormatPr defaultColWidth="9.140625" defaultRowHeight="12.75"/>
  <cols>
    <col min="1" max="1" width="3.8515625" style="0" customWidth="1"/>
    <col min="2" max="2" width="45.140625" style="0" customWidth="1"/>
    <col min="3" max="3" width="20.421875" style="0" customWidth="1"/>
  </cols>
  <sheetData>
    <row r="1" spans="1:3" s="2" customFormat="1" ht="12.75">
      <c r="A1" s="3" t="s">
        <v>0</v>
      </c>
      <c r="B1" s="4"/>
      <c r="C1" s="2" t="s">
        <v>1</v>
      </c>
    </row>
    <row r="2" spans="1:3" s="2" customFormat="1" ht="12.75">
      <c r="A2" s="3" t="s">
        <v>556</v>
      </c>
      <c r="B2" s="4"/>
      <c r="C2" s="2" t="s">
        <v>3</v>
      </c>
    </row>
    <row r="3" s="1" customFormat="1" ht="9">
      <c r="C3" s="138" t="str">
        <f>'ROZPOČET #1'!G3</f>
        <v>Vyplň údaj</v>
      </c>
    </row>
    <row r="4" spans="1:3" s="6" customFormat="1" ht="13">
      <c r="A4" s="7" t="s">
        <v>32</v>
      </c>
      <c r="B4" s="4"/>
      <c r="C4" s="4"/>
    </row>
    <row r="5" s="1" customFormat="1" ht="9.5" thickBot="1"/>
    <row r="6" spans="1:3" s="1" customFormat="1" ht="9.75" customHeight="1">
      <c r="A6" s="62" t="s">
        <v>33</v>
      </c>
      <c r="B6" s="64" t="s">
        <v>34</v>
      </c>
      <c r="C6" s="66" t="s">
        <v>17</v>
      </c>
    </row>
    <row r="7" spans="1:3" s="1" customFormat="1" ht="9.75" customHeight="1" thickBot="1">
      <c r="A7" s="63"/>
      <c r="B7" s="65"/>
      <c r="C7" s="67" t="s">
        <v>35</v>
      </c>
    </row>
    <row r="8" spans="1:3" s="23" customFormat="1" ht="10.5">
      <c r="A8" s="68"/>
      <c r="B8" s="70" t="s">
        <v>50</v>
      </c>
      <c r="C8" s="69"/>
    </row>
    <row r="9" spans="1:3" s="23" customFormat="1" ht="10.5">
      <c r="A9" s="71" t="s">
        <v>579</v>
      </c>
      <c r="B9" s="33" t="s">
        <v>580</v>
      </c>
      <c r="C9" s="72">
        <f>'ROZPOČET #1'!G27</f>
        <v>0</v>
      </c>
    </row>
    <row r="10" spans="1:3" s="23" customFormat="1" ht="11" thickBot="1">
      <c r="A10" s="73"/>
      <c r="B10" s="74" t="s">
        <v>424</v>
      </c>
      <c r="C10" s="122">
        <f>SUM(C9:C9)</f>
        <v>0</v>
      </c>
    </row>
    <row r="11" s="1" customFormat="1" ht="9.5" thickBot="1"/>
    <row r="12" spans="1:3" s="23" customFormat="1" ht="10.5">
      <c r="A12" s="68"/>
      <c r="B12" s="70" t="s">
        <v>22</v>
      </c>
      <c r="C12" s="69"/>
    </row>
    <row r="13" spans="1:3" s="23" customFormat="1" ht="10.5">
      <c r="A13" s="71" t="s">
        <v>336</v>
      </c>
      <c r="B13" s="33" t="s">
        <v>614</v>
      </c>
      <c r="C13" s="72">
        <f>'ROZPOČET #1'!G67</f>
        <v>0</v>
      </c>
    </row>
    <row r="14" spans="1:3" s="23" customFormat="1" ht="11" thickBot="1">
      <c r="A14" s="73"/>
      <c r="B14" s="74" t="s">
        <v>37</v>
      </c>
      <c r="C14" s="122">
        <f>SUM(C13:C13)</f>
        <v>0</v>
      </c>
    </row>
    <row r="15" s="1" customFormat="1" ht="9.5" thickBot="1"/>
    <row r="16" spans="1:3" s="23" customFormat="1" ht="11" thickBot="1">
      <c r="A16" s="75"/>
      <c r="B16" s="76" t="s">
        <v>38</v>
      </c>
      <c r="C16" s="123">
        <f>C10+C14</f>
        <v>0</v>
      </c>
    </row>
  </sheetData>
  <sheetProtection algorithmName="SHA-512" hashValue="qogCgpbFDr18Ek/bKrsXVDhai54keeBPL7fXH8FM27JbdGxAcZOT5z8bsUmi2e23DcIA4CwdWEuT3XNPIyWWeA==" saltValue="P+hvoPAearPvDzRqO3RtXg==" spinCount="100000" sheet="1" objects="1" scenarios="1"/>
  <mergeCells count="5">
    <mergeCell ref="A1:B1"/>
    <mergeCell ref="A2:B2"/>
    <mergeCell ref="A4:C4"/>
    <mergeCell ref="A6:A7"/>
    <mergeCell ref="B6:B7"/>
  </mergeCells>
  <printOptions horizontalCentered="1"/>
  <pageMargins left="0.39375000000000004" right="0.39375000000000004" top="0.5902777777777778" bottom="0.5902777777777778"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118C8-BAD3-4E11-B0E6-918ABFC6D5E2}">
  <dimension ref="A1:G69"/>
  <sheetViews>
    <sheetView workbookViewId="0" topLeftCell="A1">
      <selection activeCell="B6" sqref="B6:B8"/>
    </sheetView>
  </sheetViews>
  <sheetFormatPr defaultColWidth="9.140625" defaultRowHeight="12.75"/>
  <cols>
    <col min="1" max="1" width="3.57421875" style="0" customWidth="1"/>
    <col min="2" max="2" width="10.8515625" style="0" customWidth="1"/>
    <col min="3" max="3" width="43.421875" style="0" customWidth="1"/>
    <col min="4" max="4" width="4.421875" style="0" customWidth="1"/>
    <col min="5" max="5" width="8.57421875" style="0" customWidth="1"/>
    <col min="6" max="7" width="10.421875" style="0" customWidth="1"/>
  </cols>
  <sheetData>
    <row r="1" spans="1:7" s="2" customFormat="1" ht="12.75">
      <c r="A1" s="3" t="s">
        <v>0</v>
      </c>
      <c r="B1" s="4"/>
      <c r="C1" s="4"/>
      <c r="D1" s="4"/>
      <c r="E1" s="4"/>
      <c r="F1" s="3" t="s">
        <v>1</v>
      </c>
      <c r="G1" s="4"/>
    </row>
    <row r="2" spans="1:7" s="2" customFormat="1" ht="12.75">
      <c r="A2" s="3" t="s">
        <v>556</v>
      </c>
      <c r="B2" s="4"/>
      <c r="C2" s="4"/>
      <c r="D2" s="4"/>
      <c r="E2" s="4"/>
      <c r="F2" s="3" t="s">
        <v>3</v>
      </c>
      <c r="G2" s="4"/>
    </row>
    <row r="3" s="1" customFormat="1" ht="9">
      <c r="G3" s="137" t="s">
        <v>629</v>
      </c>
    </row>
    <row r="4" spans="1:7" s="5" customFormat="1" ht="13">
      <c r="A4" s="7" t="s">
        <v>4</v>
      </c>
      <c r="B4" s="4"/>
      <c r="C4" s="4"/>
      <c r="D4" s="4"/>
      <c r="E4" s="4"/>
      <c r="F4" s="4"/>
      <c r="G4" s="4"/>
    </row>
    <row r="5" s="1" customFormat="1" ht="9.5" thickBot="1"/>
    <row r="6" spans="1:7" s="1" customFormat="1" ht="9.75" customHeight="1">
      <c r="A6" s="9" t="s">
        <v>5</v>
      </c>
      <c r="B6" s="12" t="s">
        <v>9</v>
      </c>
      <c r="C6" s="12" t="s">
        <v>11</v>
      </c>
      <c r="D6" s="12" t="s">
        <v>13</v>
      </c>
      <c r="E6" s="12" t="s">
        <v>15</v>
      </c>
      <c r="F6" s="15" t="s">
        <v>17</v>
      </c>
      <c r="G6" s="16"/>
    </row>
    <row r="7" spans="1:7" s="1" customFormat="1" ht="9.75" customHeight="1">
      <c r="A7" s="10" t="s">
        <v>6</v>
      </c>
      <c r="B7" s="13"/>
      <c r="C7" s="13"/>
      <c r="D7" s="13"/>
      <c r="E7" s="13"/>
      <c r="F7" s="17"/>
      <c r="G7" s="18"/>
    </row>
    <row r="8" spans="1:7" s="1" customFormat="1" ht="9.75" customHeight="1">
      <c r="A8" s="10" t="s">
        <v>7</v>
      </c>
      <c r="B8" s="13"/>
      <c r="C8" s="13"/>
      <c r="D8" s="13"/>
      <c r="E8" s="13"/>
      <c r="F8" s="19" t="s">
        <v>18</v>
      </c>
      <c r="G8" s="21" t="s">
        <v>20</v>
      </c>
    </row>
    <row r="9" spans="1:7" s="1" customFormat="1" ht="9.75" customHeight="1" thickBot="1">
      <c r="A9" s="11" t="s">
        <v>8</v>
      </c>
      <c r="B9" s="14" t="s">
        <v>10</v>
      </c>
      <c r="C9" s="14" t="s">
        <v>12</v>
      </c>
      <c r="D9" s="14" t="s">
        <v>14</v>
      </c>
      <c r="E9" s="14" t="s">
        <v>16</v>
      </c>
      <c r="F9" s="20" t="s">
        <v>19</v>
      </c>
      <c r="G9" s="22" t="s">
        <v>21</v>
      </c>
    </row>
    <row r="10" spans="1:7" s="24" customFormat="1" ht="10.5">
      <c r="A10" s="26"/>
      <c r="B10" s="25"/>
      <c r="C10" s="27" t="s">
        <v>50</v>
      </c>
      <c r="D10" s="25"/>
      <c r="E10" s="25"/>
      <c r="F10" s="28"/>
      <c r="G10" s="29"/>
    </row>
    <row r="11" spans="1:7" s="24" customFormat="1" ht="10.5">
      <c r="A11" s="31"/>
      <c r="B11" s="32" t="s">
        <v>557</v>
      </c>
      <c r="C11" s="33" t="s">
        <v>558</v>
      </c>
      <c r="D11" s="30"/>
      <c r="E11" s="30"/>
      <c r="F11" s="34"/>
      <c r="G11" s="35"/>
    </row>
    <row r="12" spans="1:7" s="1" customFormat="1" ht="18">
      <c r="A12" s="37">
        <v>1</v>
      </c>
      <c r="B12" s="39" t="s">
        <v>559</v>
      </c>
      <c r="C12" s="40" t="s">
        <v>560</v>
      </c>
      <c r="D12" s="41" t="s">
        <v>561</v>
      </c>
      <c r="E12" s="42">
        <v>47.2</v>
      </c>
      <c r="F12" s="114"/>
      <c r="G12" s="43">
        <f>E12*F12</f>
        <v>0</v>
      </c>
    </row>
    <row r="13" spans="1:7" s="1" customFormat="1" ht="27">
      <c r="A13" s="36"/>
      <c r="B13" s="115" t="s">
        <v>562</v>
      </c>
      <c r="C13" s="116" t="s">
        <v>563</v>
      </c>
      <c r="D13" s="132"/>
      <c r="E13" s="133"/>
      <c r="F13" s="36"/>
      <c r="G13" s="44"/>
    </row>
    <row r="14" spans="1:7" s="1" customFormat="1" ht="9">
      <c r="A14" s="36"/>
      <c r="B14" s="115" t="s">
        <v>564</v>
      </c>
      <c r="C14" s="116" t="s">
        <v>565</v>
      </c>
      <c r="D14" s="132"/>
      <c r="E14" s="133"/>
      <c r="F14" s="36"/>
      <c r="G14" s="44"/>
    </row>
    <row r="15" spans="1:7" s="1" customFormat="1" ht="9">
      <c r="A15" s="36"/>
      <c r="B15" s="115" t="s">
        <v>66</v>
      </c>
      <c r="C15" s="116" t="s">
        <v>566</v>
      </c>
      <c r="D15" s="132"/>
      <c r="E15" s="133"/>
      <c r="F15" s="36"/>
      <c r="G15" s="44"/>
    </row>
    <row r="16" spans="1:7" s="1" customFormat="1" ht="9">
      <c r="A16" s="36"/>
      <c r="B16" s="136" t="s">
        <v>66</v>
      </c>
      <c r="C16" s="136" t="s">
        <v>567</v>
      </c>
      <c r="D16" s="132"/>
      <c r="E16" s="134">
        <v>47.2</v>
      </c>
      <c r="F16" s="36"/>
      <c r="G16" s="44"/>
    </row>
    <row r="17" spans="1:7" s="1" customFormat="1" ht="9">
      <c r="A17" s="36"/>
      <c r="B17" s="136" t="s">
        <v>66</v>
      </c>
      <c r="C17" s="136" t="s">
        <v>568</v>
      </c>
      <c r="D17" s="132"/>
      <c r="E17" s="134">
        <v>47.2</v>
      </c>
      <c r="F17" s="36"/>
      <c r="G17" s="44"/>
    </row>
    <row r="18" spans="1:7" s="1" customFormat="1" ht="18">
      <c r="A18" s="37">
        <f>A12+1</f>
        <v>2</v>
      </c>
      <c r="B18" s="39" t="s">
        <v>569</v>
      </c>
      <c r="C18" s="40" t="s">
        <v>570</v>
      </c>
      <c r="D18" s="41" t="s">
        <v>561</v>
      </c>
      <c r="E18" s="42">
        <v>896.8</v>
      </c>
      <c r="F18" s="114"/>
      <c r="G18" s="43">
        <f>E18*F18</f>
        <v>0</v>
      </c>
    </row>
    <row r="19" spans="1:7" s="1" customFormat="1" ht="27">
      <c r="A19" s="36"/>
      <c r="B19" s="115" t="s">
        <v>562</v>
      </c>
      <c r="C19" s="116" t="s">
        <v>571</v>
      </c>
      <c r="D19" s="132"/>
      <c r="E19" s="133"/>
      <c r="F19" s="36"/>
      <c r="G19" s="44"/>
    </row>
    <row r="20" spans="1:7" s="1" customFormat="1" ht="9">
      <c r="A20" s="36"/>
      <c r="B20" s="115" t="s">
        <v>564</v>
      </c>
      <c r="C20" s="116" t="s">
        <v>572</v>
      </c>
      <c r="D20" s="132"/>
      <c r="E20" s="133"/>
      <c r="F20" s="36"/>
      <c r="G20" s="44"/>
    </row>
    <row r="21" spans="1:7" s="1" customFormat="1" ht="9">
      <c r="A21" s="36"/>
      <c r="B21" s="115" t="s">
        <v>66</v>
      </c>
      <c r="C21" s="116" t="s">
        <v>573</v>
      </c>
      <c r="D21" s="132"/>
      <c r="E21" s="133"/>
      <c r="F21" s="36"/>
      <c r="G21" s="44"/>
    </row>
    <row r="22" spans="1:7" s="1" customFormat="1" ht="9">
      <c r="A22" s="36"/>
      <c r="B22" s="136" t="s">
        <v>66</v>
      </c>
      <c r="C22" s="136" t="s">
        <v>574</v>
      </c>
      <c r="D22" s="132"/>
      <c r="E22" s="134">
        <v>896.8</v>
      </c>
      <c r="F22" s="36"/>
      <c r="G22" s="44"/>
    </row>
    <row r="23" spans="1:7" s="1" customFormat="1" ht="9">
      <c r="A23" s="36"/>
      <c r="B23" s="115" t="s">
        <v>66</v>
      </c>
      <c r="C23" s="116" t="s">
        <v>568</v>
      </c>
      <c r="D23" s="132"/>
      <c r="E23" s="134">
        <v>896.8</v>
      </c>
      <c r="F23" s="36"/>
      <c r="G23" s="44"/>
    </row>
    <row r="24" spans="1:7" s="1" customFormat="1" ht="18">
      <c r="A24" s="37">
        <f>A18+1</f>
        <v>3</v>
      </c>
      <c r="B24" s="39" t="s">
        <v>575</v>
      </c>
      <c r="C24" s="40" t="s">
        <v>576</v>
      </c>
      <c r="D24" s="41" t="s">
        <v>561</v>
      </c>
      <c r="E24" s="42">
        <v>47.2</v>
      </c>
      <c r="F24" s="114"/>
      <c r="G24" s="43">
        <f>E24*F24</f>
        <v>0</v>
      </c>
    </row>
    <row r="25" spans="1:7" s="1" customFormat="1" ht="27">
      <c r="A25" s="36"/>
      <c r="B25" s="115" t="s">
        <v>562</v>
      </c>
      <c r="C25" s="116" t="s">
        <v>577</v>
      </c>
      <c r="D25" s="132"/>
      <c r="E25" s="133"/>
      <c r="F25" s="36"/>
      <c r="G25" s="44"/>
    </row>
    <row r="26" spans="1:7" s="1" customFormat="1" ht="9">
      <c r="A26" s="36"/>
      <c r="B26" s="115" t="s">
        <v>564</v>
      </c>
      <c r="C26" s="116" t="s">
        <v>578</v>
      </c>
      <c r="D26" s="132"/>
      <c r="E26" s="133"/>
      <c r="F26" s="36"/>
      <c r="G26" s="44"/>
    </row>
    <row r="27" spans="1:7" s="24" customFormat="1" ht="11" thickBot="1">
      <c r="A27" s="45"/>
      <c r="B27" s="47" t="s">
        <v>579</v>
      </c>
      <c r="C27" s="48" t="s">
        <v>580</v>
      </c>
      <c r="D27" s="46"/>
      <c r="E27" s="46"/>
      <c r="F27" s="49"/>
      <c r="G27" s="50">
        <f>SUM(G12:G26)</f>
        <v>0</v>
      </c>
    </row>
    <row r="28" spans="1:7" ht="13" thickBot="1">
      <c r="A28" s="57"/>
      <c r="B28" s="57"/>
      <c r="C28" s="57"/>
      <c r="D28" s="57"/>
      <c r="E28" s="57"/>
      <c r="F28" s="57"/>
      <c r="G28" s="57"/>
    </row>
    <row r="29" spans="1:7" s="1" customFormat="1" ht="9.75" customHeight="1">
      <c r="A29" s="9" t="s">
        <v>5</v>
      </c>
      <c r="B29" s="12" t="s">
        <v>9</v>
      </c>
      <c r="C29" s="12" t="s">
        <v>11</v>
      </c>
      <c r="D29" s="12" t="s">
        <v>13</v>
      </c>
      <c r="E29" s="12" t="s">
        <v>15</v>
      </c>
      <c r="F29" s="15" t="s">
        <v>17</v>
      </c>
      <c r="G29" s="16"/>
    </row>
    <row r="30" spans="1:7" s="1" customFormat="1" ht="9.75" customHeight="1">
      <c r="A30" s="10" t="s">
        <v>6</v>
      </c>
      <c r="B30" s="13"/>
      <c r="C30" s="13"/>
      <c r="D30" s="13"/>
      <c r="E30" s="13"/>
      <c r="F30" s="17"/>
      <c r="G30" s="18"/>
    </row>
    <row r="31" spans="1:7" s="1" customFormat="1" ht="9.75" customHeight="1">
      <c r="A31" s="10" t="s">
        <v>7</v>
      </c>
      <c r="B31" s="13"/>
      <c r="C31" s="13"/>
      <c r="D31" s="13"/>
      <c r="E31" s="13"/>
      <c r="F31" s="19" t="s">
        <v>18</v>
      </c>
      <c r="G31" s="21" t="s">
        <v>20</v>
      </c>
    </row>
    <row r="32" spans="1:7" s="1" customFormat="1" ht="9.75" customHeight="1" thickBot="1">
      <c r="A32" s="11" t="s">
        <v>8</v>
      </c>
      <c r="B32" s="14" t="s">
        <v>10</v>
      </c>
      <c r="C32" s="14" t="s">
        <v>12</v>
      </c>
      <c r="D32" s="14" t="s">
        <v>14</v>
      </c>
      <c r="E32" s="14" t="s">
        <v>16</v>
      </c>
      <c r="F32" s="20" t="s">
        <v>19</v>
      </c>
      <c r="G32" s="22" t="s">
        <v>21</v>
      </c>
    </row>
    <row r="33" spans="1:7" s="24" customFormat="1" ht="10.5">
      <c r="A33" s="26"/>
      <c r="B33" s="25"/>
      <c r="C33" s="27" t="s">
        <v>22</v>
      </c>
      <c r="D33" s="25"/>
      <c r="E33" s="25"/>
      <c r="F33" s="28"/>
      <c r="G33" s="29"/>
    </row>
    <row r="34" spans="1:7" s="24" customFormat="1" ht="10.5">
      <c r="A34" s="31"/>
      <c r="B34" s="32" t="s">
        <v>250</v>
      </c>
      <c r="C34" s="33" t="s">
        <v>581</v>
      </c>
      <c r="D34" s="30"/>
      <c r="E34" s="30"/>
      <c r="F34" s="34"/>
      <c r="G34" s="35"/>
    </row>
    <row r="35" spans="1:7" s="1" customFormat="1" ht="18">
      <c r="A35" s="37">
        <f>A24+1</f>
        <v>4</v>
      </c>
      <c r="B35" s="39" t="s">
        <v>582</v>
      </c>
      <c r="C35" s="40" t="s">
        <v>583</v>
      </c>
      <c r="D35" s="41" t="s">
        <v>561</v>
      </c>
      <c r="E35" s="85">
        <v>30</v>
      </c>
      <c r="F35" s="114"/>
      <c r="G35" s="43">
        <f>E35*F35</f>
        <v>0</v>
      </c>
    </row>
    <row r="36" spans="1:7" s="1" customFormat="1" ht="36">
      <c r="A36" s="36"/>
      <c r="B36" s="115" t="s">
        <v>562</v>
      </c>
      <c r="C36" s="116" t="s">
        <v>584</v>
      </c>
      <c r="D36" s="132"/>
      <c r="E36" s="133"/>
      <c r="F36" s="36"/>
      <c r="G36" s="44"/>
    </row>
    <row r="37" spans="1:7" s="1" customFormat="1" ht="9">
      <c r="A37" s="36"/>
      <c r="B37" s="115" t="s">
        <v>564</v>
      </c>
      <c r="C37" s="116" t="s">
        <v>585</v>
      </c>
      <c r="D37" s="132"/>
      <c r="E37" s="133"/>
      <c r="F37" s="36"/>
      <c r="G37" s="44"/>
    </row>
    <row r="38" spans="1:7" s="1" customFormat="1" ht="9">
      <c r="A38" s="36"/>
      <c r="B38" s="115" t="s">
        <v>586</v>
      </c>
      <c r="C38" s="116" t="s">
        <v>587</v>
      </c>
      <c r="D38" s="132"/>
      <c r="E38" s="133"/>
      <c r="F38" s="36"/>
      <c r="G38" s="44"/>
    </row>
    <row r="39" spans="1:7" s="1" customFormat="1" ht="9">
      <c r="A39" s="36"/>
      <c r="B39" s="115" t="s">
        <v>66</v>
      </c>
      <c r="C39" s="116" t="s">
        <v>588</v>
      </c>
      <c r="D39" s="132"/>
      <c r="E39" s="133"/>
      <c r="F39" s="36"/>
      <c r="G39" s="44"/>
    </row>
    <row r="40" spans="1:7" s="1" customFormat="1" ht="9">
      <c r="A40" s="36"/>
      <c r="B40" s="136" t="s">
        <v>66</v>
      </c>
      <c r="C40" s="136">
        <v>30</v>
      </c>
      <c r="D40" s="132"/>
      <c r="E40" s="135">
        <v>30</v>
      </c>
      <c r="F40" s="36"/>
      <c r="G40" s="44"/>
    </row>
    <row r="41" spans="1:7" s="1" customFormat="1" ht="9">
      <c r="A41" s="36"/>
      <c r="B41" s="136" t="s">
        <v>66</v>
      </c>
      <c r="C41" s="136" t="s">
        <v>568</v>
      </c>
      <c r="D41" s="132"/>
      <c r="E41" s="135">
        <v>30</v>
      </c>
      <c r="F41" s="36"/>
      <c r="G41" s="44"/>
    </row>
    <row r="42" spans="1:7" s="1" customFormat="1" ht="27">
      <c r="A42" s="37">
        <f>A35+1</f>
        <v>5</v>
      </c>
      <c r="B42" s="39" t="s">
        <v>589</v>
      </c>
      <c r="C42" s="40" t="s">
        <v>590</v>
      </c>
      <c r="D42" s="41" t="s">
        <v>561</v>
      </c>
      <c r="E42" s="85">
        <v>30</v>
      </c>
      <c r="F42" s="114"/>
      <c r="G42" s="43">
        <f>E42*F42</f>
        <v>0</v>
      </c>
    </row>
    <row r="43" spans="1:7" s="1" customFormat="1" ht="27">
      <c r="A43" s="36"/>
      <c r="B43" s="115" t="s">
        <v>562</v>
      </c>
      <c r="C43" s="116" t="s">
        <v>590</v>
      </c>
      <c r="D43" s="132"/>
      <c r="E43" s="133"/>
      <c r="F43" s="36"/>
      <c r="G43" s="44"/>
    </row>
    <row r="44" spans="1:7" s="1" customFormat="1" ht="36">
      <c r="A44" s="36"/>
      <c r="B44" s="115" t="s">
        <v>586</v>
      </c>
      <c r="C44" s="116" t="s">
        <v>591</v>
      </c>
      <c r="D44" s="132"/>
      <c r="E44" s="133"/>
      <c r="F44" s="36"/>
      <c r="G44" s="44"/>
    </row>
    <row r="45" spans="1:7" s="1" customFormat="1" ht="9">
      <c r="A45" s="36"/>
      <c r="B45" s="115" t="s">
        <v>66</v>
      </c>
      <c r="C45" s="116" t="s">
        <v>592</v>
      </c>
      <c r="D45" s="132"/>
      <c r="E45" s="133"/>
      <c r="F45" s="36"/>
      <c r="G45" s="44"/>
    </row>
    <row r="46" spans="1:7" s="1" customFormat="1" ht="9">
      <c r="A46" s="36"/>
      <c r="B46" s="115" t="s">
        <v>66</v>
      </c>
      <c r="C46" s="116" t="s">
        <v>593</v>
      </c>
      <c r="D46" s="132"/>
      <c r="E46" s="133"/>
      <c r="F46" s="36"/>
      <c r="G46" s="44"/>
    </row>
    <row r="47" spans="1:7" s="1" customFormat="1" ht="9">
      <c r="A47" s="36"/>
      <c r="B47" s="115" t="s">
        <v>66</v>
      </c>
      <c r="C47" s="116" t="s">
        <v>594</v>
      </c>
      <c r="D47" s="132"/>
      <c r="E47" s="133"/>
      <c r="F47" s="36"/>
      <c r="G47" s="44"/>
    </row>
    <row r="48" spans="1:7" s="1" customFormat="1" ht="18">
      <c r="A48" s="36"/>
      <c r="B48" s="115" t="s">
        <v>66</v>
      </c>
      <c r="C48" s="116" t="s">
        <v>595</v>
      </c>
      <c r="D48" s="132"/>
      <c r="E48" s="133"/>
      <c r="F48" s="36"/>
      <c r="G48" s="44"/>
    </row>
    <row r="49" spans="1:7" s="1" customFormat="1" ht="9">
      <c r="A49" s="36"/>
      <c r="B49" s="115" t="s">
        <v>66</v>
      </c>
      <c r="C49" s="116" t="s">
        <v>596</v>
      </c>
      <c r="D49" s="132"/>
      <c r="E49" s="133"/>
      <c r="F49" s="36"/>
      <c r="G49" s="44"/>
    </row>
    <row r="50" spans="1:7" s="1" customFormat="1" ht="9">
      <c r="A50" s="36"/>
      <c r="B50" s="115" t="s">
        <v>66</v>
      </c>
      <c r="C50" s="116" t="s">
        <v>597</v>
      </c>
      <c r="D50" s="132"/>
      <c r="E50" s="133"/>
      <c r="F50" s="36"/>
      <c r="G50" s="44"/>
    </row>
    <row r="51" spans="1:7" s="1" customFormat="1" ht="18">
      <c r="A51" s="36"/>
      <c r="B51" s="115" t="s">
        <v>66</v>
      </c>
      <c r="C51" s="116" t="s">
        <v>598</v>
      </c>
      <c r="D51" s="132"/>
      <c r="E51" s="133"/>
      <c r="F51" s="36"/>
      <c r="G51" s="44"/>
    </row>
    <row r="52" spans="1:7" s="1" customFormat="1" ht="18">
      <c r="A52" s="36"/>
      <c r="B52" s="115" t="s">
        <v>66</v>
      </c>
      <c r="C52" s="116" t="s">
        <v>599</v>
      </c>
      <c r="D52" s="132"/>
      <c r="E52" s="133"/>
      <c r="F52" s="36"/>
      <c r="G52" s="44"/>
    </row>
    <row r="53" spans="1:7" s="1" customFormat="1" ht="9">
      <c r="A53" s="36"/>
      <c r="B53" s="115" t="s">
        <v>66</v>
      </c>
      <c r="C53" s="116" t="s">
        <v>600</v>
      </c>
      <c r="D53" s="132"/>
      <c r="E53" s="133"/>
      <c r="F53" s="36"/>
      <c r="G53" s="44"/>
    </row>
    <row r="54" spans="1:7" s="1" customFormat="1" ht="9">
      <c r="A54" s="36"/>
      <c r="B54" s="115" t="s">
        <v>66</v>
      </c>
      <c r="C54" s="116" t="s">
        <v>601</v>
      </c>
      <c r="D54" s="132"/>
      <c r="E54" s="133"/>
      <c r="F54" s="36"/>
      <c r="G54" s="44"/>
    </row>
    <row r="55" spans="1:7" s="1" customFormat="1" ht="18">
      <c r="A55" s="36"/>
      <c r="B55" s="115" t="s">
        <v>66</v>
      </c>
      <c r="C55" s="116" t="s">
        <v>602</v>
      </c>
      <c r="D55" s="132"/>
      <c r="E55" s="133"/>
      <c r="F55" s="36"/>
      <c r="G55" s="44"/>
    </row>
    <row r="56" spans="1:7" s="1" customFormat="1" ht="9">
      <c r="A56" s="36"/>
      <c r="B56" s="115" t="s">
        <v>66</v>
      </c>
      <c r="C56" s="116" t="s">
        <v>603</v>
      </c>
      <c r="D56" s="132"/>
      <c r="E56" s="133"/>
      <c r="F56" s="36"/>
      <c r="G56" s="44"/>
    </row>
    <row r="57" spans="1:7" s="1" customFormat="1" ht="9">
      <c r="A57" s="36"/>
      <c r="B57" s="136" t="s">
        <v>66</v>
      </c>
      <c r="C57" s="136">
        <v>30</v>
      </c>
      <c r="D57" s="132"/>
      <c r="E57" s="135">
        <v>30</v>
      </c>
      <c r="F57" s="36"/>
      <c r="G57" s="44"/>
    </row>
    <row r="58" spans="1:7" s="1" customFormat="1" ht="9">
      <c r="A58" s="36"/>
      <c r="B58" s="136" t="s">
        <v>66</v>
      </c>
      <c r="C58" s="136" t="s">
        <v>568</v>
      </c>
      <c r="D58" s="132"/>
      <c r="E58" s="135">
        <v>30</v>
      </c>
      <c r="F58" s="36"/>
      <c r="G58" s="44"/>
    </row>
    <row r="59" spans="1:7" s="1" customFormat="1" ht="9">
      <c r="A59" s="37">
        <f>A42+1</f>
        <v>6</v>
      </c>
      <c r="B59" s="39" t="s">
        <v>604</v>
      </c>
      <c r="C59" s="40" t="s">
        <v>605</v>
      </c>
      <c r="D59" s="41" t="s">
        <v>606</v>
      </c>
      <c r="E59" s="42">
        <v>1.6</v>
      </c>
      <c r="F59" s="114"/>
      <c r="G59" s="43">
        <f>E59*F59</f>
        <v>0</v>
      </c>
    </row>
    <row r="60" spans="1:7" s="1" customFormat="1" ht="27">
      <c r="A60" s="36"/>
      <c r="B60" s="115" t="s">
        <v>562</v>
      </c>
      <c r="C60" s="116" t="s">
        <v>607</v>
      </c>
      <c r="D60" s="132"/>
      <c r="E60" s="133"/>
      <c r="F60" s="36"/>
      <c r="G60" s="44"/>
    </row>
    <row r="61" spans="1:7" s="1" customFormat="1" ht="9">
      <c r="A61" s="36"/>
      <c r="B61" s="115" t="s">
        <v>564</v>
      </c>
      <c r="C61" s="116" t="s">
        <v>608</v>
      </c>
      <c r="D61" s="132"/>
      <c r="E61" s="133"/>
      <c r="F61" s="36"/>
      <c r="G61" s="44"/>
    </row>
    <row r="62" spans="1:7" s="1" customFormat="1" ht="9">
      <c r="A62" s="37">
        <f>A59+1</f>
        <v>7</v>
      </c>
      <c r="B62" s="39" t="s">
        <v>609</v>
      </c>
      <c r="C62" s="40" t="s">
        <v>610</v>
      </c>
      <c r="D62" s="41" t="s">
        <v>611</v>
      </c>
      <c r="E62" s="85">
        <v>1</v>
      </c>
      <c r="F62" s="114"/>
      <c r="G62" s="43">
        <f>E62*F62</f>
        <v>0</v>
      </c>
    </row>
    <row r="63" spans="1:7" s="1" customFormat="1" ht="9">
      <c r="A63" s="36"/>
      <c r="B63" s="115" t="s">
        <v>562</v>
      </c>
      <c r="C63" s="116" t="s">
        <v>610</v>
      </c>
      <c r="D63" s="132"/>
      <c r="E63" s="133"/>
      <c r="F63" s="36"/>
      <c r="G63" s="44"/>
    </row>
    <row r="64" spans="1:7" s="1" customFormat="1" ht="9">
      <c r="A64" s="36"/>
      <c r="B64" s="115" t="s">
        <v>564</v>
      </c>
      <c r="C64" s="116" t="s">
        <v>612</v>
      </c>
      <c r="D64" s="132"/>
      <c r="E64" s="133"/>
      <c r="F64" s="36"/>
      <c r="G64" s="44"/>
    </row>
    <row r="65" spans="1:7" s="1" customFormat="1" ht="9">
      <c r="A65" s="36"/>
      <c r="B65" s="115" t="s">
        <v>66</v>
      </c>
      <c r="C65" s="116" t="s">
        <v>613</v>
      </c>
      <c r="D65" s="132"/>
      <c r="E65" s="133"/>
      <c r="F65" s="36"/>
      <c r="G65" s="44"/>
    </row>
    <row r="66" spans="1:7" s="1" customFormat="1" ht="9">
      <c r="A66" s="36"/>
      <c r="B66" s="136" t="s">
        <v>66</v>
      </c>
      <c r="C66" s="136">
        <v>1</v>
      </c>
      <c r="D66" s="132"/>
      <c r="E66" s="135">
        <v>1</v>
      </c>
      <c r="F66" s="36"/>
      <c r="G66" s="44"/>
    </row>
    <row r="67" spans="1:7" s="24" customFormat="1" ht="11" thickBot="1">
      <c r="A67" s="45"/>
      <c r="B67" s="47" t="s">
        <v>336</v>
      </c>
      <c r="C67" s="48" t="s">
        <v>614</v>
      </c>
      <c r="D67" s="46"/>
      <c r="E67" s="46"/>
      <c r="F67" s="49"/>
      <c r="G67" s="50">
        <f>SUM(G35:G66)</f>
        <v>0</v>
      </c>
    </row>
    <row r="68" spans="1:7" ht="13" thickBot="1">
      <c r="A68" s="57"/>
      <c r="B68" s="57"/>
      <c r="C68" s="57"/>
      <c r="D68" s="57"/>
      <c r="E68" s="57"/>
      <c r="F68" s="57"/>
      <c r="G68" s="57"/>
    </row>
    <row r="69" spans="1:7" s="24" customFormat="1" ht="13" thickBot="1">
      <c r="A69" s="58"/>
      <c r="B69" s="59"/>
      <c r="C69" s="61" t="s">
        <v>31</v>
      </c>
      <c r="D69" s="60"/>
      <c r="E69" s="60"/>
      <c r="F69" s="124">
        <f>'REKAPITULACE #1'!C16</f>
        <v>0</v>
      </c>
      <c r="G69" s="125"/>
    </row>
  </sheetData>
  <sheetProtection algorithmName="SHA-512" hashValue="MUQmqmrhIIlifACT7oPnl7NxsKkCASCjMJAT8bRnRB81HwKS+thjWmKRwYEMsiQaKIbJfEBvg5eXxP8fWnthEw==" saltValue="ZmqkZm3criu6+nZhapn1yA==" spinCount="100000" sheet="1" objects="1" scenarios="1"/>
  <protectedRanges>
    <protectedRange sqref="G3 F12 F18 F24 F35 F42 F59 F62" name="Oblast1"/>
  </protectedRanges>
  <mergeCells count="16">
    <mergeCell ref="B29:B31"/>
    <mergeCell ref="C29:C31"/>
    <mergeCell ref="D29:D31"/>
    <mergeCell ref="E29:E31"/>
    <mergeCell ref="F29:G30"/>
    <mergeCell ref="F69:G69"/>
    <mergeCell ref="A1:E1"/>
    <mergeCell ref="F1:G1"/>
    <mergeCell ref="A2:E2"/>
    <mergeCell ref="F2:G2"/>
    <mergeCell ref="A4:G4"/>
    <mergeCell ref="B6:B8"/>
    <mergeCell ref="C6:C8"/>
    <mergeCell ref="D6:D8"/>
    <mergeCell ref="E6:E8"/>
    <mergeCell ref="F6:G7"/>
  </mergeCells>
  <printOptions horizontalCentered="1"/>
  <pageMargins left="0.39375000000000004" right="0.39375000000000004" top="0.5902777777777778" bottom="0.5902777777777778" header="0.3" footer="0.3"/>
  <pageSetup horizontalDpi="600" verticalDpi="600" orientation="landscape" paperSize="9" r:id="rId1"/>
  <headerFooter>
    <oddFooter>&amp;CStránka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74D21-7C72-4EDE-A9FC-9269FE5829EC}">
  <dimension ref="A1:C16"/>
  <sheetViews>
    <sheetView workbookViewId="0" topLeftCell="A1">
      <selection activeCell="C16" sqref="C16"/>
    </sheetView>
  </sheetViews>
  <sheetFormatPr defaultColWidth="9.140625" defaultRowHeight="12.75"/>
  <cols>
    <col min="1" max="1" width="3.8515625" style="0" customWidth="1"/>
    <col min="2" max="2" width="45.140625" style="0" customWidth="1"/>
    <col min="3" max="3" width="20.421875" style="0" customWidth="1"/>
  </cols>
  <sheetData>
    <row r="1" spans="1:3" s="2" customFormat="1" ht="12.75">
      <c r="A1" s="3" t="s">
        <v>0</v>
      </c>
      <c r="B1" s="4"/>
      <c r="C1" s="2" t="s">
        <v>1</v>
      </c>
    </row>
    <row r="2" spans="1:3" s="2" customFormat="1" ht="12.75">
      <c r="A2" s="3" t="s">
        <v>433</v>
      </c>
      <c r="B2" s="4"/>
      <c r="C2" s="2" t="s">
        <v>3</v>
      </c>
    </row>
    <row r="3" s="1" customFormat="1" ht="9">
      <c r="C3" s="138" t="str">
        <f>'ROZPOČET #2'!G3</f>
        <v>Vyplň údaj</v>
      </c>
    </row>
    <row r="4" spans="1:3" s="6" customFormat="1" ht="13">
      <c r="A4" s="7" t="s">
        <v>32</v>
      </c>
      <c r="B4" s="4"/>
      <c r="C4" s="4"/>
    </row>
    <row r="5" s="1" customFormat="1" ht="9.5" thickBot="1"/>
    <row r="6" spans="1:3" s="1" customFormat="1" ht="9.75" customHeight="1">
      <c r="A6" s="62" t="s">
        <v>33</v>
      </c>
      <c r="B6" s="64" t="s">
        <v>34</v>
      </c>
      <c r="C6" s="66" t="s">
        <v>17</v>
      </c>
    </row>
    <row r="7" spans="1:3" s="1" customFormat="1" ht="9.75" customHeight="1" thickBot="1">
      <c r="A7" s="63"/>
      <c r="B7" s="65"/>
      <c r="C7" s="67" t="s">
        <v>35</v>
      </c>
    </row>
    <row r="8" spans="1:3" s="23" customFormat="1" ht="10.5">
      <c r="A8" s="68"/>
      <c r="B8" s="70" t="s">
        <v>22</v>
      </c>
      <c r="C8" s="69"/>
    </row>
    <row r="9" spans="1:3" s="23" customFormat="1" ht="10.5">
      <c r="A9" s="71">
        <v>767</v>
      </c>
      <c r="B9" s="33" t="s">
        <v>36</v>
      </c>
      <c r="C9" s="72">
        <f>'ROZPOČET #2'!G14</f>
        <v>0</v>
      </c>
    </row>
    <row r="10" spans="1:3" s="23" customFormat="1" ht="11" thickBot="1">
      <c r="A10" s="73"/>
      <c r="B10" s="74" t="s">
        <v>37</v>
      </c>
      <c r="C10" s="122">
        <f>SUM(C9:C9)</f>
        <v>0</v>
      </c>
    </row>
    <row r="11" s="1" customFormat="1" ht="9.5" thickBot="1"/>
    <row r="12" spans="1:3" s="23" customFormat="1" ht="10.5">
      <c r="A12" s="68"/>
      <c r="B12" s="70" t="s">
        <v>338</v>
      </c>
      <c r="C12" s="69"/>
    </row>
    <row r="13" spans="1:3" s="23" customFormat="1" ht="10.5">
      <c r="A13" s="71" t="s">
        <v>372</v>
      </c>
      <c r="B13" s="33" t="s">
        <v>427</v>
      </c>
      <c r="C13" s="72">
        <f>'ROZPOČET #2'!G87</f>
        <v>0</v>
      </c>
    </row>
    <row r="14" spans="1:3" s="23" customFormat="1" ht="11" thickBot="1">
      <c r="A14" s="73"/>
      <c r="B14" s="74" t="s">
        <v>430</v>
      </c>
      <c r="C14" s="122">
        <f>SUM(C13:C13)</f>
        <v>0</v>
      </c>
    </row>
    <row r="15" s="1" customFormat="1" ht="9.5" thickBot="1"/>
    <row r="16" spans="1:3" s="23" customFormat="1" ht="11" thickBot="1">
      <c r="A16" s="75"/>
      <c r="B16" s="76" t="s">
        <v>38</v>
      </c>
      <c r="C16" s="123">
        <f>C10+C14</f>
        <v>0</v>
      </c>
    </row>
  </sheetData>
  <sheetProtection algorithmName="SHA-512" hashValue="pdGuD27AHdIFcrsVmfl62+BOk0flrpjGP00fmX0w0Cn9P4SjcLOYQxyQAv2BwSSZEccF1LAK+ljYYx7mQGupdw==" saltValue="DqJW691ecfgLPW8QuycKCg==" spinCount="100000" sheet="1" objects="1" scenarios="1"/>
  <mergeCells count="5">
    <mergeCell ref="A1:B1"/>
    <mergeCell ref="A2:B2"/>
    <mergeCell ref="A4:C4"/>
    <mergeCell ref="A6:A7"/>
    <mergeCell ref="B6:B7"/>
  </mergeCells>
  <printOptions horizontalCentered="1"/>
  <pageMargins left="0.39375000000000004" right="0.39375000000000004" top="0.5902777777777778" bottom="0.5902777777777778"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FA048-2D21-4D58-A689-B8110ED895F8}">
  <dimension ref="A1:G89"/>
  <sheetViews>
    <sheetView workbookViewId="0" topLeftCell="A1">
      <selection activeCell="B6" sqref="B6:B8"/>
    </sheetView>
  </sheetViews>
  <sheetFormatPr defaultColWidth="9.140625" defaultRowHeight="12.75"/>
  <cols>
    <col min="1" max="1" width="3.57421875" style="0" customWidth="1"/>
    <col min="2" max="2" width="10.8515625" style="0" customWidth="1"/>
    <col min="3" max="3" width="43.421875" style="0" customWidth="1"/>
    <col min="4" max="4" width="4.421875" style="0" customWidth="1"/>
    <col min="5" max="5" width="8.57421875" style="0" customWidth="1"/>
    <col min="6" max="7" width="10.421875" style="0" customWidth="1"/>
  </cols>
  <sheetData>
    <row r="1" spans="1:7" s="2" customFormat="1" ht="12.75">
      <c r="A1" s="3" t="s">
        <v>0</v>
      </c>
      <c r="B1" s="4"/>
      <c r="C1" s="4"/>
      <c r="D1" s="4"/>
      <c r="E1" s="4"/>
      <c r="F1" s="3" t="s">
        <v>1</v>
      </c>
      <c r="G1" s="4"/>
    </row>
    <row r="2" spans="1:7" s="2" customFormat="1" ht="12.75">
      <c r="A2" s="3" t="s">
        <v>433</v>
      </c>
      <c r="B2" s="4"/>
      <c r="C2" s="4"/>
      <c r="D2" s="4"/>
      <c r="E2" s="4"/>
      <c r="F2" s="3" t="s">
        <v>3</v>
      </c>
      <c r="G2" s="4"/>
    </row>
    <row r="3" s="1" customFormat="1" ht="9">
      <c r="G3" s="137" t="s">
        <v>629</v>
      </c>
    </row>
    <row r="4" spans="1:7" s="5" customFormat="1" ht="13">
      <c r="A4" s="7" t="s">
        <v>4</v>
      </c>
      <c r="B4" s="4"/>
      <c r="C4" s="4"/>
      <c r="D4" s="4"/>
      <c r="E4" s="4"/>
      <c r="F4" s="4"/>
      <c r="G4" s="4"/>
    </row>
    <row r="5" s="1" customFormat="1" ht="9.5" thickBot="1"/>
    <row r="6" spans="1:7" s="1" customFormat="1" ht="9.75" customHeight="1">
      <c r="A6" s="9" t="s">
        <v>5</v>
      </c>
      <c r="B6" s="12" t="s">
        <v>9</v>
      </c>
      <c r="C6" s="12" t="s">
        <v>11</v>
      </c>
      <c r="D6" s="12" t="s">
        <v>13</v>
      </c>
      <c r="E6" s="12" t="s">
        <v>15</v>
      </c>
      <c r="F6" s="15" t="s">
        <v>17</v>
      </c>
      <c r="G6" s="16"/>
    </row>
    <row r="7" spans="1:7" s="1" customFormat="1" ht="9.75" customHeight="1">
      <c r="A7" s="10" t="s">
        <v>6</v>
      </c>
      <c r="B7" s="13"/>
      <c r="C7" s="13"/>
      <c r="D7" s="13"/>
      <c r="E7" s="13"/>
      <c r="F7" s="17"/>
      <c r="G7" s="18"/>
    </row>
    <row r="8" spans="1:7" s="1" customFormat="1" ht="9.75" customHeight="1">
      <c r="A8" s="10" t="s">
        <v>7</v>
      </c>
      <c r="B8" s="13"/>
      <c r="C8" s="13"/>
      <c r="D8" s="13"/>
      <c r="E8" s="13"/>
      <c r="F8" s="19" t="s">
        <v>18</v>
      </c>
      <c r="G8" s="21" t="s">
        <v>20</v>
      </c>
    </row>
    <row r="9" spans="1:7" s="1" customFormat="1" ht="9.75" customHeight="1" thickBot="1">
      <c r="A9" s="11" t="s">
        <v>8</v>
      </c>
      <c r="B9" s="14" t="s">
        <v>10</v>
      </c>
      <c r="C9" s="14" t="s">
        <v>12</v>
      </c>
      <c r="D9" s="14" t="s">
        <v>14</v>
      </c>
      <c r="E9" s="14" t="s">
        <v>16</v>
      </c>
      <c r="F9" s="20" t="s">
        <v>19</v>
      </c>
      <c r="G9" s="22" t="s">
        <v>21</v>
      </c>
    </row>
    <row r="10" spans="1:7" s="24" customFormat="1" ht="10.5">
      <c r="A10" s="26"/>
      <c r="B10" s="25"/>
      <c r="C10" s="27" t="s">
        <v>22</v>
      </c>
      <c r="D10" s="25"/>
      <c r="E10" s="25"/>
      <c r="F10" s="28"/>
      <c r="G10" s="29"/>
    </row>
    <row r="11" spans="1:7" s="24" customFormat="1" ht="10.5">
      <c r="A11" s="31"/>
      <c r="B11" s="32" t="s">
        <v>23</v>
      </c>
      <c r="C11" s="33" t="s">
        <v>24</v>
      </c>
      <c r="D11" s="30"/>
      <c r="E11" s="30"/>
      <c r="F11" s="34"/>
      <c r="G11" s="35"/>
    </row>
    <row r="12" spans="1:7" s="1" customFormat="1" ht="9">
      <c r="A12" s="37">
        <v>1</v>
      </c>
      <c r="B12" s="39" t="s">
        <v>434</v>
      </c>
      <c r="C12" s="40" t="s">
        <v>435</v>
      </c>
      <c r="D12" s="41" t="s">
        <v>98</v>
      </c>
      <c r="E12" s="85">
        <v>2</v>
      </c>
      <c r="F12" s="114"/>
      <c r="G12" s="43">
        <f>E12*F12</f>
        <v>0</v>
      </c>
    </row>
    <row r="13" spans="1:7" s="1" customFormat="1" ht="18">
      <c r="A13" s="36"/>
      <c r="B13" s="115" t="s">
        <v>28</v>
      </c>
      <c r="C13" s="116" t="s">
        <v>436</v>
      </c>
      <c r="D13" s="41"/>
      <c r="E13" s="38"/>
      <c r="F13" s="36"/>
      <c r="G13" s="44"/>
    </row>
    <row r="14" spans="1:7" s="24" customFormat="1" ht="11" thickBot="1">
      <c r="A14" s="45"/>
      <c r="B14" s="47">
        <v>767</v>
      </c>
      <c r="C14" s="48" t="s">
        <v>30</v>
      </c>
      <c r="D14" s="46"/>
      <c r="E14" s="46"/>
      <c r="F14" s="49"/>
      <c r="G14" s="50">
        <f>SUM(G12:G13)</f>
        <v>0</v>
      </c>
    </row>
    <row r="15" spans="1:7" ht="13" thickBot="1">
      <c r="A15" s="57"/>
      <c r="B15" s="57"/>
      <c r="C15" s="57"/>
      <c r="D15" s="57"/>
      <c r="E15" s="57"/>
      <c r="F15" s="57"/>
      <c r="G15" s="57"/>
    </row>
    <row r="16" spans="1:7" s="1" customFormat="1" ht="9.75" customHeight="1">
      <c r="A16" s="9" t="s">
        <v>5</v>
      </c>
      <c r="B16" s="12" t="s">
        <v>9</v>
      </c>
      <c r="C16" s="12" t="s">
        <v>11</v>
      </c>
      <c r="D16" s="12" t="s">
        <v>13</v>
      </c>
      <c r="E16" s="12" t="s">
        <v>15</v>
      </c>
      <c r="F16" s="15" t="s">
        <v>17</v>
      </c>
      <c r="G16" s="16"/>
    </row>
    <row r="17" spans="1:7" s="1" customFormat="1" ht="9.75" customHeight="1">
      <c r="A17" s="10" t="s">
        <v>6</v>
      </c>
      <c r="B17" s="13"/>
      <c r="C17" s="13"/>
      <c r="D17" s="13"/>
      <c r="E17" s="13"/>
      <c r="F17" s="17"/>
      <c r="G17" s="18"/>
    </row>
    <row r="18" spans="1:7" s="1" customFormat="1" ht="9.75" customHeight="1">
      <c r="A18" s="10" t="s">
        <v>7</v>
      </c>
      <c r="B18" s="13"/>
      <c r="C18" s="13"/>
      <c r="D18" s="13"/>
      <c r="E18" s="13"/>
      <c r="F18" s="19" t="s">
        <v>18</v>
      </c>
      <c r="G18" s="21" t="s">
        <v>20</v>
      </c>
    </row>
    <row r="19" spans="1:7" s="1" customFormat="1" ht="9.75" customHeight="1" thickBot="1">
      <c r="A19" s="11" t="s">
        <v>8</v>
      </c>
      <c r="B19" s="14" t="s">
        <v>10</v>
      </c>
      <c r="C19" s="14" t="s">
        <v>12</v>
      </c>
      <c r="D19" s="14" t="s">
        <v>14</v>
      </c>
      <c r="E19" s="14" t="s">
        <v>16</v>
      </c>
      <c r="F19" s="20" t="s">
        <v>19</v>
      </c>
      <c r="G19" s="22" t="s">
        <v>21</v>
      </c>
    </row>
    <row r="20" spans="1:7" s="24" customFormat="1" ht="10.5">
      <c r="A20" s="26"/>
      <c r="B20" s="25"/>
      <c r="C20" s="27" t="s">
        <v>338</v>
      </c>
      <c r="D20" s="25"/>
      <c r="E20" s="25"/>
      <c r="F20" s="28"/>
      <c r="G20" s="29"/>
    </row>
    <row r="21" spans="1:7" s="24" customFormat="1" ht="10.5">
      <c r="A21" s="31"/>
      <c r="B21" s="32" t="s">
        <v>339</v>
      </c>
      <c r="C21" s="33" t="s">
        <v>340</v>
      </c>
      <c r="D21" s="30"/>
      <c r="E21" s="30"/>
      <c r="F21" s="34"/>
      <c r="G21" s="35"/>
    </row>
    <row r="22" spans="1:7" s="1" customFormat="1" ht="9">
      <c r="A22" s="37">
        <f>A12+1</f>
        <v>2</v>
      </c>
      <c r="B22" s="39" t="s">
        <v>437</v>
      </c>
      <c r="C22" s="40" t="s">
        <v>438</v>
      </c>
      <c r="D22" s="41" t="s">
        <v>98</v>
      </c>
      <c r="E22" s="85">
        <v>2</v>
      </c>
      <c r="F22" s="114"/>
      <c r="G22" s="43">
        <f>E22*F22</f>
        <v>0</v>
      </c>
    </row>
    <row r="23" spans="1:7" s="1" customFormat="1" ht="9">
      <c r="A23" s="37">
        <f>A22+1</f>
        <v>3</v>
      </c>
      <c r="B23" s="39" t="s">
        <v>439</v>
      </c>
      <c r="C23" s="40" t="s">
        <v>440</v>
      </c>
      <c r="D23" s="41" t="s">
        <v>98</v>
      </c>
      <c r="E23" s="85">
        <v>2</v>
      </c>
      <c r="F23" s="114"/>
      <c r="G23" s="43">
        <f>E23*F23</f>
        <v>0</v>
      </c>
    </row>
    <row r="24" spans="1:7" s="1" customFormat="1" ht="9">
      <c r="A24" s="37">
        <f>A23+1</f>
        <v>4</v>
      </c>
      <c r="B24" s="39" t="s">
        <v>441</v>
      </c>
      <c r="C24" s="40" t="s">
        <v>442</v>
      </c>
      <c r="D24" s="41" t="s">
        <v>98</v>
      </c>
      <c r="E24" s="85">
        <v>4</v>
      </c>
      <c r="F24" s="114"/>
      <c r="G24" s="43">
        <f>E24*F24</f>
        <v>0</v>
      </c>
    </row>
    <row r="25" spans="1:7" s="1" customFormat="1" ht="9">
      <c r="A25" s="37">
        <f>A24+1</f>
        <v>5</v>
      </c>
      <c r="B25" s="39" t="s">
        <v>443</v>
      </c>
      <c r="C25" s="40" t="s">
        <v>444</v>
      </c>
      <c r="D25" s="41" t="s">
        <v>102</v>
      </c>
      <c r="E25" s="85">
        <v>1</v>
      </c>
      <c r="F25" s="114"/>
      <c r="G25" s="43">
        <f>E25*F25</f>
        <v>0</v>
      </c>
    </row>
    <row r="26" spans="1:7" s="1" customFormat="1" ht="45">
      <c r="A26" s="36"/>
      <c r="B26" s="115" t="s">
        <v>28</v>
      </c>
      <c r="C26" s="116" t="s">
        <v>445</v>
      </c>
      <c r="D26" s="41"/>
      <c r="E26" s="38"/>
      <c r="F26" s="36"/>
      <c r="G26" s="44"/>
    </row>
    <row r="27" spans="1:7" s="1" customFormat="1" ht="9">
      <c r="A27" s="37">
        <f>A25+1</f>
        <v>6</v>
      </c>
      <c r="B27" s="39" t="s">
        <v>446</v>
      </c>
      <c r="C27" s="40" t="s">
        <v>447</v>
      </c>
      <c r="D27" s="41" t="s">
        <v>98</v>
      </c>
      <c r="E27" s="85">
        <v>3</v>
      </c>
      <c r="F27" s="114"/>
      <c r="G27" s="43">
        <f>E27*F27</f>
        <v>0</v>
      </c>
    </row>
    <row r="28" spans="1:7" s="1" customFormat="1" ht="9">
      <c r="A28" s="37">
        <f>A27+1</f>
        <v>7</v>
      </c>
      <c r="B28" s="39" t="s">
        <v>448</v>
      </c>
      <c r="C28" s="40" t="s">
        <v>449</v>
      </c>
      <c r="D28" s="41" t="s">
        <v>102</v>
      </c>
      <c r="E28" s="85">
        <v>1</v>
      </c>
      <c r="F28" s="114"/>
      <c r="G28" s="43">
        <f>E28*F28</f>
        <v>0</v>
      </c>
    </row>
    <row r="29" spans="1:7" s="1" customFormat="1" ht="9">
      <c r="A29" s="37">
        <f>A28+1</f>
        <v>8</v>
      </c>
      <c r="B29" s="39" t="s">
        <v>450</v>
      </c>
      <c r="C29" s="40" t="s">
        <v>451</v>
      </c>
      <c r="D29" s="41" t="s">
        <v>98</v>
      </c>
      <c r="E29" s="85">
        <v>1</v>
      </c>
      <c r="F29" s="114"/>
      <c r="G29" s="43">
        <f>E29*F29</f>
        <v>0</v>
      </c>
    </row>
    <row r="30" spans="1:7" s="1" customFormat="1" ht="54">
      <c r="A30" s="37">
        <f>A29+1</f>
        <v>9</v>
      </c>
      <c r="B30" s="39" t="s">
        <v>452</v>
      </c>
      <c r="C30" s="40" t="s">
        <v>453</v>
      </c>
      <c r="D30" s="41" t="s">
        <v>98</v>
      </c>
      <c r="E30" s="85">
        <v>1</v>
      </c>
      <c r="F30" s="114"/>
      <c r="G30" s="43">
        <f>E30*F30</f>
        <v>0</v>
      </c>
    </row>
    <row r="31" spans="1:7" s="1" customFormat="1" ht="9">
      <c r="A31" s="37">
        <f>A30+1</f>
        <v>10</v>
      </c>
      <c r="B31" s="39" t="s">
        <v>454</v>
      </c>
      <c r="C31" s="40" t="s">
        <v>455</v>
      </c>
      <c r="D31" s="41" t="s">
        <v>98</v>
      </c>
      <c r="E31" s="85">
        <v>3</v>
      </c>
      <c r="F31" s="114"/>
      <c r="G31" s="43">
        <f>E31*F31</f>
        <v>0</v>
      </c>
    </row>
    <row r="32" spans="1:7" s="1" customFormat="1" ht="27">
      <c r="A32" s="37">
        <f>A31+1</f>
        <v>11</v>
      </c>
      <c r="B32" s="39" t="s">
        <v>456</v>
      </c>
      <c r="C32" s="40" t="s">
        <v>457</v>
      </c>
      <c r="D32" s="41" t="s">
        <v>98</v>
      </c>
      <c r="E32" s="85">
        <v>3</v>
      </c>
      <c r="F32" s="114"/>
      <c r="G32" s="43">
        <f>E32*F32</f>
        <v>0</v>
      </c>
    </row>
    <row r="33" spans="1:7" s="1" customFormat="1" ht="9">
      <c r="A33" s="37">
        <f>A32+1</f>
        <v>12</v>
      </c>
      <c r="B33" s="39" t="s">
        <v>458</v>
      </c>
      <c r="C33" s="40" t="s">
        <v>459</v>
      </c>
      <c r="D33" s="41" t="s">
        <v>98</v>
      </c>
      <c r="E33" s="85">
        <v>3</v>
      </c>
      <c r="F33" s="114"/>
      <c r="G33" s="43">
        <f>E33*F33</f>
        <v>0</v>
      </c>
    </row>
    <row r="34" spans="1:7" s="1" customFormat="1" ht="27">
      <c r="A34" s="37">
        <f>A33+1</f>
        <v>13</v>
      </c>
      <c r="B34" s="39" t="s">
        <v>460</v>
      </c>
      <c r="C34" s="40" t="s">
        <v>461</v>
      </c>
      <c r="D34" s="41" t="s">
        <v>98</v>
      </c>
      <c r="E34" s="85">
        <v>3</v>
      </c>
      <c r="F34" s="114"/>
      <c r="G34" s="43">
        <f>E34*F34</f>
        <v>0</v>
      </c>
    </row>
    <row r="35" spans="1:7" s="1" customFormat="1" ht="9">
      <c r="A35" s="37">
        <f>A34+1</f>
        <v>14</v>
      </c>
      <c r="B35" s="39" t="s">
        <v>462</v>
      </c>
      <c r="C35" s="40" t="s">
        <v>463</v>
      </c>
      <c r="D35" s="41" t="s">
        <v>98</v>
      </c>
      <c r="E35" s="85">
        <v>1</v>
      </c>
      <c r="F35" s="114"/>
      <c r="G35" s="43">
        <f>E35*F35</f>
        <v>0</v>
      </c>
    </row>
    <row r="36" spans="1:7" s="1" customFormat="1" ht="9">
      <c r="A36" s="37">
        <f>A35+1</f>
        <v>15</v>
      </c>
      <c r="B36" s="39" t="s">
        <v>464</v>
      </c>
      <c r="C36" s="40" t="s">
        <v>465</v>
      </c>
      <c r="D36" s="41" t="s">
        <v>102</v>
      </c>
      <c r="E36" s="85">
        <v>1</v>
      </c>
      <c r="F36" s="114"/>
      <c r="G36" s="43">
        <f>E36*F36</f>
        <v>0</v>
      </c>
    </row>
    <row r="37" spans="1:7" s="1" customFormat="1" ht="153">
      <c r="A37" s="36"/>
      <c r="B37" s="115" t="s">
        <v>28</v>
      </c>
      <c r="C37" s="116" t="s">
        <v>466</v>
      </c>
      <c r="D37" s="41"/>
      <c r="E37" s="38"/>
      <c r="F37" s="36"/>
      <c r="G37" s="44"/>
    </row>
    <row r="38" spans="1:7" s="1" customFormat="1" ht="9">
      <c r="A38" s="37">
        <f>A36+1</f>
        <v>16</v>
      </c>
      <c r="B38" s="39" t="s">
        <v>467</v>
      </c>
      <c r="C38" s="40" t="s">
        <v>468</v>
      </c>
      <c r="D38" s="41" t="s">
        <v>102</v>
      </c>
      <c r="E38" s="85">
        <v>1</v>
      </c>
      <c r="F38" s="114"/>
      <c r="G38" s="43">
        <f>E38*F38</f>
        <v>0</v>
      </c>
    </row>
    <row r="39" spans="1:7" s="1" customFormat="1" ht="9">
      <c r="A39" s="37">
        <f>A38+1</f>
        <v>17</v>
      </c>
      <c r="B39" s="39" t="s">
        <v>469</v>
      </c>
      <c r="C39" s="40" t="s">
        <v>470</v>
      </c>
      <c r="D39" s="41" t="s">
        <v>98</v>
      </c>
      <c r="E39" s="85">
        <v>3</v>
      </c>
      <c r="F39" s="114"/>
      <c r="G39" s="43">
        <f>E39*F39</f>
        <v>0</v>
      </c>
    </row>
    <row r="40" spans="1:7" s="1" customFormat="1" ht="9">
      <c r="A40" s="37">
        <f>A39+1</f>
        <v>18</v>
      </c>
      <c r="B40" s="39" t="s">
        <v>471</v>
      </c>
      <c r="C40" s="40" t="s">
        <v>472</v>
      </c>
      <c r="D40" s="41" t="s">
        <v>98</v>
      </c>
      <c r="E40" s="85">
        <v>3</v>
      </c>
      <c r="F40" s="114"/>
      <c r="G40" s="43">
        <f>E40*F40</f>
        <v>0</v>
      </c>
    </row>
    <row r="41" spans="1:7" s="1" customFormat="1" ht="9">
      <c r="A41" s="37">
        <f>A40+1</f>
        <v>19</v>
      </c>
      <c r="B41" s="39" t="s">
        <v>473</v>
      </c>
      <c r="C41" s="40" t="s">
        <v>474</v>
      </c>
      <c r="D41" s="41" t="s">
        <v>98</v>
      </c>
      <c r="E41" s="85">
        <v>24</v>
      </c>
      <c r="F41" s="114"/>
      <c r="G41" s="43">
        <f>E41*F41</f>
        <v>0</v>
      </c>
    </row>
    <row r="42" spans="1:7" s="1" customFormat="1" ht="9" customHeight="1">
      <c r="A42" s="8"/>
      <c r="B42" s="87" t="s">
        <v>58</v>
      </c>
      <c r="C42" s="90" t="s">
        <v>475</v>
      </c>
      <c r="D42" s="88"/>
      <c r="E42" s="88"/>
      <c r="F42" s="88"/>
      <c r="G42" s="89"/>
    </row>
    <row r="43" spans="1:7" s="1" customFormat="1" ht="9">
      <c r="A43" s="37">
        <f>A41+1</f>
        <v>20</v>
      </c>
      <c r="B43" s="39" t="s">
        <v>476</v>
      </c>
      <c r="C43" s="40" t="s">
        <v>477</v>
      </c>
      <c r="D43" s="41" t="s">
        <v>98</v>
      </c>
      <c r="E43" s="85">
        <v>6</v>
      </c>
      <c r="F43" s="114"/>
      <c r="G43" s="43">
        <f>E43*F43</f>
        <v>0</v>
      </c>
    </row>
    <row r="44" spans="1:7" s="1" customFormat="1" ht="9">
      <c r="A44" s="37">
        <f>A43+1</f>
        <v>21</v>
      </c>
      <c r="B44" s="39" t="s">
        <v>478</v>
      </c>
      <c r="C44" s="40" t="s">
        <v>479</v>
      </c>
      <c r="D44" s="41" t="s">
        <v>98</v>
      </c>
      <c r="E44" s="85">
        <v>15</v>
      </c>
      <c r="F44" s="114"/>
      <c r="G44" s="43">
        <f>E44*F44</f>
        <v>0</v>
      </c>
    </row>
    <row r="45" spans="1:7" s="1" customFormat="1" ht="9">
      <c r="A45" s="37">
        <f>A44+1</f>
        <v>22</v>
      </c>
      <c r="B45" s="39" t="s">
        <v>480</v>
      </c>
      <c r="C45" s="40" t="s">
        <v>481</v>
      </c>
      <c r="D45" s="41" t="s">
        <v>98</v>
      </c>
      <c r="E45" s="85">
        <v>3</v>
      </c>
      <c r="F45" s="114"/>
      <c r="G45" s="43">
        <f>E45*F45</f>
        <v>0</v>
      </c>
    </row>
    <row r="46" spans="1:7" s="1" customFormat="1" ht="9">
      <c r="A46" s="37">
        <f>A45+1</f>
        <v>23</v>
      </c>
      <c r="B46" s="39" t="s">
        <v>482</v>
      </c>
      <c r="C46" s="40" t="s">
        <v>483</v>
      </c>
      <c r="D46" s="41" t="s">
        <v>142</v>
      </c>
      <c r="E46" s="42">
        <v>20</v>
      </c>
      <c r="F46" s="114"/>
      <c r="G46" s="43">
        <f>E46*F46</f>
        <v>0</v>
      </c>
    </row>
    <row r="47" spans="1:7" s="1" customFormat="1" ht="9" customHeight="1">
      <c r="A47" s="8"/>
      <c r="B47" s="87" t="s">
        <v>58</v>
      </c>
      <c r="C47" s="90" t="s">
        <v>484</v>
      </c>
      <c r="D47" s="88"/>
      <c r="E47" s="88"/>
      <c r="F47" s="88"/>
      <c r="G47" s="89"/>
    </row>
    <row r="48" spans="1:7" s="1" customFormat="1" ht="9">
      <c r="A48" s="37">
        <f>A46+1</f>
        <v>24</v>
      </c>
      <c r="B48" s="39" t="s">
        <v>485</v>
      </c>
      <c r="C48" s="40" t="s">
        <v>486</v>
      </c>
      <c r="D48" s="41" t="s">
        <v>142</v>
      </c>
      <c r="E48" s="42">
        <v>20</v>
      </c>
      <c r="F48" s="114"/>
      <c r="G48" s="43">
        <f>E48*F48</f>
        <v>0</v>
      </c>
    </row>
    <row r="49" spans="1:7" s="1" customFormat="1" ht="9" customHeight="1">
      <c r="A49" s="8"/>
      <c r="B49" s="87" t="s">
        <v>58</v>
      </c>
      <c r="C49" s="90" t="s">
        <v>487</v>
      </c>
      <c r="D49" s="88"/>
      <c r="E49" s="88"/>
      <c r="F49" s="88"/>
      <c r="G49" s="89"/>
    </row>
    <row r="50" spans="1:7" s="1" customFormat="1" ht="9">
      <c r="A50" s="37">
        <f>A48+1</f>
        <v>25</v>
      </c>
      <c r="B50" s="39" t="s">
        <v>488</v>
      </c>
      <c r="C50" s="40" t="s">
        <v>489</v>
      </c>
      <c r="D50" s="41" t="s">
        <v>98</v>
      </c>
      <c r="E50" s="85">
        <v>8</v>
      </c>
      <c r="F50" s="114"/>
      <c r="G50" s="43">
        <f>E50*F50</f>
        <v>0</v>
      </c>
    </row>
    <row r="51" spans="1:7" s="1" customFormat="1" ht="9">
      <c r="A51" s="37">
        <f>A50+1</f>
        <v>26</v>
      </c>
      <c r="B51" s="39" t="s">
        <v>490</v>
      </c>
      <c r="C51" s="40" t="s">
        <v>491</v>
      </c>
      <c r="D51" s="41" t="s">
        <v>98</v>
      </c>
      <c r="E51" s="85">
        <v>8</v>
      </c>
      <c r="F51" s="114"/>
      <c r="G51" s="43">
        <f>E51*F51</f>
        <v>0</v>
      </c>
    </row>
    <row r="52" spans="1:7" s="1" customFormat="1" ht="9">
      <c r="A52" s="37">
        <f>A51+1</f>
        <v>27</v>
      </c>
      <c r="B52" s="39" t="s">
        <v>492</v>
      </c>
      <c r="C52" s="40" t="s">
        <v>493</v>
      </c>
      <c r="D52" s="41" t="s">
        <v>142</v>
      </c>
      <c r="E52" s="85">
        <v>9</v>
      </c>
      <c r="F52" s="114"/>
      <c r="G52" s="43">
        <f>E52*F52</f>
        <v>0</v>
      </c>
    </row>
    <row r="53" spans="1:7" s="1" customFormat="1" ht="9">
      <c r="A53" s="37">
        <f>A52+1</f>
        <v>28</v>
      </c>
      <c r="B53" s="39" t="s">
        <v>494</v>
      </c>
      <c r="C53" s="40" t="s">
        <v>495</v>
      </c>
      <c r="D53" s="41" t="s">
        <v>142</v>
      </c>
      <c r="E53" s="85">
        <v>9</v>
      </c>
      <c r="F53" s="114"/>
      <c r="G53" s="43">
        <f>E53*F53</f>
        <v>0</v>
      </c>
    </row>
    <row r="54" spans="1:7" s="1" customFormat="1" ht="9">
      <c r="A54" s="37">
        <f>A53+1</f>
        <v>29</v>
      </c>
      <c r="B54" s="39" t="s">
        <v>496</v>
      </c>
      <c r="C54" s="40" t="s">
        <v>497</v>
      </c>
      <c r="D54" s="41" t="s">
        <v>98</v>
      </c>
      <c r="E54" s="85">
        <v>6</v>
      </c>
      <c r="F54" s="114"/>
      <c r="G54" s="43">
        <f>E54*F54</f>
        <v>0</v>
      </c>
    </row>
    <row r="55" spans="1:7" s="1" customFormat="1" ht="9">
      <c r="A55" s="37">
        <f>A54+1</f>
        <v>30</v>
      </c>
      <c r="B55" s="39" t="s">
        <v>498</v>
      </c>
      <c r="C55" s="40" t="s">
        <v>499</v>
      </c>
      <c r="D55" s="41" t="s">
        <v>98</v>
      </c>
      <c r="E55" s="85">
        <v>6</v>
      </c>
      <c r="F55" s="114"/>
      <c r="G55" s="43">
        <f>E55*F55</f>
        <v>0</v>
      </c>
    </row>
    <row r="56" spans="1:7" s="1" customFormat="1" ht="9">
      <c r="A56" s="37">
        <f>A55+1</f>
        <v>31</v>
      </c>
      <c r="B56" s="39" t="s">
        <v>500</v>
      </c>
      <c r="C56" s="40" t="s">
        <v>501</v>
      </c>
      <c r="D56" s="41" t="s">
        <v>98</v>
      </c>
      <c r="E56" s="85">
        <v>6</v>
      </c>
      <c r="F56" s="114"/>
      <c r="G56" s="43">
        <f>E56*F56</f>
        <v>0</v>
      </c>
    </row>
    <row r="57" spans="1:7" s="1" customFormat="1" ht="9">
      <c r="A57" s="37">
        <f>A56+1</f>
        <v>32</v>
      </c>
      <c r="B57" s="39" t="s">
        <v>502</v>
      </c>
      <c r="C57" s="40" t="s">
        <v>503</v>
      </c>
      <c r="D57" s="41" t="s">
        <v>504</v>
      </c>
      <c r="E57" s="85">
        <v>2</v>
      </c>
      <c r="F57" s="114"/>
      <c r="G57" s="43">
        <f>E57*F57</f>
        <v>0</v>
      </c>
    </row>
    <row r="58" spans="1:7" s="1" customFormat="1" ht="9">
      <c r="A58" s="37">
        <f>A57+1</f>
        <v>33</v>
      </c>
      <c r="B58" s="39" t="s">
        <v>505</v>
      </c>
      <c r="C58" s="40" t="s">
        <v>506</v>
      </c>
      <c r="D58" s="41" t="s">
        <v>98</v>
      </c>
      <c r="E58" s="85">
        <v>6</v>
      </c>
      <c r="F58" s="114"/>
      <c r="G58" s="43">
        <f>E58*F58</f>
        <v>0</v>
      </c>
    </row>
    <row r="59" spans="1:7" s="1" customFormat="1" ht="9">
      <c r="A59" s="37">
        <f>A58+1</f>
        <v>34</v>
      </c>
      <c r="B59" s="39" t="s">
        <v>507</v>
      </c>
      <c r="C59" s="40" t="s">
        <v>508</v>
      </c>
      <c r="D59" s="41" t="s">
        <v>102</v>
      </c>
      <c r="E59" s="85">
        <v>1</v>
      </c>
      <c r="F59" s="114"/>
      <c r="G59" s="43">
        <f>E59*F59</f>
        <v>0</v>
      </c>
    </row>
    <row r="60" spans="1:7" s="1" customFormat="1" ht="9">
      <c r="A60" s="37">
        <f>A59+1</f>
        <v>35</v>
      </c>
      <c r="B60" s="39" t="s">
        <v>509</v>
      </c>
      <c r="C60" s="40" t="s">
        <v>510</v>
      </c>
      <c r="D60" s="41" t="s">
        <v>98</v>
      </c>
      <c r="E60" s="85">
        <v>6</v>
      </c>
      <c r="F60" s="114"/>
      <c r="G60" s="43">
        <f>E60*F60</f>
        <v>0</v>
      </c>
    </row>
    <row r="61" spans="1:7" s="1" customFormat="1" ht="9">
      <c r="A61" s="37">
        <f>A60+1</f>
        <v>36</v>
      </c>
      <c r="B61" s="39" t="s">
        <v>511</v>
      </c>
      <c r="C61" s="40" t="s">
        <v>512</v>
      </c>
      <c r="D61" s="41" t="s">
        <v>98</v>
      </c>
      <c r="E61" s="85">
        <v>6</v>
      </c>
      <c r="F61" s="114"/>
      <c r="G61" s="43">
        <f>E61*F61</f>
        <v>0</v>
      </c>
    </row>
    <row r="62" spans="1:7" s="1" customFormat="1" ht="18">
      <c r="A62" s="37">
        <f>A61+1</f>
        <v>37</v>
      </c>
      <c r="B62" s="39" t="s">
        <v>513</v>
      </c>
      <c r="C62" s="40" t="s">
        <v>514</v>
      </c>
      <c r="D62" s="41" t="s">
        <v>102</v>
      </c>
      <c r="E62" s="85">
        <v>1</v>
      </c>
      <c r="F62" s="114"/>
      <c r="G62" s="43">
        <f>E62*F62</f>
        <v>0</v>
      </c>
    </row>
    <row r="63" spans="1:7" s="1" customFormat="1" ht="9">
      <c r="A63" s="37">
        <f>A62+1</f>
        <v>38</v>
      </c>
      <c r="B63" s="39" t="s">
        <v>515</v>
      </c>
      <c r="C63" s="40" t="s">
        <v>516</v>
      </c>
      <c r="D63" s="41" t="s">
        <v>142</v>
      </c>
      <c r="E63" s="42">
        <v>192</v>
      </c>
      <c r="F63" s="114"/>
      <c r="G63" s="43">
        <f>E63*F63</f>
        <v>0</v>
      </c>
    </row>
    <row r="64" spans="1:7" s="1" customFormat="1" ht="9" customHeight="1">
      <c r="A64" s="8"/>
      <c r="B64" s="87" t="s">
        <v>58</v>
      </c>
      <c r="C64" s="90" t="s">
        <v>517</v>
      </c>
      <c r="D64" s="88"/>
      <c r="E64" s="88"/>
      <c r="F64" s="88"/>
      <c r="G64" s="89"/>
    </row>
    <row r="65" spans="1:7" s="1" customFormat="1" ht="9">
      <c r="A65" s="37">
        <f>A63+1</f>
        <v>39</v>
      </c>
      <c r="B65" s="39" t="s">
        <v>518</v>
      </c>
      <c r="C65" s="40" t="s">
        <v>519</v>
      </c>
      <c r="D65" s="41" t="s">
        <v>142</v>
      </c>
      <c r="E65" s="42">
        <v>192</v>
      </c>
      <c r="F65" s="114"/>
      <c r="G65" s="43">
        <f>E65*F65</f>
        <v>0</v>
      </c>
    </row>
    <row r="66" spans="1:7" s="1" customFormat="1" ht="9" customHeight="1">
      <c r="A66" s="8"/>
      <c r="B66" s="87" t="s">
        <v>58</v>
      </c>
      <c r="C66" s="90" t="s">
        <v>520</v>
      </c>
      <c r="D66" s="88"/>
      <c r="E66" s="88"/>
      <c r="F66" s="88"/>
      <c r="G66" s="89"/>
    </row>
    <row r="67" spans="1:7" s="1" customFormat="1" ht="9">
      <c r="A67" s="37">
        <f>A65+1</f>
        <v>40</v>
      </c>
      <c r="B67" s="39" t="s">
        <v>521</v>
      </c>
      <c r="C67" s="40" t="s">
        <v>522</v>
      </c>
      <c r="D67" s="41" t="s">
        <v>98</v>
      </c>
      <c r="E67" s="85">
        <v>32</v>
      </c>
      <c r="F67" s="114"/>
      <c r="G67" s="43">
        <f>E67*F67</f>
        <v>0</v>
      </c>
    </row>
    <row r="68" spans="1:7" s="1" customFormat="1" ht="9" customHeight="1">
      <c r="A68" s="8"/>
      <c r="B68" s="87" t="s">
        <v>58</v>
      </c>
      <c r="C68" s="90" t="s">
        <v>523</v>
      </c>
      <c r="D68" s="88"/>
      <c r="E68" s="88"/>
      <c r="F68" s="88"/>
      <c r="G68" s="89"/>
    </row>
    <row r="69" spans="1:7" s="1" customFormat="1" ht="9">
      <c r="A69" s="37">
        <f>A67+1</f>
        <v>41</v>
      </c>
      <c r="B69" s="39" t="s">
        <v>524</v>
      </c>
      <c r="C69" s="40" t="s">
        <v>525</v>
      </c>
      <c r="D69" s="41" t="s">
        <v>98</v>
      </c>
      <c r="E69" s="85">
        <v>32</v>
      </c>
      <c r="F69" s="114"/>
      <c r="G69" s="43">
        <f>E69*F69</f>
        <v>0</v>
      </c>
    </row>
    <row r="70" spans="1:7" s="1" customFormat="1" ht="9" customHeight="1">
      <c r="A70" s="8"/>
      <c r="B70" s="87" t="s">
        <v>58</v>
      </c>
      <c r="C70" s="90" t="s">
        <v>526</v>
      </c>
      <c r="D70" s="88"/>
      <c r="E70" s="88"/>
      <c r="F70" s="88"/>
      <c r="G70" s="89"/>
    </row>
    <row r="71" spans="1:7" s="1" customFormat="1" ht="9">
      <c r="A71" s="37">
        <f>A69+1</f>
        <v>42</v>
      </c>
      <c r="B71" s="39" t="s">
        <v>527</v>
      </c>
      <c r="C71" s="40" t="s">
        <v>528</v>
      </c>
      <c r="D71" s="41" t="s">
        <v>98</v>
      </c>
      <c r="E71" s="85">
        <v>32</v>
      </c>
      <c r="F71" s="114"/>
      <c r="G71" s="43">
        <f>E71*F71</f>
        <v>0</v>
      </c>
    </row>
    <row r="72" spans="1:7" s="1" customFormat="1" ht="9" customHeight="1">
      <c r="A72" s="8"/>
      <c r="B72" s="87" t="s">
        <v>58</v>
      </c>
      <c r="C72" s="90" t="s">
        <v>526</v>
      </c>
      <c r="D72" s="88"/>
      <c r="E72" s="88"/>
      <c r="F72" s="88"/>
      <c r="G72" s="89"/>
    </row>
    <row r="73" spans="1:7" s="1" customFormat="1" ht="9">
      <c r="A73" s="37">
        <f>A71+1</f>
        <v>43</v>
      </c>
      <c r="B73" s="39" t="s">
        <v>529</v>
      </c>
      <c r="C73" s="40" t="s">
        <v>530</v>
      </c>
      <c r="D73" s="41" t="s">
        <v>98</v>
      </c>
      <c r="E73" s="85">
        <v>15</v>
      </c>
      <c r="F73" s="114"/>
      <c r="G73" s="43">
        <f>E73*F73</f>
        <v>0</v>
      </c>
    </row>
    <row r="74" spans="1:7" s="1" customFormat="1" ht="9" customHeight="1">
      <c r="A74" s="8"/>
      <c r="B74" s="87" t="s">
        <v>58</v>
      </c>
      <c r="C74" s="90" t="s">
        <v>531</v>
      </c>
      <c r="D74" s="88"/>
      <c r="E74" s="88"/>
      <c r="F74" s="88"/>
      <c r="G74" s="89"/>
    </row>
    <row r="75" spans="1:7" s="1" customFormat="1" ht="9">
      <c r="A75" s="37">
        <f>A73+1</f>
        <v>44</v>
      </c>
      <c r="B75" s="39" t="s">
        <v>532</v>
      </c>
      <c r="C75" s="40" t="s">
        <v>533</v>
      </c>
      <c r="D75" s="41" t="s">
        <v>142</v>
      </c>
      <c r="E75" s="85">
        <v>2</v>
      </c>
      <c r="F75" s="114"/>
      <c r="G75" s="43">
        <f>E75*F75</f>
        <v>0</v>
      </c>
    </row>
    <row r="76" spans="1:7" s="1" customFormat="1" ht="9">
      <c r="A76" s="37">
        <f>A75+1</f>
        <v>45</v>
      </c>
      <c r="B76" s="39" t="s">
        <v>534</v>
      </c>
      <c r="C76" s="40" t="s">
        <v>535</v>
      </c>
      <c r="D76" s="41" t="s">
        <v>142</v>
      </c>
      <c r="E76" s="85">
        <v>13</v>
      </c>
      <c r="F76" s="114"/>
      <c r="G76" s="43">
        <f>E76*F76</f>
        <v>0</v>
      </c>
    </row>
    <row r="77" spans="1:7" s="1" customFormat="1" ht="9">
      <c r="A77" s="37">
        <f>A76+1</f>
        <v>46</v>
      </c>
      <c r="B77" s="39" t="s">
        <v>536</v>
      </c>
      <c r="C77" s="40" t="s">
        <v>537</v>
      </c>
      <c r="D77" s="41" t="s">
        <v>142</v>
      </c>
      <c r="E77" s="85">
        <v>20</v>
      </c>
      <c r="F77" s="114"/>
      <c r="G77" s="43">
        <f>E77*F77</f>
        <v>0</v>
      </c>
    </row>
    <row r="78" spans="1:7" s="1" customFormat="1" ht="9">
      <c r="A78" s="37">
        <f>A77+1</f>
        <v>47</v>
      </c>
      <c r="B78" s="39" t="s">
        <v>538</v>
      </c>
      <c r="C78" s="40" t="s">
        <v>539</v>
      </c>
      <c r="D78" s="41" t="s">
        <v>142</v>
      </c>
      <c r="E78" s="85">
        <v>20</v>
      </c>
      <c r="F78" s="114"/>
      <c r="G78" s="43">
        <f>E78*F78</f>
        <v>0</v>
      </c>
    </row>
    <row r="79" spans="1:7" s="1" customFormat="1" ht="9">
      <c r="A79" s="37">
        <f>A78+1</f>
        <v>48</v>
      </c>
      <c r="B79" s="39" t="s">
        <v>540</v>
      </c>
      <c r="C79" s="40" t="s">
        <v>541</v>
      </c>
      <c r="D79" s="41" t="s">
        <v>98</v>
      </c>
      <c r="E79" s="85">
        <v>15</v>
      </c>
      <c r="F79" s="114"/>
      <c r="G79" s="43">
        <f>E79*F79</f>
        <v>0</v>
      </c>
    </row>
    <row r="80" spans="1:7" s="1" customFormat="1" ht="9">
      <c r="A80" s="37">
        <f>A79+1</f>
        <v>49</v>
      </c>
      <c r="B80" s="39" t="s">
        <v>542</v>
      </c>
      <c r="C80" s="40" t="s">
        <v>543</v>
      </c>
      <c r="D80" s="41" t="s">
        <v>98</v>
      </c>
      <c r="E80" s="85">
        <v>15</v>
      </c>
      <c r="F80" s="114"/>
      <c r="G80" s="43">
        <f>E80*F80</f>
        <v>0</v>
      </c>
    </row>
    <row r="81" spans="1:7" s="1" customFormat="1" ht="9">
      <c r="A81" s="37">
        <f>A80+1</f>
        <v>50</v>
      </c>
      <c r="B81" s="39" t="s">
        <v>544</v>
      </c>
      <c r="C81" s="40" t="s">
        <v>545</v>
      </c>
      <c r="D81" s="41" t="s">
        <v>102</v>
      </c>
      <c r="E81" s="85">
        <v>1</v>
      </c>
      <c r="F81" s="114"/>
      <c r="G81" s="43">
        <f>E81*F81</f>
        <v>0</v>
      </c>
    </row>
    <row r="82" spans="1:7" s="1" customFormat="1" ht="9">
      <c r="A82" s="37">
        <f>A81+1</f>
        <v>51</v>
      </c>
      <c r="B82" s="39" t="s">
        <v>546</v>
      </c>
      <c r="C82" s="40" t="s">
        <v>547</v>
      </c>
      <c r="D82" s="41" t="s">
        <v>98</v>
      </c>
      <c r="E82" s="85">
        <v>100</v>
      </c>
      <c r="F82" s="114"/>
      <c r="G82" s="43">
        <f>E82*F82</f>
        <v>0</v>
      </c>
    </row>
    <row r="83" spans="1:7" s="1" customFormat="1" ht="18">
      <c r="A83" s="36"/>
      <c r="B83" s="115" t="s">
        <v>28</v>
      </c>
      <c r="C83" s="116" t="s">
        <v>548</v>
      </c>
      <c r="D83" s="41"/>
      <c r="E83" s="38"/>
      <c r="F83" s="36"/>
      <c r="G83" s="44"/>
    </row>
    <row r="84" spans="1:7" s="1" customFormat="1" ht="9">
      <c r="A84" s="37">
        <f>A82+1</f>
        <v>52</v>
      </c>
      <c r="B84" s="39" t="s">
        <v>549</v>
      </c>
      <c r="C84" s="40" t="s">
        <v>550</v>
      </c>
      <c r="D84" s="41" t="s">
        <v>27</v>
      </c>
      <c r="E84" s="91">
        <v>0.36</v>
      </c>
      <c r="F84" s="114"/>
      <c r="G84" s="43">
        <f>E84*F84</f>
        <v>0</v>
      </c>
    </row>
    <row r="85" spans="1:7" s="1" customFormat="1" ht="9" customHeight="1">
      <c r="A85" s="8"/>
      <c r="B85" s="87" t="s">
        <v>58</v>
      </c>
      <c r="C85" s="90" t="s">
        <v>551</v>
      </c>
      <c r="D85" s="88"/>
      <c r="E85" s="88"/>
      <c r="F85" s="88"/>
      <c r="G85" s="89"/>
    </row>
    <row r="86" spans="1:7" s="1" customFormat="1" ht="9">
      <c r="A86" s="37">
        <f>A84+1</f>
        <v>53</v>
      </c>
      <c r="B86" s="39" t="s">
        <v>552</v>
      </c>
      <c r="C86" s="40" t="s">
        <v>553</v>
      </c>
      <c r="D86" s="41" t="s">
        <v>98</v>
      </c>
      <c r="E86" s="85">
        <v>6</v>
      </c>
      <c r="F86" s="114"/>
      <c r="G86" s="43">
        <f>E86*F86</f>
        <v>0</v>
      </c>
    </row>
    <row r="87" spans="1:7" s="24" customFormat="1" ht="11" thickBot="1">
      <c r="A87" s="45"/>
      <c r="B87" s="47" t="s">
        <v>372</v>
      </c>
      <c r="C87" s="48" t="s">
        <v>373</v>
      </c>
      <c r="D87" s="46"/>
      <c r="E87" s="46"/>
      <c r="F87" s="49"/>
      <c r="G87" s="50">
        <f>SUM(G22:G86)</f>
        <v>0</v>
      </c>
    </row>
    <row r="88" spans="1:7" ht="13" thickBot="1">
      <c r="A88" s="57"/>
      <c r="B88" s="57"/>
      <c r="C88" s="57"/>
      <c r="D88" s="57"/>
      <c r="E88" s="57"/>
      <c r="F88" s="57"/>
      <c r="G88" s="57"/>
    </row>
    <row r="89" spans="1:7" s="24" customFormat="1" ht="13" thickBot="1">
      <c r="A89" s="58"/>
      <c r="B89" s="59"/>
      <c r="C89" s="61" t="s">
        <v>31</v>
      </c>
      <c r="D89" s="60"/>
      <c r="E89" s="60"/>
      <c r="F89" s="124">
        <f>'REKAPITULACE #2'!C16</f>
        <v>0</v>
      </c>
      <c r="G89" s="125"/>
    </row>
  </sheetData>
  <sheetProtection algorithmName="SHA-512" hashValue="TukPxaLI7knMp3KHyoB8WLUeeeaCKyktM/XpC4Y/H9yZ0F5/+ZnBneQ09aNMBBtMAjq+drKWAGhvq0h1iNBNhg==" saltValue="TBLdBi9P5SzUWO7gnpYFgA==" spinCount="100000" sheet="1" objects="1" scenarios="1"/>
  <protectedRanges>
    <protectedRange sqref="G3 F12 F22:F25 F27:F36 F38:F41 F43:F46 F48 F50:F63 F65 F67 F69 F71 F73 F75:F82 F84 F86" name="Oblast1"/>
  </protectedRanges>
  <mergeCells count="26">
    <mergeCell ref="C72:G72"/>
    <mergeCell ref="C74:G74"/>
    <mergeCell ref="C85:G85"/>
    <mergeCell ref="F89:G89"/>
    <mergeCell ref="C47:G47"/>
    <mergeCell ref="C49:G49"/>
    <mergeCell ref="C64:G64"/>
    <mergeCell ref="C66:G66"/>
    <mergeCell ref="C68:G68"/>
    <mergeCell ref="C70:G70"/>
    <mergeCell ref="B16:B18"/>
    <mergeCell ref="C16:C18"/>
    <mergeCell ref="D16:D18"/>
    <mergeCell ref="E16:E18"/>
    <mergeCell ref="F16:G17"/>
    <mergeCell ref="C42:G42"/>
    <mergeCell ref="A1:E1"/>
    <mergeCell ref="F1:G1"/>
    <mergeCell ref="A2:E2"/>
    <mergeCell ref="F2:G2"/>
    <mergeCell ref="A4:G4"/>
    <mergeCell ref="B6:B8"/>
    <mergeCell ref="C6:C8"/>
    <mergeCell ref="D6:D8"/>
    <mergeCell ref="E6:E8"/>
    <mergeCell ref="F6:G7"/>
  </mergeCells>
  <printOptions horizontalCentered="1"/>
  <pageMargins left="0.39375000000000004" right="0.39375000000000004" top="0.5902777777777778" bottom="0.5902777777777778" header="0.3" footer="0.3"/>
  <pageSetup horizontalDpi="600" verticalDpi="600" orientation="landscape" paperSize="9" r:id="rId1"/>
  <headerFooter>
    <oddFooter>&amp;CStránka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BF60E-9147-4FF8-8537-6F6896BF5071}">
  <dimension ref="A1:C29"/>
  <sheetViews>
    <sheetView workbookViewId="0" topLeftCell="A1">
      <selection activeCell="C29" sqref="C29"/>
    </sheetView>
  </sheetViews>
  <sheetFormatPr defaultColWidth="9.140625" defaultRowHeight="12.75"/>
  <cols>
    <col min="1" max="1" width="3.8515625" style="0" customWidth="1"/>
    <col min="2" max="2" width="45.140625" style="0" customWidth="1"/>
    <col min="3" max="3" width="20.421875" style="0" customWidth="1"/>
  </cols>
  <sheetData>
    <row r="1" spans="1:3" s="2" customFormat="1" ht="12.75">
      <c r="A1" s="3" t="s">
        <v>0</v>
      </c>
      <c r="B1" s="4"/>
      <c r="C1" s="2" t="s">
        <v>1</v>
      </c>
    </row>
    <row r="2" spans="1:3" s="2" customFormat="1" ht="12.75">
      <c r="A2" s="3" t="s">
        <v>49</v>
      </c>
      <c r="B2" s="4"/>
      <c r="C2" s="2" t="s">
        <v>3</v>
      </c>
    </row>
    <row r="3" s="1" customFormat="1" ht="9">
      <c r="C3" s="138" t="str">
        <f>'ROZPOČET #3'!G3</f>
        <v>Vyplň údaj</v>
      </c>
    </row>
    <row r="4" spans="1:3" s="6" customFormat="1" ht="13">
      <c r="A4" s="7" t="s">
        <v>32</v>
      </c>
      <c r="B4" s="4"/>
      <c r="C4" s="4"/>
    </row>
    <row r="5" s="1" customFormat="1" ht="9.5" thickBot="1"/>
    <row r="6" spans="1:3" s="1" customFormat="1" ht="9.75" customHeight="1">
      <c r="A6" s="62" t="s">
        <v>33</v>
      </c>
      <c r="B6" s="64" t="s">
        <v>34</v>
      </c>
      <c r="C6" s="66" t="s">
        <v>17</v>
      </c>
    </row>
    <row r="7" spans="1:3" s="1" customFormat="1" ht="9.75" customHeight="1" thickBot="1">
      <c r="A7" s="63"/>
      <c r="B7" s="65"/>
      <c r="C7" s="67" t="s">
        <v>35</v>
      </c>
    </row>
    <row r="8" spans="1:3" s="23" customFormat="1" ht="10.5">
      <c r="A8" s="68"/>
      <c r="B8" s="70" t="s">
        <v>50</v>
      </c>
      <c r="C8" s="69"/>
    </row>
    <row r="9" spans="1:3" s="23" customFormat="1" ht="10.5">
      <c r="A9" s="71">
        <v>1</v>
      </c>
      <c r="B9" s="33" t="s">
        <v>417</v>
      </c>
      <c r="C9" s="72">
        <f>'ROZPOČET #3'!G49</f>
        <v>0</v>
      </c>
    </row>
    <row r="10" spans="1:3" s="23" customFormat="1" ht="10.5">
      <c r="A10" s="92">
        <v>2</v>
      </c>
      <c r="B10" s="93" t="s">
        <v>418</v>
      </c>
      <c r="C10" s="94">
        <f>'ROZPOČET #3'!G53</f>
        <v>0</v>
      </c>
    </row>
    <row r="11" spans="1:3" s="23" customFormat="1" ht="10.5">
      <c r="A11" s="92">
        <v>3</v>
      </c>
      <c r="B11" s="93" t="s">
        <v>419</v>
      </c>
      <c r="C11" s="94">
        <f>'ROZPOČET #3'!G60</f>
        <v>0</v>
      </c>
    </row>
    <row r="12" spans="1:3" s="23" customFormat="1" ht="10.5">
      <c r="A12" s="92">
        <v>4</v>
      </c>
      <c r="B12" s="93" t="s">
        <v>420</v>
      </c>
      <c r="C12" s="94">
        <f>'ROZPOČET #3'!G69</f>
        <v>0</v>
      </c>
    </row>
    <row r="13" spans="1:3" s="23" customFormat="1" ht="10.5">
      <c r="A13" s="92">
        <v>5</v>
      </c>
      <c r="B13" s="93" t="s">
        <v>421</v>
      </c>
      <c r="C13" s="94">
        <f>'ROZPOČET #3'!G109</f>
        <v>0</v>
      </c>
    </row>
    <row r="14" spans="1:3" s="23" customFormat="1" ht="10.5">
      <c r="A14" s="92">
        <v>9</v>
      </c>
      <c r="B14" s="93" t="s">
        <v>422</v>
      </c>
      <c r="C14" s="94">
        <f>'ROZPOČET #3'!G112</f>
        <v>0</v>
      </c>
    </row>
    <row r="15" spans="1:3" s="23" customFormat="1" ht="10.5">
      <c r="A15" s="92">
        <v>96</v>
      </c>
      <c r="B15" s="93" t="s">
        <v>423</v>
      </c>
      <c r="C15" s="94">
        <f>'ROZPOČET #3'!G134</f>
        <v>0</v>
      </c>
    </row>
    <row r="16" spans="1:3" s="23" customFormat="1" ht="11" thickBot="1">
      <c r="A16" s="73"/>
      <c r="B16" s="74" t="s">
        <v>424</v>
      </c>
      <c r="C16" s="122">
        <f>SUM(C9:C15)</f>
        <v>0</v>
      </c>
    </row>
    <row r="17" s="1" customFormat="1" ht="9.5" thickBot="1"/>
    <row r="18" spans="1:3" s="23" customFormat="1" ht="10.5">
      <c r="A18" s="68"/>
      <c r="B18" s="70" t="s">
        <v>22</v>
      </c>
      <c r="C18" s="69"/>
    </row>
    <row r="19" spans="1:3" s="23" customFormat="1" ht="10.5">
      <c r="A19" s="71">
        <v>711</v>
      </c>
      <c r="B19" s="33" t="s">
        <v>425</v>
      </c>
      <c r="C19" s="72">
        <f>'ROZPOČET #3'!G155</f>
        <v>0</v>
      </c>
    </row>
    <row r="20" spans="1:3" s="23" customFormat="1" ht="10.5">
      <c r="A20" s="92" t="s">
        <v>336</v>
      </c>
      <c r="B20" s="93" t="s">
        <v>426</v>
      </c>
      <c r="C20" s="94">
        <f>'ROZPOČET #3'!G200</f>
        <v>0</v>
      </c>
    </row>
    <row r="21" spans="1:3" s="23" customFormat="1" ht="11" thickBot="1">
      <c r="A21" s="73"/>
      <c r="B21" s="74" t="s">
        <v>37</v>
      </c>
      <c r="C21" s="122">
        <f>SUM(C19:C20)</f>
        <v>0</v>
      </c>
    </row>
    <row r="22" s="1" customFormat="1" ht="9.5" thickBot="1"/>
    <row r="23" spans="1:3" s="23" customFormat="1" ht="10.5">
      <c r="A23" s="68"/>
      <c r="B23" s="70" t="s">
        <v>338</v>
      </c>
      <c r="C23" s="69"/>
    </row>
    <row r="24" spans="1:3" s="23" customFormat="1" ht="10.5">
      <c r="A24" s="71" t="s">
        <v>372</v>
      </c>
      <c r="B24" s="33" t="s">
        <v>427</v>
      </c>
      <c r="C24" s="72">
        <f>'ROZPOČET #3'!G227</f>
        <v>0</v>
      </c>
    </row>
    <row r="25" spans="1:3" s="23" customFormat="1" ht="10.5">
      <c r="A25" s="92" t="s">
        <v>408</v>
      </c>
      <c r="B25" s="93" t="s">
        <v>428</v>
      </c>
      <c r="C25" s="94">
        <f>'ROZPOČET #3'!G248</f>
        <v>0</v>
      </c>
    </row>
    <row r="26" spans="1:3" s="23" customFormat="1" ht="10.5">
      <c r="A26" s="92" t="s">
        <v>415</v>
      </c>
      <c r="B26" s="93" t="s">
        <v>429</v>
      </c>
      <c r="C26" s="94">
        <f>'ROZPOČET #3'!G252</f>
        <v>0</v>
      </c>
    </row>
    <row r="27" spans="1:3" s="23" customFormat="1" ht="11" thickBot="1">
      <c r="A27" s="73"/>
      <c r="B27" s="74" t="s">
        <v>430</v>
      </c>
      <c r="C27" s="122">
        <f>SUM(C24:C26)</f>
        <v>0</v>
      </c>
    </row>
    <row r="28" s="1" customFormat="1" ht="9.5" thickBot="1"/>
    <row r="29" spans="1:3" s="23" customFormat="1" ht="11" thickBot="1">
      <c r="A29" s="75"/>
      <c r="B29" s="76" t="s">
        <v>38</v>
      </c>
      <c r="C29" s="123">
        <f>C16+C21+C27</f>
        <v>0</v>
      </c>
    </row>
  </sheetData>
  <sheetProtection algorithmName="SHA-512" hashValue="Akp+2df/LQqAj10zbEt0rOdh2oeaeBoXxCHvp3yBDxqf35NkIlAdKmh2xw/9FeP39TpIAX523z2oo0wH922LqA==" saltValue="+g1j7ZTdcQlnfems4obAzQ==" spinCount="100000" sheet="1" objects="1" scenarios="1"/>
  <mergeCells count="5">
    <mergeCell ref="A1:B1"/>
    <mergeCell ref="A2:B2"/>
    <mergeCell ref="A4:C4"/>
    <mergeCell ref="A6:A7"/>
    <mergeCell ref="B6:B7"/>
  </mergeCells>
  <printOptions horizontalCentered="1"/>
  <pageMargins left="0.39375000000000004" right="0.39375000000000004" top="0.5902777777777778" bottom="0.5902777777777778"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082D9-EC11-49DD-AF49-39D029B05433}">
  <dimension ref="A1:G254"/>
  <sheetViews>
    <sheetView workbookViewId="0" topLeftCell="A1">
      <selection activeCell="B6" sqref="B6:B8"/>
    </sheetView>
  </sheetViews>
  <sheetFormatPr defaultColWidth="9.140625" defaultRowHeight="12.75"/>
  <cols>
    <col min="1" max="1" width="3.57421875" style="0" customWidth="1"/>
    <col min="2" max="2" width="10.8515625" style="0" customWidth="1"/>
    <col min="3" max="3" width="43.421875" style="0" customWidth="1"/>
    <col min="4" max="4" width="4.421875" style="0" customWidth="1"/>
    <col min="5" max="5" width="8.57421875" style="0" customWidth="1"/>
    <col min="6" max="7" width="10.421875" style="0" customWidth="1"/>
  </cols>
  <sheetData>
    <row r="1" spans="1:7" s="2" customFormat="1" ht="12.75">
      <c r="A1" s="3" t="s">
        <v>0</v>
      </c>
      <c r="B1" s="4"/>
      <c r="C1" s="4"/>
      <c r="D1" s="4"/>
      <c r="E1" s="4"/>
      <c r="F1" s="3" t="s">
        <v>1</v>
      </c>
      <c r="G1" s="4"/>
    </row>
    <row r="2" spans="1:7" s="2" customFormat="1" ht="12.75">
      <c r="A2" s="3" t="s">
        <v>49</v>
      </c>
      <c r="B2" s="4"/>
      <c r="C2" s="4"/>
      <c r="D2" s="4"/>
      <c r="E2" s="4"/>
      <c r="F2" s="3" t="s">
        <v>3</v>
      </c>
      <c r="G2" s="4"/>
    </row>
    <row r="3" s="1" customFormat="1" ht="9">
      <c r="G3" s="137" t="s">
        <v>629</v>
      </c>
    </row>
    <row r="4" spans="1:7" s="5" customFormat="1" ht="13">
      <c r="A4" s="7" t="s">
        <v>4</v>
      </c>
      <c r="B4" s="4"/>
      <c r="C4" s="4"/>
      <c r="D4" s="4"/>
      <c r="E4" s="4"/>
      <c r="F4" s="4"/>
      <c r="G4" s="4"/>
    </row>
    <row r="5" s="1" customFormat="1" ht="9.5" thickBot="1"/>
    <row r="6" spans="1:7" s="1" customFormat="1" ht="9.75" customHeight="1">
      <c r="A6" s="9" t="s">
        <v>5</v>
      </c>
      <c r="B6" s="12" t="s">
        <v>9</v>
      </c>
      <c r="C6" s="12" t="s">
        <v>11</v>
      </c>
      <c r="D6" s="12" t="s">
        <v>13</v>
      </c>
      <c r="E6" s="12" t="s">
        <v>15</v>
      </c>
      <c r="F6" s="15" t="s">
        <v>17</v>
      </c>
      <c r="G6" s="16"/>
    </row>
    <row r="7" spans="1:7" s="1" customFormat="1" ht="9.75" customHeight="1">
      <c r="A7" s="10" t="s">
        <v>6</v>
      </c>
      <c r="B7" s="13"/>
      <c r="C7" s="13"/>
      <c r="D7" s="13"/>
      <c r="E7" s="13"/>
      <c r="F7" s="17"/>
      <c r="G7" s="18"/>
    </row>
    <row r="8" spans="1:7" s="1" customFormat="1" ht="9.75" customHeight="1">
      <c r="A8" s="10" t="s">
        <v>7</v>
      </c>
      <c r="B8" s="13"/>
      <c r="C8" s="13"/>
      <c r="D8" s="13"/>
      <c r="E8" s="13"/>
      <c r="F8" s="19" t="s">
        <v>18</v>
      </c>
      <c r="G8" s="21" t="s">
        <v>20</v>
      </c>
    </row>
    <row r="9" spans="1:7" s="1" customFormat="1" ht="9.75" customHeight="1" thickBot="1">
      <c r="A9" s="11" t="s">
        <v>8</v>
      </c>
      <c r="B9" s="14" t="s">
        <v>10</v>
      </c>
      <c r="C9" s="14" t="s">
        <v>12</v>
      </c>
      <c r="D9" s="14" t="s">
        <v>14</v>
      </c>
      <c r="E9" s="14" t="s">
        <v>16</v>
      </c>
      <c r="F9" s="20" t="s">
        <v>19</v>
      </c>
      <c r="G9" s="22" t="s">
        <v>21</v>
      </c>
    </row>
    <row r="10" spans="1:7" s="24" customFormat="1" ht="10.5">
      <c r="A10" s="26"/>
      <c r="B10" s="25"/>
      <c r="C10" s="27" t="s">
        <v>50</v>
      </c>
      <c r="D10" s="25"/>
      <c r="E10" s="25"/>
      <c r="F10" s="28"/>
      <c r="G10" s="29"/>
    </row>
    <row r="11" spans="1:7" s="24" customFormat="1" ht="10.5">
      <c r="A11" s="31"/>
      <c r="B11" s="32" t="s">
        <v>51</v>
      </c>
      <c r="C11" s="33" t="s">
        <v>52</v>
      </c>
      <c r="D11" s="30"/>
      <c r="E11" s="30"/>
      <c r="F11" s="34"/>
      <c r="G11" s="35"/>
    </row>
    <row r="12" spans="1:7" s="1" customFormat="1" ht="18">
      <c r="A12" s="37">
        <v>1</v>
      </c>
      <c r="B12" s="39" t="s">
        <v>53</v>
      </c>
      <c r="C12" s="40" t="s">
        <v>54</v>
      </c>
      <c r="D12" s="41" t="s">
        <v>55</v>
      </c>
      <c r="E12" s="85">
        <v>3</v>
      </c>
      <c r="F12" s="114"/>
      <c r="G12" s="43">
        <f>E12*F12</f>
        <v>0</v>
      </c>
    </row>
    <row r="13" spans="1:7" s="1" customFormat="1" ht="9">
      <c r="A13" s="37">
        <f>A12+1</f>
        <v>2</v>
      </c>
      <c r="B13" s="39" t="s">
        <v>56</v>
      </c>
      <c r="C13" s="40" t="s">
        <v>57</v>
      </c>
      <c r="D13" s="41" t="s">
        <v>55</v>
      </c>
      <c r="E13" s="86">
        <v>0.8</v>
      </c>
      <c r="F13" s="114"/>
      <c r="G13" s="43">
        <f>E13*F13</f>
        <v>0</v>
      </c>
    </row>
    <row r="14" spans="1:7" s="1" customFormat="1" ht="9" customHeight="1">
      <c r="A14" s="8"/>
      <c r="B14" s="87" t="s">
        <v>58</v>
      </c>
      <c r="C14" s="90" t="s">
        <v>59</v>
      </c>
      <c r="D14" s="88"/>
      <c r="E14" s="88"/>
      <c r="F14" s="88"/>
      <c r="G14" s="89"/>
    </row>
    <row r="15" spans="1:7" s="1" customFormat="1" ht="9">
      <c r="A15" s="37">
        <f>A13+1</f>
        <v>3</v>
      </c>
      <c r="B15" s="39" t="s">
        <v>60</v>
      </c>
      <c r="C15" s="40" t="s">
        <v>61</v>
      </c>
      <c r="D15" s="41" t="s">
        <v>55</v>
      </c>
      <c r="E15" s="86">
        <v>40.86364799999999</v>
      </c>
      <c r="F15" s="114"/>
      <c r="G15" s="43">
        <f>E15*F15</f>
        <v>0</v>
      </c>
    </row>
    <row r="16" spans="1:7" s="1" customFormat="1" ht="9" customHeight="1">
      <c r="A16" s="8"/>
      <c r="B16" s="87" t="s">
        <v>58</v>
      </c>
      <c r="C16" s="90" t="s">
        <v>62</v>
      </c>
      <c r="D16" s="88"/>
      <c r="E16" s="88"/>
      <c r="F16" s="88"/>
      <c r="G16" s="89"/>
    </row>
    <row r="17" spans="1:7" s="1" customFormat="1" ht="9">
      <c r="A17" s="37">
        <f>A15+1</f>
        <v>4</v>
      </c>
      <c r="B17" s="39" t="s">
        <v>63</v>
      </c>
      <c r="C17" s="40" t="s">
        <v>64</v>
      </c>
      <c r="D17" s="41" t="s">
        <v>55</v>
      </c>
      <c r="E17" s="86">
        <v>22.587719999999997</v>
      </c>
      <c r="F17" s="114"/>
      <c r="G17" s="43">
        <f>E17*F17</f>
        <v>0</v>
      </c>
    </row>
    <row r="18" spans="1:7" s="1" customFormat="1" ht="9" customHeight="1">
      <c r="A18" s="8"/>
      <c r="B18" s="87" t="s">
        <v>58</v>
      </c>
      <c r="C18" s="90" t="s">
        <v>65</v>
      </c>
      <c r="D18" s="88"/>
      <c r="E18" s="88"/>
      <c r="F18" s="88"/>
      <c r="G18" s="89"/>
    </row>
    <row r="19" spans="1:7" s="1" customFormat="1" ht="9">
      <c r="A19" s="36"/>
      <c r="B19" s="39" t="s">
        <v>66</v>
      </c>
      <c r="C19" s="40" t="s">
        <v>67</v>
      </c>
      <c r="D19" s="41" t="s">
        <v>55</v>
      </c>
      <c r="E19" s="86">
        <v>15.057720000000002</v>
      </c>
      <c r="F19" s="117"/>
      <c r="G19" s="44"/>
    </row>
    <row r="20" spans="1:7" s="1" customFormat="1" ht="9" customHeight="1">
      <c r="A20" s="8"/>
      <c r="B20" s="87" t="s">
        <v>58</v>
      </c>
      <c r="C20" s="90" t="s">
        <v>68</v>
      </c>
      <c r="D20" s="88"/>
      <c r="E20" s="88"/>
      <c r="F20" s="88"/>
      <c r="G20" s="89"/>
    </row>
    <row r="21" spans="1:7" s="1" customFormat="1" ht="9">
      <c r="A21" s="36"/>
      <c r="B21" s="39" t="s">
        <v>66</v>
      </c>
      <c r="C21" s="40" t="s">
        <v>69</v>
      </c>
      <c r="D21" s="41" t="s">
        <v>55</v>
      </c>
      <c r="E21" s="86">
        <v>1.6</v>
      </c>
      <c r="F21" s="117"/>
      <c r="G21" s="44"/>
    </row>
    <row r="22" spans="1:7" s="1" customFormat="1" ht="9" customHeight="1">
      <c r="A22" s="8"/>
      <c r="B22" s="87" t="s">
        <v>58</v>
      </c>
      <c r="C22" s="90" t="s">
        <v>70</v>
      </c>
      <c r="D22" s="88"/>
      <c r="E22" s="88"/>
      <c r="F22" s="88"/>
      <c r="G22" s="89"/>
    </row>
    <row r="23" spans="1:7" s="1" customFormat="1" ht="9">
      <c r="A23" s="37">
        <f>A17+1</f>
        <v>5</v>
      </c>
      <c r="B23" s="39" t="s">
        <v>71</v>
      </c>
      <c r="C23" s="40" t="s">
        <v>72</v>
      </c>
      <c r="D23" s="41" t="s">
        <v>55</v>
      </c>
      <c r="E23" s="86">
        <v>1.6</v>
      </c>
      <c r="F23" s="114"/>
      <c r="G23" s="43">
        <f>E23*F23</f>
        <v>0</v>
      </c>
    </row>
    <row r="24" spans="1:7" s="1" customFormat="1" ht="9" customHeight="1">
      <c r="A24" s="8"/>
      <c r="B24" s="87" t="s">
        <v>58</v>
      </c>
      <c r="C24" s="90" t="s">
        <v>73</v>
      </c>
      <c r="D24" s="88"/>
      <c r="E24" s="88"/>
      <c r="F24" s="88"/>
      <c r="G24" s="89"/>
    </row>
    <row r="25" spans="1:7" s="1" customFormat="1" ht="9">
      <c r="A25" s="36"/>
      <c r="B25" s="39" t="s">
        <v>66</v>
      </c>
      <c r="C25" s="40" t="s">
        <v>74</v>
      </c>
      <c r="D25" s="41" t="s">
        <v>55</v>
      </c>
      <c r="E25" s="86">
        <v>3.2</v>
      </c>
      <c r="F25" s="117"/>
      <c r="G25" s="44"/>
    </row>
    <row r="26" spans="1:7" s="1" customFormat="1" ht="9" customHeight="1">
      <c r="A26" s="8"/>
      <c r="B26" s="87" t="s">
        <v>58</v>
      </c>
      <c r="C26" s="90" t="s">
        <v>75</v>
      </c>
      <c r="D26" s="88"/>
      <c r="E26" s="88"/>
      <c r="F26" s="88"/>
      <c r="G26" s="89"/>
    </row>
    <row r="27" spans="1:7" s="1" customFormat="1" ht="9">
      <c r="A27" s="37">
        <f>A23+1</f>
        <v>6</v>
      </c>
      <c r="B27" s="39" t="s">
        <v>76</v>
      </c>
      <c r="C27" s="40" t="s">
        <v>77</v>
      </c>
      <c r="D27" s="41" t="s">
        <v>55</v>
      </c>
      <c r="E27" s="86">
        <v>3.2</v>
      </c>
      <c r="F27" s="114"/>
      <c r="G27" s="43">
        <f>E27*F27</f>
        <v>0</v>
      </c>
    </row>
    <row r="28" spans="1:7" s="1" customFormat="1" ht="9" customHeight="1">
      <c r="A28" s="8"/>
      <c r="B28" s="87" t="s">
        <v>58</v>
      </c>
      <c r="C28" s="90" t="s">
        <v>78</v>
      </c>
      <c r="D28" s="88"/>
      <c r="E28" s="88"/>
      <c r="F28" s="88"/>
      <c r="G28" s="89"/>
    </row>
    <row r="29" spans="1:7" s="1" customFormat="1" ht="9">
      <c r="A29" s="36"/>
      <c r="B29" s="39" t="s">
        <v>66</v>
      </c>
      <c r="C29" s="40" t="s">
        <v>79</v>
      </c>
      <c r="D29" s="41" t="s">
        <v>55</v>
      </c>
      <c r="E29" s="86">
        <v>0.24</v>
      </c>
      <c r="F29" s="117"/>
      <c r="G29" s="44"/>
    </row>
    <row r="30" spans="1:7" s="1" customFormat="1" ht="9" customHeight="1">
      <c r="A30" s="8"/>
      <c r="B30" s="87" t="s">
        <v>58</v>
      </c>
      <c r="C30" s="90" t="s">
        <v>80</v>
      </c>
      <c r="D30" s="88"/>
      <c r="E30" s="88"/>
      <c r="F30" s="88"/>
      <c r="G30" s="89"/>
    </row>
    <row r="31" spans="1:7" s="1" customFormat="1" ht="9">
      <c r="A31" s="37">
        <f>A27+1</f>
        <v>7</v>
      </c>
      <c r="B31" s="39" t="s">
        <v>81</v>
      </c>
      <c r="C31" s="40" t="s">
        <v>82</v>
      </c>
      <c r="D31" s="41" t="s">
        <v>55</v>
      </c>
      <c r="E31" s="86">
        <v>0.24</v>
      </c>
      <c r="F31" s="114"/>
      <c r="G31" s="43">
        <f>E31*F31</f>
        <v>0</v>
      </c>
    </row>
    <row r="32" spans="1:7" s="1" customFormat="1" ht="9" customHeight="1">
      <c r="A32" s="8"/>
      <c r="B32" s="87" t="s">
        <v>58</v>
      </c>
      <c r="C32" s="90" t="s">
        <v>83</v>
      </c>
      <c r="D32" s="88"/>
      <c r="E32" s="88"/>
      <c r="F32" s="88"/>
      <c r="G32" s="89"/>
    </row>
    <row r="33" spans="1:7" s="1" customFormat="1" ht="9">
      <c r="A33" s="37">
        <f>A31+1</f>
        <v>8</v>
      </c>
      <c r="B33" s="39" t="s">
        <v>84</v>
      </c>
      <c r="C33" s="40" t="s">
        <v>85</v>
      </c>
      <c r="D33" s="41" t="s">
        <v>55</v>
      </c>
      <c r="E33" s="86">
        <v>1.5290000000000001</v>
      </c>
      <c r="F33" s="114"/>
      <c r="G33" s="43">
        <f>E33*F33</f>
        <v>0</v>
      </c>
    </row>
    <row r="34" spans="1:7" s="1" customFormat="1" ht="9" customHeight="1">
      <c r="A34" s="8"/>
      <c r="B34" s="87" t="s">
        <v>58</v>
      </c>
      <c r="C34" s="90" t="s">
        <v>86</v>
      </c>
      <c r="D34" s="88"/>
      <c r="E34" s="88"/>
      <c r="F34" s="88"/>
      <c r="G34" s="89"/>
    </row>
    <row r="35" spans="1:7" s="1" customFormat="1" ht="9">
      <c r="A35" s="37">
        <f>A33+1</f>
        <v>9</v>
      </c>
      <c r="B35" s="39" t="s">
        <v>87</v>
      </c>
      <c r="C35" s="40" t="s">
        <v>88</v>
      </c>
      <c r="D35" s="41" t="s">
        <v>55</v>
      </c>
      <c r="E35" s="86">
        <v>1.5290000000000001</v>
      </c>
      <c r="F35" s="114"/>
      <c r="G35" s="43">
        <f>E35*F35</f>
        <v>0</v>
      </c>
    </row>
    <row r="36" spans="1:7" s="1" customFormat="1" ht="9" customHeight="1">
      <c r="A36" s="8"/>
      <c r="B36" s="87" t="s">
        <v>58</v>
      </c>
      <c r="C36" s="90" t="s">
        <v>89</v>
      </c>
      <c r="D36" s="88"/>
      <c r="E36" s="88"/>
      <c r="F36" s="88"/>
      <c r="G36" s="89"/>
    </row>
    <row r="37" spans="1:7" s="1" customFormat="1" ht="9">
      <c r="A37" s="36"/>
      <c r="B37" s="115" t="s">
        <v>28</v>
      </c>
      <c r="C37" s="116" t="s">
        <v>90</v>
      </c>
      <c r="D37" s="41"/>
      <c r="E37" s="38"/>
      <c r="F37" s="36"/>
      <c r="G37" s="44"/>
    </row>
    <row r="38" spans="1:7" s="1" customFormat="1" ht="9">
      <c r="A38" s="37">
        <f>A35+1</f>
        <v>10</v>
      </c>
      <c r="B38" s="39" t="s">
        <v>91</v>
      </c>
      <c r="C38" s="40" t="s">
        <v>92</v>
      </c>
      <c r="D38" s="41" t="s">
        <v>55</v>
      </c>
      <c r="E38" s="86">
        <v>2.0999999999999996</v>
      </c>
      <c r="F38" s="114"/>
      <c r="G38" s="43">
        <f>E38*F38</f>
        <v>0</v>
      </c>
    </row>
    <row r="39" spans="1:7" s="1" customFormat="1" ht="9" customHeight="1">
      <c r="A39" s="8"/>
      <c r="B39" s="87" t="s">
        <v>58</v>
      </c>
      <c r="C39" s="90" t="s">
        <v>93</v>
      </c>
      <c r="D39" s="88"/>
      <c r="E39" s="88"/>
      <c r="F39" s="88"/>
      <c r="G39" s="89"/>
    </row>
    <row r="40" spans="1:7" s="1" customFormat="1" ht="9">
      <c r="A40" s="37">
        <f>A38+1</f>
        <v>11</v>
      </c>
      <c r="B40" s="39" t="s">
        <v>87</v>
      </c>
      <c r="C40" s="40" t="s">
        <v>88</v>
      </c>
      <c r="D40" s="41" t="s">
        <v>55</v>
      </c>
      <c r="E40" s="86">
        <v>2.0999999999999996</v>
      </c>
      <c r="F40" s="114"/>
      <c r="G40" s="43">
        <f>E40*F40</f>
        <v>0</v>
      </c>
    </row>
    <row r="41" spans="1:7" s="1" customFormat="1" ht="9" customHeight="1">
      <c r="A41" s="8"/>
      <c r="B41" s="87" t="s">
        <v>58</v>
      </c>
      <c r="C41" s="90" t="s">
        <v>94</v>
      </c>
      <c r="D41" s="88"/>
      <c r="E41" s="88"/>
      <c r="F41" s="88"/>
      <c r="G41" s="89"/>
    </row>
    <row r="42" spans="1:7" s="1" customFormat="1" ht="9">
      <c r="A42" s="36"/>
      <c r="B42" s="115" t="s">
        <v>28</v>
      </c>
      <c r="C42" s="116" t="s">
        <v>95</v>
      </c>
      <c r="D42" s="41"/>
      <c r="E42" s="38"/>
      <c r="F42" s="36"/>
      <c r="G42" s="44"/>
    </row>
    <row r="43" spans="1:7" s="1" customFormat="1" ht="9">
      <c r="A43" s="37">
        <f>A40+1</f>
        <v>12</v>
      </c>
      <c r="B43" s="39" t="s">
        <v>96</v>
      </c>
      <c r="C43" s="40" t="s">
        <v>97</v>
      </c>
      <c r="D43" s="41" t="s">
        <v>98</v>
      </c>
      <c r="E43" s="85">
        <v>12</v>
      </c>
      <c r="F43" s="114"/>
      <c r="G43" s="43">
        <f>E43*F43</f>
        <v>0</v>
      </c>
    </row>
    <row r="44" spans="1:7" s="1" customFormat="1" ht="18">
      <c r="A44" s="36"/>
      <c r="B44" s="115" t="s">
        <v>28</v>
      </c>
      <c r="C44" s="116" t="s">
        <v>99</v>
      </c>
      <c r="D44" s="41"/>
      <c r="E44" s="38"/>
      <c r="F44" s="36"/>
      <c r="G44" s="44"/>
    </row>
    <row r="45" spans="1:7" s="1" customFormat="1" ht="9">
      <c r="A45" s="37">
        <f>A43+1</f>
        <v>13</v>
      </c>
      <c r="B45" s="39" t="s">
        <v>100</v>
      </c>
      <c r="C45" s="40" t="s">
        <v>101</v>
      </c>
      <c r="D45" s="41" t="s">
        <v>102</v>
      </c>
      <c r="E45" s="85">
        <v>1</v>
      </c>
      <c r="F45" s="114"/>
      <c r="G45" s="43">
        <f>E45*F45</f>
        <v>0</v>
      </c>
    </row>
    <row r="46" spans="1:7" s="1" customFormat="1" ht="9">
      <c r="A46" s="37">
        <f>A45+1</f>
        <v>14</v>
      </c>
      <c r="B46" s="39" t="s">
        <v>103</v>
      </c>
      <c r="C46" s="40" t="s">
        <v>104</v>
      </c>
      <c r="D46" s="41" t="s">
        <v>27</v>
      </c>
      <c r="E46" s="91">
        <v>133</v>
      </c>
      <c r="F46" s="114"/>
      <c r="G46" s="43">
        <f>E46*F46</f>
        <v>0</v>
      </c>
    </row>
    <row r="47" spans="1:7" s="1" customFormat="1" ht="9" customHeight="1">
      <c r="A47" s="8"/>
      <c r="B47" s="87" t="s">
        <v>58</v>
      </c>
      <c r="C47" s="90" t="s">
        <v>105</v>
      </c>
      <c r="D47" s="88"/>
      <c r="E47" s="88"/>
      <c r="F47" s="88"/>
      <c r="G47" s="89"/>
    </row>
    <row r="48" spans="1:7" s="1" customFormat="1" ht="9">
      <c r="A48" s="36"/>
      <c r="B48" s="115" t="s">
        <v>28</v>
      </c>
      <c r="C48" s="116" t="s">
        <v>106</v>
      </c>
      <c r="D48" s="41"/>
      <c r="E48" s="38"/>
      <c r="F48" s="36"/>
      <c r="G48" s="44"/>
    </row>
    <row r="49" spans="1:7" s="24" customFormat="1" ht="10.5">
      <c r="A49" s="51"/>
      <c r="B49" s="52">
        <v>1</v>
      </c>
      <c r="C49" s="53" t="s">
        <v>107</v>
      </c>
      <c r="D49" s="54"/>
      <c r="E49" s="54"/>
      <c r="F49" s="55"/>
      <c r="G49" s="56">
        <f>SUM(G12:G48)</f>
        <v>0</v>
      </c>
    </row>
    <row r="50" spans="1:7" s="24" customFormat="1" ht="10.5">
      <c r="A50" s="31"/>
      <c r="B50" s="32" t="s">
        <v>108</v>
      </c>
      <c r="C50" s="33" t="s">
        <v>109</v>
      </c>
      <c r="D50" s="30"/>
      <c r="E50" s="30"/>
      <c r="F50" s="34"/>
      <c r="G50" s="35"/>
    </row>
    <row r="51" spans="1:7" s="1" customFormat="1" ht="9">
      <c r="A51" s="37">
        <f>A46+1</f>
        <v>15</v>
      </c>
      <c r="B51" s="39" t="s">
        <v>110</v>
      </c>
      <c r="C51" s="40" t="s">
        <v>111</v>
      </c>
      <c r="D51" s="41" t="s">
        <v>98</v>
      </c>
      <c r="E51" s="85">
        <v>10</v>
      </c>
      <c r="F51" s="114"/>
      <c r="G51" s="43">
        <f>E51*F51</f>
        <v>0</v>
      </c>
    </row>
    <row r="52" spans="1:7" s="1" customFormat="1" ht="9">
      <c r="A52" s="36"/>
      <c r="B52" s="115" t="s">
        <v>28</v>
      </c>
      <c r="C52" s="116" t="s">
        <v>112</v>
      </c>
      <c r="D52" s="41"/>
      <c r="E52" s="38"/>
      <c r="F52" s="36"/>
      <c r="G52" s="44"/>
    </row>
    <row r="53" spans="1:7" s="24" customFormat="1" ht="10.5">
      <c r="A53" s="51"/>
      <c r="B53" s="52">
        <v>2</v>
      </c>
      <c r="C53" s="53" t="s">
        <v>113</v>
      </c>
      <c r="D53" s="54"/>
      <c r="E53" s="54"/>
      <c r="F53" s="55"/>
      <c r="G53" s="56">
        <f>SUM(G51:G52)</f>
        <v>0</v>
      </c>
    </row>
    <row r="54" spans="1:7" s="24" customFormat="1" ht="10.5">
      <c r="A54" s="31"/>
      <c r="B54" s="32" t="s">
        <v>114</v>
      </c>
      <c r="C54" s="33" t="s">
        <v>115</v>
      </c>
      <c r="D54" s="30"/>
      <c r="E54" s="30"/>
      <c r="F54" s="34"/>
      <c r="G54" s="35"/>
    </row>
    <row r="55" spans="1:7" s="1" customFormat="1" ht="9">
      <c r="A55" s="37">
        <f>A51+1</f>
        <v>16</v>
      </c>
      <c r="B55" s="39" t="s">
        <v>116</v>
      </c>
      <c r="C55" s="40" t="s">
        <v>117</v>
      </c>
      <c r="D55" s="41" t="s">
        <v>27</v>
      </c>
      <c r="E55" s="91">
        <v>0.2</v>
      </c>
      <c r="F55" s="114"/>
      <c r="G55" s="43">
        <f>E55*F55</f>
        <v>0</v>
      </c>
    </row>
    <row r="56" spans="1:7" s="1" customFormat="1" ht="9" customHeight="1">
      <c r="A56" s="8"/>
      <c r="B56" s="87" t="s">
        <v>58</v>
      </c>
      <c r="C56" s="90" t="s">
        <v>118</v>
      </c>
      <c r="D56" s="88"/>
      <c r="E56" s="88"/>
      <c r="F56" s="88"/>
      <c r="G56" s="89"/>
    </row>
    <row r="57" spans="1:7" s="1" customFormat="1" ht="9">
      <c r="A57" s="37">
        <f>A55+1</f>
        <v>17</v>
      </c>
      <c r="B57" s="39" t="s">
        <v>119</v>
      </c>
      <c r="C57" s="40" t="s">
        <v>120</v>
      </c>
      <c r="D57" s="41" t="s">
        <v>98</v>
      </c>
      <c r="E57" s="85">
        <v>20</v>
      </c>
      <c r="F57" s="114"/>
      <c r="G57" s="43">
        <f>E57*F57</f>
        <v>0</v>
      </c>
    </row>
    <row r="58" spans="1:7" s="1" customFormat="1" ht="9">
      <c r="A58" s="37">
        <f>A57+1</f>
        <v>18</v>
      </c>
      <c r="B58" s="39" t="s">
        <v>121</v>
      </c>
      <c r="C58" s="40" t="s">
        <v>122</v>
      </c>
      <c r="D58" s="41" t="s">
        <v>98</v>
      </c>
      <c r="E58" s="85">
        <v>3</v>
      </c>
      <c r="F58" s="114"/>
      <c r="G58" s="43">
        <f>E58*F58</f>
        <v>0</v>
      </c>
    </row>
    <row r="59" spans="1:7" s="1" customFormat="1" ht="45">
      <c r="A59" s="36"/>
      <c r="B59" s="115" t="s">
        <v>28</v>
      </c>
      <c r="C59" s="116" t="s">
        <v>123</v>
      </c>
      <c r="D59" s="41"/>
      <c r="E59" s="38"/>
      <c r="F59" s="36"/>
      <c r="G59" s="44"/>
    </row>
    <row r="60" spans="1:7" s="24" customFormat="1" ht="10.5">
      <c r="A60" s="51"/>
      <c r="B60" s="52">
        <v>3</v>
      </c>
      <c r="C60" s="53" t="s">
        <v>124</v>
      </c>
      <c r="D60" s="54"/>
      <c r="E60" s="54"/>
      <c r="F60" s="55"/>
      <c r="G60" s="56">
        <f>SUM(G55:G59)</f>
        <v>0</v>
      </c>
    </row>
    <row r="61" spans="1:7" s="24" customFormat="1" ht="10.5">
      <c r="A61" s="31"/>
      <c r="B61" s="32" t="s">
        <v>125</v>
      </c>
      <c r="C61" s="33" t="s">
        <v>126</v>
      </c>
      <c r="D61" s="30"/>
      <c r="E61" s="30"/>
      <c r="F61" s="34"/>
      <c r="G61" s="35"/>
    </row>
    <row r="62" spans="1:7" s="1" customFormat="1" ht="9">
      <c r="A62" s="37">
        <f>A58+1</f>
        <v>19</v>
      </c>
      <c r="B62" s="39" t="s">
        <v>127</v>
      </c>
      <c r="C62" s="40" t="s">
        <v>128</v>
      </c>
      <c r="D62" s="41" t="s">
        <v>27</v>
      </c>
      <c r="E62" s="91">
        <v>15</v>
      </c>
      <c r="F62" s="114"/>
      <c r="G62" s="43">
        <f>E62*F62</f>
        <v>0</v>
      </c>
    </row>
    <row r="63" spans="1:7" s="1" customFormat="1" ht="9" customHeight="1">
      <c r="A63" s="8"/>
      <c r="B63" s="87" t="s">
        <v>58</v>
      </c>
      <c r="C63" s="90" t="s">
        <v>129</v>
      </c>
      <c r="D63" s="88"/>
      <c r="E63" s="88"/>
      <c r="F63" s="88"/>
      <c r="G63" s="89"/>
    </row>
    <row r="64" spans="1:7" s="1" customFormat="1" ht="9">
      <c r="A64" s="37">
        <f>A62+1</f>
        <v>20</v>
      </c>
      <c r="B64" s="39" t="s">
        <v>87</v>
      </c>
      <c r="C64" s="40" t="s">
        <v>88</v>
      </c>
      <c r="D64" s="41" t="s">
        <v>55</v>
      </c>
      <c r="E64" s="86">
        <v>0.75</v>
      </c>
      <c r="F64" s="114"/>
      <c r="G64" s="43">
        <f>E64*F64</f>
        <v>0</v>
      </c>
    </row>
    <row r="65" spans="1:7" s="1" customFormat="1" ht="9" customHeight="1">
      <c r="A65" s="8"/>
      <c r="B65" s="87" t="s">
        <v>58</v>
      </c>
      <c r="C65" s="90" t="s">
        <v>130</v>
      </c>
      <c r="D65" s="88"/>
      <c r="E65" s="88"/>
      <c r="F65" s="88"/>
      <c r="G65" s="89"/>
    </row>
    <row r="66" spans="1:7" s="1" customFormat="1" ht="9">
      <c r="A66" s="37">
        <f>A64+1</f>
        <v>21</v>
      </c>
      <c r="B66" s="39" t="s">
        <v>71</v>
      </c>
      <c r="C66" s="40" t="s">
        <v>72</v>
      </c>
      <c r="D66" s="41" t="s">
        <v>55</v>
      </c>
      <c r="E66" s="86">
        <v>1.74</v>
      </c>
      <c r="F66" s="114"/>
      <c r="G66" s="43">
        <f>E66*F66</f>
        <v>0</v>
      </c>
    </row>
    <row r="67" spans="1:7" s="1" customFormat="1" ht="9" customHeight="1">
      <c r="A67" s="8"/>
      <c r="B67" s="87" t="s">
        <v>58</v>
      </c>
      <c r="C67" s="90" t="s">
        <v>131</v>
      </c>
      <c r="D67" s="88"/>
      <c r="E67" s="88"/>
      <c r="F67" s="88"/>
      <c r="G67" s="89"/>
    </row>
    <row r="68" spans="1:7" s="1" customFormat="1" ht="9">
      <c r="A68" s="36"/>
      <c r="B68" s="115" t="s">
        <v>28</v>
      </c>
      <c r="C68" s="116" t="s">
        <v>132</v>
      </c>
      <c r="D68" s="41"/>
      <c r="E68" s="38"/>
      <c r="F68" s="36"/>
      <c r="G68" s="44"/>
    </row>
    <row r="69" spans="1:7" s="24" customFormat="1" ht="10.5">
      <c r="A69" s="51"/>
      <c r="B69" s="52">
        <v>4</v>
      </c>
      <c r="C69" s="53" t="s">
        <v>133</v>
      </c>
      <c r="D69" s="54"/>
      <c r="E69" s="54"/>
      <c r="F69" s="55"/>
      <c r="G69" s="56">
        <f>SUM(G62:G68)</f>
        <v>0</v>
      </c>
    </row>
    <row r="70" spans="1:7" s="24" customFormat="1" ht="10.5">
      <c r="A70" s="31"/>
      <c r="B70" s="32" t="s">
        <v>134</v>
      </c>
      <c r="C70" s="33" t="s">
        <v>135</v>
      </c>
      <c r="D70" s="30"/>
      <c r="E70" s="30"/>
      <c r="F70" s="34"/>
      <c r="G70" s="35"/>
    </row>
    <row r="71" spans="1:7" s="1" customFormat="1" ht="9">
      <c r="A71" s="37">
        <f>A66+1</f>
        <v>22</v>
      </c>
      <c r="B71" s="39" t="s">
        <v>136</v>
      </c>
      <c r="C71" s="40" t="s">
        <v>137</v>
      </c>
      <c r="D71" s="41" t="s">
        <v>27</v>
      </c>
      <c r="E71" s="91">
        <v>15</v>
      </c>
      <c r="F71" s="114"/>
      <c r="G71" s="43">
        <f>E71*F71</f>
        <v>0</v>
      </c>
    </row>
    <row r="72" spans="1:7" s="1" customFormat="1" ht="9" customHeight="1">
      <c r="A72" s="8"/>
      <c r="B72" s="87" t="s">
        <v>58</v>
      </c>
      <c r="C72" s="90" t="s">
        <v>129</v>
      </c>
      <c r="D72" s="88"/>
      <c r="E72" s="88"/>
      <c r="F72" s="88"/>
      <c r="G72" s="89"/>
    </row>
    <row r="73" spans="1:7" s="1" customFormat="1" ht="9">
      <c r="A73" s="37">
        <f>A71+1</f>
        <v>23</v>
      </c>
      <c r="B73" s="39" t="s">
        <v>138</v>
      </c>
      <c r="C73" s="40" t="s">
        <v>139</v>
      </c>
      <c r="D73" s="41" t="s">
        <v>27</v>
      </c>
      <c r="E73" s="91">
        <v>15</v>
      </c>
      <c r="F73" s="114"/>
      <c r="G73" s="43">
        <f>E73*F73</f>
        <v>0</v>
      </c>
    </row>
    <row r="74" spans="1:7" s="1" customFormat="1" ht="9" customHeight="1">
      <c r="A74" s="8"/>
      <c r="B74" s="87" t="s">
        <v>58</v>
      </c>
      <c r="C74" s="90" t="s">
        <v>129</v>
      </c>
      <c r="D74" s="88"/>
      <c r="E74" s="88"/>
      <c r="F74" s="88"/>
      <c r="G74" s="89"/>
    </row>
    <row r="75" spans="1:7" s="1" customFormat="1" ht="9">
      <c r="A75" s="37">
        <f>A73+1</f>
        <v>24</v>
      </c>
      <c r="B75" s="39" t="s">
        <v>140</v>
      </c>
      <c r="C75" s="40" t="s">
        <v>141</v>
      </c>
      <c r="D75" s="41" t="s">
        <v>142</v>
      </c>
      <c r="E75" s="42">
        <v>16</v>
      </c>
      <c r="F75" s="114"/>
      <c r="G75" s="43">
        <f>E75*F75</f>
        <v>0</v>
      </c>
    </row>
    <row r="76" spans="1:7" s="1" customFormat="1" ht="9" customHeight="1">
      <c r="A76" s="8"/>
      <c r="B76" s="87" t="s">
        <v>58</v>
      </c>
      <c r="C76" s="90" t="s">
        <v>143</v>
      </c>
      <c r="D76" s="88"/>
      <c r="E76" s="88"/>
      <c r="F76" s="88"/>
      <c r="G76" s="89"/>
    </row>
    <row r="77" spans="1:7" s="1" customFormat="1" ht="18">
      <c r="A77" s="36"/>
      <c r="B77" s="115" t="s">
        <v>28</v>
      </c>
      <c r="C77" s="116" t="s">
        <v>144</v>
      </c>
      <c r="D77" s="41"/>
      <c r="E77" s="38"/>
      <c r="F77" s="36"/>
      <c r="G77" s="44"/>
    </row>
    <row r="78" spans="1:7" s="1" customFormat="1" ht="9">
      <c r="A78" s="37">
        <f>A75+1</f>
        <v>25</v>
      </c>
      <c r="B78" s="39" t="s">
        <v>145</v>
      </c>
      <c r="C78" s="40" t="s">
        <v>146</v>
      </c>
      <c r="D78" s="41" t="s">
        <v>27</v>
      </c>
      <c r="E78" s="91">
        <v>2.8</v>
      </c>
      <c r="F78" s="114"/>
      <c r="G78" s="43">
        <f>E78*F78</f>
        <v>0</v>
      </c>
    </row>
    <row r="79" spans="1:7" s="1" customFormat="1" ht="9" customHeight="1">
      <c r="A79" s="8"/>
      <c r="B79" s="87" t="s">
        <v>58</v>
      </c>
      <c r="C79" s="90" t="s">
        <v>147</v>
      </c>
      <c r="D79" s="88"/>
      <c r="E79" s="88"/>
      <c r="F79" s="88"/>
      <c r="G79" s="89"/>
    </row>
    <row r="80" spans="1:7" s="1" customFormat="1" ht="9">
      <c r="A80" s="37">
        <f>A78+1</f>
        <v>26</v>
      </c>
      <c r="B80" s="39" t="s">
        <v>148</v>
      </c>
      <c r="C80" s="40" t="s">
        <v>149</v>
      </c>
      <c r="D80" s="41" t="s">
        <v>27</v>
      </c>
      <c r="E80" s="91">
        <v>2.8</v>
      </c>
      <c r="F80" s="114"/>
      <c r="G80" s="43">
        <f>E80*F80</f>
        <v>0</v>
      </c>
    </row>
    <row r="81" spans="1:7" s="1" customFormat="1" ht="9" customHeight="1">
      <c r="A81" s="8"/>
      <c r="B81" s="87" t="s">
        <v>58</v>
      </c>
      <c r="C81" s="90" t="s">
        <v>150</v>
      </c>
      <c r="D81" s="88"/>
      <c r="E81" s="88"/>
      <c r="F81" s="88"/>
      <c r="G81" s="89"/>
    </row>
    <row r="82" spans="1:7" s="1" customFormat="1" ht="9">
      <c r="A82" s="37">
        <f>A80+1</f>
        <v>27</v>
      </c>
      <c r="B82" s="39" t="s">
        <v>151</v>
      </c>
      <c r="C82" s="40" t="s">
        <v>152</v>
      </c>
      <c r="D82" s="41" t="s">
        <v>153</v>
      </c>
      <c r="E82" s="86">
        <v>0.16799999999999998</v>
      </c>
      <c r="F82" s="114"/>
      <c r="G82" s="43">
        <f>E82*F82</f>
        <v>0</v>
      </c>
    </row>
    <row r="83" spans="1:7" s="1" customFormat="1" ht="9" customHeight="1">
      <c r="A83" s="8"/>
      <c r="B83" s="87" t="s">
        <v>58</v>
      </c>
      <c r="C83" s="90" t="s">
        <v>154</v>
      </c>
      <c r="D83" s="88"/>
      <c r="E83" s="88"/>
      <c r="F83" s="88"/>
      <c r="G83" s="89"/>
    </row>
    <row r="84" spans="1:7" s="1" customFormat="1" ht="9">
      <c r="A84" s="37">
        <f>A82+1</f>
        <v>28</v>
      </c>
      <c r="B84" s="39" t="s">
        <v>155</v>
      </c>
      <c r="C84" s="40" t="s">
        <v>156</v>
      </c>
      <c r="D84" s="41" t="s">
        <v>27</v>
      </c>
      <c r="E84" s="91">
        <v>2.8</v>
      </c>
      <c r="F84" s="114"/>
      <c r="G84" s="43">
        <f>E84*F84</f>
        <v>0</v>
      </c>
    </row>
    <row r="85" spans="1:7" s="1" customFormat="1" ht="9" customHeight="1">
      <c r="A85" s="8"/>
      <c r="B85" s="87" t="s">
        <v>58</v>
      </c>
      <c r="C85" s="90" t="s">
        <v>150</v>
      </c>
      <c r="D85" s="88"/>
      <c r="E85" s="88"/>
      <c r="F85" s="88"/>
      <c r="G85" s="89"/>
    </row>
    <row r="86" spans="1:7" s="1" customFormat="1" ht="9">
      <c r="A86" s="37">
        <f>A84+1</f>
        <v>29</v>
      </c>
      <c r="B86" s="39" t="s">
        <v>157</v>
      </c>
      <c r="C86" s="40" t="s">
        <v>158</v>
      </c>
      <c r="D86" s="41" t="s">
        <v>153</v>
      </c>
      <c r="E86" s="86">
        <v>0.00084</v>
      </c>
      <c r="F86" s="114"/>
      <c r="G86" s="43">
        <f>E86*F86</f>
        <v>0</v>
      </c>
    </row>
    <row r="87" spans="1:7" s="1" customFormat="1" ht="9" customHeight="1">
      <c r="A87" s="8"/>
      <c r="B87" s="87" t="s">
        <v>58</v>
      </c>
      <c r="C87" s="90" t="s">
        <v>159</v>
      </c>
      <c r="D87" s="88"/>
      <c r="E87" s="88"/>
      <c r="F87" s="88"/>
      <c r="G87" s="89"/>
    </row>
    <row r="88" spans="1:7" s="1" customFormat="1" ht="9">
      <c r="A88" s="37">
        <f>A86+1</f>
        <v>30</v>
      </c>
      <c r="B88" s="39" t="s">
        <v>148</v>
      </c>
      <c r="C88" s="40" t="s">
        <v>149</v>
      </c>
      <c r="D88" s="41" t="s">
        <v>27</v>
      </c>
      <c r="E88" s="91">
        <v>2.8</v>
      </c>
      <c r="F88" s="114"/>
      <c r="G88" s="43">
        <f>E88*F88</f>
        <v>0</v>
      </c>
    </row>
    <row r="89" spans="1:7" s="1" customFormat="1" ht="9" customHeight="1">
      <c r="A89" s="8"/>
      <c r="B89" s="87" t="s">
        <v>58</v>
      </c>
      <c r="C89" s="90" t="s">
        <v>150</v>
      </c>
      <c r="D89" s="88"/>
      <c r="E89" s="88"/>
      <c r="F89" s="88"/>
      <c r="G89" s="89"/>
    </row>
    <row r="90" spans="1:7" s="1" customFormat="1" ht="9">
      <c r="A90" s="37">
        <f>A88+1</f>
        <v>31</v>
      </c>
      <c r="B90" s="39" t="s">
        <v>160</v>
      </c>
      <c r="C90" s="40" t="s">
        <v>161</v>
      </c>
      <c r="D90" s="41" t="s">
        <v>153</v>
      </c>
      <c r="E90" s="86">
        <v>0.20159999999999997</v>
      </c>
      <c r="F90" s="140"/>
      <c r="G90" s="43">
        <f>E90*F90</f>
        <v>0</v>
      </c>
    </row>
    <row r="91" spans="1:7" s="1" customFormat="1" ht="9" customHeight="1">
      <c r="A91" s="8"/>
      <c r="B91" s="87" t="s">
        <v>58</v>
      </c>
      <c r="C91" s="90" t="s">
        <v>162</v>
      </c>
      <c r="D91" s="88"/>
      <c r="E91" s="88"/>
      <c r="F91" s="88"/>
      <c r="G91" s="89"/>
    </row>
    <row r="92" spans="1:7" s="1" customFormat="1" ht="9">
      <c r="A92" s="37">
        <f>A90+1</f>
        <v>32</v>
      </c>
      <c r="B92" s="39" t="s">
        <v>163</v>
      </c>
      <c r="C92" s="40" t="s">
        <v>164</v>
      </c>
      <c r="D92" s="41" t="s">
        <v>27</v>
      </c>
      <c r="E92" s="91">
        <v>2.8</v>
      </c>
      <c r="F92" s="140"/>
      <c r="G92" s="43">
        <f>E92*F92</f>
        <v>0</v>
      </c>
    </row>
    <row r="93" spans="1:7" s="1" customFormat="1" ht="9" customHeight="1">
      <c r="A93" s="8"/>
      <c r="B93" s="87" t="s">
        <v>58</v>
      </c>
      <c r="C93" s="90" t="s">
        <v>150</v>
      </c>
      <c r="D93" s="88"/>
      <c r="E93" s="88"/>
      <c r="F93" s="88"/>
      <c r="G93" s="89"/>
    </row>
    <row r="94" spans="1:7" s="1" customFormat="1" ht="9">
      <c r="A94" s="37">
        <f>A92+1</f>
        <v>33</v>
      </c>
      <c r="B94" s="39" t="s">
        <v>157</v>
      </c>
      <c r="C94" s="40" t="s">
        <v>158</v>
      </c>
      <c r="D94" s="41" t="s">
        <v>153</v>
      </c>
      <c r="E94" s="86">
        <v>0.007</v>
      </c>
      <c r="F94" s="140"/>
      <c r="G94" s="43">
        <f>E94*F94</f>
        <v>0</v>
      </c>
    </row>
    <row r="95" spans="1:7" s="1" customFormat="1" ht="9" customHeight="1">
      <c r="A95" s="8"/>
      <c r="B95" s="87" t="s">
        <v>58</v>
      </c>
      <c r="C95" s="90" t="s">
        <v>165</v>
      </c>
      <c r="D95" s="88"/>
      <c r="E95" s="88"/>
      <c r="F95" s="88"/>
      <c r="G95" s="89"/>
    </row>
    <row r="96" spans="1:7" s="1" customFormat="1" ht="9">
      <c r="A96" s="37">
        <f>A94+1</f>
        <v>34</v>
      </c>
      <c r="B96" s="39" t="s">
        <v>166</v>
      </c>
      <c r="C96" s="40" t="s">
        <v>167</v>
      </c>
      <c r="D96" s="41" t="s">
        <v>168</v>
      </c>
      <c r="E96" s="86">
        <v>8</v>
      </c>
      <c r="F96" s="140"/>
      <c r="G96" s="43">
        <f>E96*F96</f>
        <v>0</v>
      </c>
    </row>
    <row r="97" spans="1:7" s="1" customFormat="1" ht="9" customHeight="1">
      <c r="A97" s="8"/>
      <c r="B97" s="87" t="s">
        <v>58</v>
      </c>
      <c r="C97" s="90" t="s">
        <v>169</v>
      </c>
      <c r="D97" s="88"/>
      <c r="E97" s="88"/>
      <c r="F97" s="88"/>
      <c r="G97" s="89"/>
    </row>
    <row r="98" spans="1:7" s="1" customFormat="1" ht="9">
      <c r="A98" s="37">
        <f>A96+1</f>
        <v>35</v>
      </c>
      <c r="B98" s="39" t="s">
        <v>170</v>
      </c>
      <c r="C98" s="40" t="s">
        <v>171</v>
      </c>
      <c r="D98" s="41" t="s">
        <v>168</v>
      </c>
      <c r="E98" s="86">
        <v>8</v>
      </c>
      <c r="F98" s="140"/>
      <c r="G98" s="43">
        <f>E98*F98</f>
        <v>0</v>
      </c>
    </row>
    <row r="99" spans="1:7" s="1" customFormat="1" ht="9" customHeight="1">
      <c r="A99" s="8"/>
      <c r="B99" s="87" t="s">
        <v>58</v>
      </c>
      <c r="C99" s="90" t="s">
        <v>172</v>
      </c>
      <c r="D99" s="88"/>
      <c r="E99" s="88"/>
      <c r="F99" s="88"/>
      <c r="G99" s="89"/>
    </row>
    <row r="100" spans="1:7" s="1" customFormat="1" ht="18">
      <c r="A100" s="36"/>
      <c r="B100" s="115" t="s">
        <v>28</v>
      </c>
      <c r="C100" s="116" t="s">
        <v>173</v>
      </c>
      <c r="D100" s="41"/>
      <c r="E100" s="38"/>
      <c r="F100" s="36"/>
      <c r="G100" s="44"/>
    </row>
    <row r="101" spans="1:7" s="1" customFormat="1" ht="9">
      <c r="A101" s="37">
        <f>A98+1</f>
        <v>36</v>
      </c>
      <c r="B101" s="39" t="s">
        <v>174</v>
      </c>
      <c r="C101" s="40" t="s">
        <v>175</v>
      </c>
      <c r="D101" s="41" t="s">
        <v>55</v>
      </c>
      <c r="E101" s="86">
        <v>0.36</v>
      </c>
      <c r="F101" s="140"/>
      <c r="G101" s="43">
        <f>E101*F101</f>
        <v>0</v>
      </c>
    </row>
    <row r="102" spans="1:7" s="1" customFormat="1" ht="9" customHeight="1">
      <c r="A102" s="8"/>
      <c r="B102" s="87" t="s">
        <v>58</v>
      </c>
      <c r="C102" s="90" t="s">
        <v>176</v>
      </c>
      <c r="D102" s="88"/>
      <c r="E102" s="88"/>
      <c r="F102" s="88"/>
      <c r="G102" s="89"/>
    </row>
    <row r="103" spans="1:7" s="1" customFormat="1" ht="9">
      <c r="A103" s="37">
        <f>A101+1</f>
        <v>37</v>
      </c>
      <c r="B103" s="39" t="s">
        <v>177</v>
      </c>
      <c r="C103" s="40" t="s">
        <v>178</v>
      </c>
      <c r="D103" s="41" t="s">
        <v>55</v>
      </c>
      <c r="E103" s="86">
        <v>0.1</v>
      </c>
      <c r="F103" s="140"/>
      <c r="G103" s="43">
        <f>E103*F103</f>
        <v>0</v>
      </c>
    </row>
    <row r="104" spans="1:7" s="1" customFormat="1" ht="9" customHeight="1">
      <c r="A104" s="8"/>
      <c r="B104" s="87" t="s">
        <v>58</v>
      </c>
      <c r="C104" s="90" t="s">
        <v>179</v>
      </c>
      <c r="D104" s="88"/>
      <c r="E104" s="88"/>
      <c r="F104" s="88"/>
      <c r="G104" s="89"/>
    </row>
    <row r="105" spans="1:7" s="1" customFormat="1" ht="9">
      <c r="A105" s="37">
        <f>A103+1</f>
        <v>38</v>
      </c>
      <c r="B105" s="39" t="s">
        <v>180</v>
      </c>
      <c r="C105" s="40" t="s">
        <v>181</v>
      </c>
      <c r="D105" s="41" t="s">
        <v>55</v>
      </c>
      <c r="E105" s="86">
        <v>0.2</v>
      </c>
      <c r="F105" s="114"/>
      <c r="G105" s="43">
        <f>E105*F105</f>
        <v>0</v>
      </c>
    </row>
    <row r="106" spans="1:7" s="1" customFormat="1" ht="9" customHeight="1">
      <c r="A106" s="8"/>
      <c r="B106" s="87" t="s">
        <v>58</v>
      </c>
      <c r="C106" s="90" t="s">
        <v>182</v>
      </c>
      <c r="D106" s="88"/>
      <c r="E106" s="88"/>
      <c r="F106" s="88"/>
      <c r="G106" s="89"/>
    </row>
    <row r="107" spans="1:7" s="1" customFormat="1" ht="9">
      <c r="A107" s="37">
        <f>A105+1</f>
        <v>39</v>
      </c>
      <c r="B107" s="39" t="s">
        <v>183</v>
      </c>
      <c r="C107" s="40" t="s">
        <v>184</v>
      </c>
      <c r="D107" s="41" t="s">
        <v>55</v>
      </c>
      <c r="E107" s="86">
        <v>0.06</v>
      </c>
      <c r="F107" s="114"/>
      <c r="G107" s="43">
        <f>E107*F107</f>
        <v>0</v>
      </c>
    </row>
    <row r="108" spans="1:7" s="1" customFormat="1" ht="9" customHeight="1">
      <c r="A108" s="8"/>
      <c r="B108" s="87" t="s">
        <v>58</v>
      </c>
      <c r="C108" s="90" t="s">
        <v>185</v>
      </c>
      <c r="D108" s="88"/>
      <c r="E108" s="88"/>
      <c r="F108" s="88"/>
      <c r="G108" s="89"/>
    </row>
    <row r="109" spans="1:7" s="24" customFormat="1" ht="10.5">
      <c r="A109" s="51"/>
      <c r="B109" s="52">
        <v>5</v>
      </c>
      <c r="C109" s="53" t="s">
        <v>186</v>
      </c>
      <c r="D109" s="54"/>
      <c r="E109" s="54"/>
      <c r="F109" s="55"/>
      <c r="G109" s="56">
        <f>SUM(G71:G108)</f>
        <v>0</v>
      </c>
    </row>
    <row r="110" spans="1:7" s="24" customFormat="1" ht="10.5">
      <c r="A110" s="31"/>
      <c r="B110" s="32" t="s">
        <v>187</v>
      </c>
      <c r="C110" s="33" t="s">
        <v>188</v>
      </c>
      <c r="D110" s="30"/>
      <c r="E110" s="30"/>
      <c r="F110" s="34"/>
      <c r="G110" s="35"/>
    </row>
    <row r="111" spans="1:7" s="1" customFormat="1" ht="9">
      <c r="A111" s="37">
        <f>A107+1</f>
        <v>40</v>
      </c>
      <c r="B111" s="39" t="s">
        <v>189</v>
      </c>
      <c r="C111" s="40" t="s">
        <v>190</v>
      </c>
      <c r="D111" s="41" t="s">
        <v>27</v>
      </c>
      <c r="E111" s="85">
        <v>70</v>
      </c>
      <c r="F111" s="114"/>
      <c r="G111" s="43">
        <f>E111*F111</f>
        <v>0</v>
      </c>
    </row>
    <row r="112" spans="1:7" s="24" customFormat="1" ht="10.5">
      <c r="A112" s="51"/>
      <c r="B112" s="52">
        <v>9</v>
      </c>
      <c r="C112" s="53" t="s">
        <v>191</v>
      </c>
      <c r="D112" s="54"/>
      <c r="E112" s="54"/>
      <c r="F112" s="55"/>
      <c r="G112" s="56">
        <f>SUM(G111:G111)</f>
        <v>0</v>
      </c>
    </row>
    <row r="113" spans="1:7" s="24" customFormat="1" ht="10.5">
      <c r="A113" s="31"/>
      <c r="B113" s="32" t="s">
        <v>192</v>
      </c>
      <c r="C113" s="33" t="s">
        <v>193</v>
      </c>
      <c r="D113" s="30"/>
      <c r="E113" s="30"/>
      <c r="F113" s="34"/>
      <c r="G113" s="35"/>
    </row>
    <row r="114" spans="1:7" s="1" customFormat="1" ht="9">
      <c r="A114" s="37">
        <f>A111+1</f>
        <v>41</v>
      </c>
      <c r="B114" s="39" t="s">
        <v>194</v>
      </c>
      <c r="C114" s="40" t="s">
        <v>195</v>
      </c>
      <c r="D114" s="41" t="s">
        <v>98</v>
      </c>
      <c r="E114" s="85">
        <v>1</v>
      </c>
      <c r="F114" s="114"/>
      <c r="G114" s="43">
        <f>E114*F114</f>
        <v>0</v>
      </c>
    </row>
    <row r="115" spans="1:7" s="1" customFormat="1" ht="9">
      <c r="A115" s="37">
        <f>A114+1</f>
        <v>42</v>
      </c>
      <c r="B115" s="39" t="s">
        <v>196</v>
      </c>
      <c r="C115" s="40" t="s">
        <v>197</v>
      </c>
      <c r="D115" s="41" t="s">
        <v>153</v>
      </c>
      <c r="E115" s="86">
        <v>0.005</v>
      </c>
      <c r="F115" s="114"/>
      <c r="G115" s="43">
        <f>E115*F115</f>
        <v>0</v>
      </c>
    </row>
    <row r="116" spans="1:7" s="1" customFormat="1" ht="9">
      <c r="A116" s="37">
        <f>A115+1</f>
        <v>43</v>
      </c>
      <c r="B116" s="39" t="s">
        <v>198</v>
      </c>
      <c r="C116" s="40" t="s">
        <v>199</v>
      </c>
      <c r="D116" s="41" t="s">
        <v>153</v>
      </c>
      <c r="E116" s="42">
        <v>0.5</v>
      </c>
      <c r="F116" s="114"/>
      <c r="G116" s="43">
        <f>E116*F116</f>
        <v>0</v>
      </c>
    </row>
    <row r="117" spans="1:7" s="1" customFormat="1" ht="9">
      <c r="A117" s="37">
        <f>A116+1</f>
        <v>44</v>
      </c>
      <c r="B117" s="39" t="s">
        <v>200</v>
      </c>
      <c r="C117" s="40" t="s">
        <v>201</v>
      </c>
      <c r="D117" s="41" t="s">
        <v>153</v>
      </c>
      <c r="E117" s="42">
        <v>0.1</v>
      </c>
      <c r="F117" s="114"/>
      <c r="G117" s="43">
        <f>E117*F117</f>
        <v>0</v>
      </c>
    </row>
    <row r="118" spans="1:7" s="1" customFormat="1" ht="9">
      <c r="A118" s="37">
        <f>A117+1</f>
        <v>45</v>
      </c>
      <c r="B118" s="39" t="s">
        <v>202</v>
      </c>
      <c r="C118" s="40" t="s">
        <v>203</v>
      </c>
      <c r="D118" s="41" t="s">
        <v>153</v>
      </c>
      <c r="E118" s="86">
        <v>0.16799999999999998</v>
      </c>
      <c r="F118" s="114"/>
      <c r="G118" s="43">
        <f>E118*F118</f>
        <v>0</v>
      </c>
    </row>
    <row r="119" spans="1:7" s="1" customFormat="1" ht="9" customHeight="1">
      <c r="A119" s="8"/>
      <c r="B119" s="87" t="s">
        <v>58</v>
      </c>
      <c r="C119" s="90" t="s">
        <v>204</v>
      </c>
      <c r="D119" s="88"/>
      <c r="E119" s="88"/>
      <c r="F119" s="88"/>
      <c r="G119" s="89"/>
    </row>
    <row r="120" spans="1:7" s="1" customFormat="1" ht="9">
      <c r="A120" s="37">
        <f>A118+1</f>
        <v>46</v>
      </c>
      <c r="B120" s="39" t="s">
        <v>205</v>
      </c>
      <c r="C120" s="40" t="s">
        <v>206</v>
      </c>
      <c r="D120" s="41" t="s">
        <v>153</v>
      </c>
      <c r="E120" s="86">
        <v>23.5305</v>
      </c>
      <c r="F120" s="114"/>
      <c r="G120" s="43">
        <f>E120*F120</f>
        <v>0</v>
      </c>
    </row>
    <row r="121" spans="1:7" s="1" customFormat="1" ht="9" customHeight="1">
      <c r="A121" s="8"/>
      <c r="B121" s="87" t="s">
        <v>58</v>
      </c>
      <c r="C121" s="90" t="s">
        <v>207</v>
      </c>
      <c r="D121" s="88"/>
      <c r="E121" s="88"/>
      <c r="F121" s="88"/>
      <c r="G121" s="89"/>
    </row>
    <row r="122" spans="1:7" s="1" customFormat="1" ht="9">
      <c r="A122" s="37">
        <f>A120+1</f>
        <v>47</v>
      </c>
      <c r="B122" s="39" t="s">
        <v>208</v>
      </c>
      <c r="C122" s="40" t="s">
        <v>209</v>
      </c>
      <c r="D122" s="41" t="s">
        <v>153</v>
      </c>
      <c r="E122" s="42">
        <v>0.1</v>
      </c>
      <c r="F122" s="114"/>
      <c r="G122" s="43">
        <f>E122*F122</f>
        <v>0</v>
      </c>
    </row>
    <row r="123" spans="1:7" s="1" customFormat="1" ht="9">
      <c r="A123" s="37">
        <f>A122+1</f>
        <v>48</v>
      </c>
      <c r="B123" s="39" t="s">
        <v>210</v>
      </c>
      <c r="C123" s="40" t="s">
        <v>211</v>
      </c>
      <c r="D123" s="41" t="s">
        <v>153</v>
      </c>
      <c r="E123" s="86">
        <v>23.5305</v>
      </c>
      <c r="F123" s="114"/>
      <c r="G123" s="43">
        <f>E123*F123</f>
        <v>0</v>
      </c>
    </row>
    <row r="124" spans="1:7" s="1" customFormat="1" ht="9" customHeight="1">
      <c r="A124" s="8"/>
      <c r="B124" s="87" t="s">
        <v>58</v>
      </c>
      <c r="C124" s="90" t="s">
        <v>212</v>
      </c>
      <c r="D124" s="88"/>
      <c r="E124" s="88"/>
      <c r="F124" s="88"/>
      <c r="G124" s="89"/>
    </row>
    <row r="125" spans="1:7" s="1" customFormat="1" ht="9">
      <c r="A125" s="37">
        <f>A123+1</f>
        <v>49</v>
      </c>
      <c r="B125" s="39" t="s">
        <v>213</v>
      </c>
      <c r="C125" s="40" t="s">
        <v>214</v>
      </c>
      <c r="D125" s="41" t="s">
        <v>153</v>
      </c>
      <c r="E125" s="86">
        <v>0.20500000000000002</v>
      </c>
      <c r="F125" s="114"/>
      <c r="G125" s="43">
        <f>E125*F125</f>
        <v>0</v>
      </c>
    </row>
    <row r="126" spans="1:7" s="1" customFormat="1" ht="9" customHeight="1">
      <c r="A126" s="8"/>
      <c r="B126" s="87" t="s">
        <v>58</v>
      </c>
      <c r="C126" s="90" t="s">
        <v>215</v>
      </c>
      <c r="D126" s="88"/>
      <c r="E126" s="88"/>
      <c r="F126" s="88"/>
      <c r="G126" s="89"/>
    </row>
    <row r="127" spans="1:7" s="1" customFormat="1" ht="9">
      <c r="A127" s="37">
        <f>A125+1</f>
        <v>50</v>
      </c>
      <c r="B127" s="39" t="s">
        <v>216</v>
      </c>
      <c r="C127" s="40" t="s">
        <v>217</v>
      </c>
      <c r="D127" s="41" t="s">
        <v>153</v>
      </c>
      <c r="E127" s="86">
        <v>0.6679999999999999</v>
      </c>
      <c r="F127" s="114"/>
      <c r="G127" s="43">
        <f>E127*F127</f>
        <v>0</v>
      </c>
    </row>
    <row r="128" spans="1:7" s="1" customFormat="1" ht="9" customHeight="1">
      <c r="A128" s="8"/>
      <c r="B128" s="87" t="s">
        <v>58</v>
      </c>
      <c r="C128" s="90" t="s">
        <v>218</v>
      </c>
      <c r="D128" s="88"/>
      <c r="E128" s="88"/>
      <c r="F128" s="88"/>
      <c r="G128" s="89"/>
    </row>
    <row r="129" spans="1:7" s="1" customFormat="1" ht="9">
      <c r="A129" s="37">
        <f>A127+1</f>
        <v>51</v>
      </c>
      <c r="B129" s="39" t="s">
        <v>219</v>
      </c>
      <c r="C129" s="40" t="s">
        <v>220</v>
      </c>
      <c r="D129" s="41" t="s">
        <v>153</v>
      </c>
      <c r="E129" s="86">
        <v>24.403499999999998</v>
      </c>
      <c r="F129" s="114"/>
      <c r="G129" s="43">
        <f>E129*F129</f>
        <v>0</v>
      </c>
    </row>
    <row r="130" spans="1:7" s="1" customFormat="1" ht="9" customHeight="1">
      <c r="A130" s="8"/>
      <c r="B130" s="87" t="s">
        <v>58</v>
      </c>
      <c r="C130" s="90" t="s">
        <v>221</v>
      </c>
      <c r="D130" s="88"/>
      <c r="E130" s="88"/>
      <c r="F130" s="88"/>
      <c r="G130" s="89"/>
    </row>
    <row r="131" spans="1:7" s="1" customFormat="1" ht="9">
      <c r="A131" s="37">
        <f>A129+1</f>
        <v>52</v>
      </c>
      <c r="B131" s="39" t="s">
        <v>222</v>
      </c>
      <c r="C131" s="40" t="s">
        <v>223</v>
      </c>
      <c r="D131" s="41" t="s">
        <v>153</v>
      </c>
      <c r="E131" s="86">
        <v>366.05249999999995</v>
      </c>
      <c r="F131" s="114"/>
      <c r="G131" s="43">
        <f>E131*F131</f>
        <v>0</v>
      </c>
    </row>
    <row r="132" spans="1:7" s="1" customFormat="1" ht="9" customHeight="1">
      <c r="A132" s="8"/>
      <c r="B132" s="87" t="s">
        <v>58</v>
      </c>
      <c r="C132" s="90" t="s">
        <v>224</v>
      </c>
      <c r="D132" s="88"/>
      <c r="E132" s="88"/>
      <c r="F132" s="88"/>
      <c r="G132" s="89"/>
    </row>
    <row r="133" spans="1:7" s="1" customFormat="1" ht="9">
      <c r="A133" s="36"/>
      <c r="B133" s="39"/>
      <c r="C133" s="40" t="s">
        <v>225</v>
      </c>
      <c r="D133" s="41" t="s">
        <v>226</v>
      </c>
      <c r="E133" s="85">
        <v>15</v>
      </c>
      <c r="F133" s="117"/>
      <c r="G133" s="44"/>
    </row>
    <row r="134" spans="1:7" s="24" customFormat="1" ht="11" thickBot="1">
      <c r="A134" s="45"/>
      <c r="B134" s="47">
        <v>96</v>
      </c>
      <c r="C134" s="48" t="s">
        <v>227</v>
      </c>
      <c r="D134" s="46"/>
      <c r="E134" s="46"/>
      <c r="F134" s="49"/>
      <c r="G134" s="50">
        <f>SUM(G114:G133)</f>
        <v>0</v>
      </c>
    </row>
    <row r="135" spans="1:7" ht="13" thickBot="1">
      <c r="A135" s="57"/>
      <c r="B135" s="57"/>
      <c r="C135" s="57"/>
      <c r="D135" s="57"/>
      <c r="E135" s="57"/>
      <c r="F135" s="57"/>
      <c r="G135" s="57"/>
    </row>
    <row r="136" spans="1:7" s="1" customFormat="1" ht="9.75" customHeight="1">
      <c r="A136" s="9" t="s">
        <v>5</v>
      </c>
      <c r="B136" s="12" t="s">
        <v>9</v>
      </c>
      <c r="C136" s="12" t="s">
        <v>11</v>
      </c>
      <c r="D136" s="12" t="s">
        <v>13</v>
      </c>
      <c r="E136" s="12" t="s">
        <v>15</v>
      </c>
      <c r="F136" s="15" t="s">
        <v>17</v>
      </c>
      <c r="G136" s="16"/>
    </row>
    <row r="137" spans="1:7" s="1" customFormat="1" ht="9.75" customHeight="1">
      <c r="A137" s="10" t="s">
        <v>6</v>
      </c>
      <c r="B137" s="13"/>
      <c r="C137" s="13"/>
      <c r="D137" s="13"/>
      <c r="E137" s="13"/>
      <c r="F137" s="17"/>
      <c r="G137" s="18"/>
    </row>
    <row r="138" spans="1:7" s="1" customFormat="1" ht="9.75" customHeight="1">
      <c r="A138" s="10" t="s">
        <v>7</v>
      </c>
      <c r="B138" s="13"/>
      <c r="C138" s="13"/>
      <c r="D138" s="13"/>
      <c r="E138" s="13"/>
      <c r="F138" s="19" t="s">
        <v>18</v>
      </c>
      <c r="G138" s="21" t="s">
        <v>20</v>
      </c>
    </row>
    <row r="139" spans="1:7" s="1" customFormat="1" ht="9.75" customHeight="1" thickBot="1">
      <c r="A139" s="11" t="s">
        <v>8</v>
      </c>
      <c r="B139" s="14" t="s">
        <v>10</v>
      </c>
      <c r="C139" s="14" t="s">
        <v>12</v>
      </c>
      <c r="D139" s="14" t="s">
        <v>14</v>
      </c>
      <c r="E139" s="14" t="s">
        <v>16</v>
      </c>
      <c r="F139" s="20" t="s">
        <v>19</v>
      </c>
      <c r="G139" s="22" t="s">
        <v>21</v>
      </c>
    </row>
    <row r="140" spans="1:7" s="24" customFormat="1" ht="10.5">
      <c r="A140" s="26"/>
      <c r="B140" s="25"/>
      <c r="C140" s="27" t="s">
        <v>22</v>
      </c>
      <c r="D140" s="25"/>
      <c r="E140" s="25"/>
      <c r="F140" s="28"/>
      <c r="G140" s="29"/>
    </row>
    <row r="141" spans="1:7" s="24" customFormat="1" ht="10.5">
      <c r="A141" s="31"/>
      <c r="B141" s="32" t="s">
        <v>228</v>
      </c>
      <c r="C141" s="33" t="s">
        <v>229</v>
      </c>
      <c r="D141" s="30"/>
      <c r="E141" s="30"/>
      <c r="F141" s="34"/>
      <c r="G141" s="35"/>
    </row>
    <row r="142" spans="1:7" s="1" customFormat="1" ht="9">
      <c r="A142" s="37">
        <f>A131+1</f>
        <v>53</v>
      </c>
      <c r="B142" s="39" t="s">
        <v>230</v>
      </c>
      <c r="C142" s="40" t="s">
        <v>231</v>
      </c>
      <c r="D142" s="41" t="s">
        <v>27</v>
      </c>
      <c r="E142" s="91">
        <v>6</v>
      </c>
      <c r="F142" s="114"/>
      <c r="G142" s="43">
        <f>E142*F142</f>
        <v>0</v>
      </c>
    </row>
    <row r="143" spans="1:7" s="1" customFormat="1" ht="9" customHeight="1">
      <c r="A143" s="8"/>
      <c r="B143" s="87" t="s">
        <v>58</v>
      </c>
      <c r="C143" s="90" t="s">
        <v>232</v>
      </c>
      <c r="D143" s="88"/>
      <c r="E143" s="88"/>
      <c r="F143" s="88"/>
      <c r="G143" s="89"/>
    </row>
    <row r="144" spans="1:7" s="1" customFormat="1" ht="9">
      <c r="A144" s="37">
        <f>A142+1</f>
        <v>54</v>
      </c>
      <c r="B144" s="39" t="s">
        <v>233</v>
      </c>
      <c r="C144" s="40" t="s">
        <v>234</v>
      </c>
      <c r="D144" s="41" t="s">
        <v>235</v>
      </c>
      <c r="E144" s="85">
        <v>3</v>
      </c>
      <c r="F144" s="114"/>
      <c r="G144" s="43">
        <f>E144*F144</f>
        <v>0</v>
      </c>
    </row>
    <row r="145" spans="1:7" s="1" customFormat="1" ht="9">
      <c r="A145" s="37">
        <f>A144+1</f>
        <v>55</v>
      </c>
      <c r="B145" s="39" t="s">
        <v>236</v>
      </c>
      <c r="C145" s="40" t="s">
        <v>237</v>
      </c>
      <c r="D145" s="41" t="s">
        <v>27</v>
      </c>
      <c r="E145" s="91">
        <v>6</v>
      </c>
      <c r="F145" s="114"/>
      <c r="G145" s="43">
        <f>E145*F145</f>
        <v>0</v>
      </c>
    </row>
    <row r="146" spans="1:7" s="1" customFormat="1" ht="9" customHeight="1">
      <c r="A146" s="8"/>
      <c r="B146" s="87" t="s">
        <v>58</v>
      </c>
      <c r="C146" s="90" t="s">
        <v>232</v>
      </c>
      <c r="D146" s="88"/>
      <c r="E146" s="88"/>
      <c r="F146" s="88"/>
      <c r="G146" s="89"/>
    </row>
    <row r="147" spans="1:7" s="1" customFormat="1" ht="9">
      <c r="A147" s="37">
        <f>A145+1</f>
        <v>56</v>
      </c>
      <c r="B147" s="39" t="s">
        <v>238</v>
      </c>
      <c r="C147" s="40" t="s">
        <v>239</v>
      </c>
      <c r="D147" s="41" t="s">
        <v>235</v>
      </c>
      <c r="E147" s="85">
        <v>13</v>
      </c>
      <c r="F147" s="114"/>
      <c r="G147" s="43">
        <f>E147*F147</f>
        <v>0</v>
      </c>
    </row>
    <row r="148" spans="1:7" s="1" customFormat="1" ht="9">
      <c r="A148" s="37">
        <f>A147+1</f>
        <v>57</v>
      </c>
      <c r="B148" s="39" t="s">
        <v>240</v>
      </c>
      <c r="C148" s="40" t="s">
        <v>241</v>
      </c>
      <c r="D148" s="41" t="s">
        <v>27</v>
      </c>
      <c r="E148" s="91">
        <v>6</v>
      </c>
      <c r="F148" s="114"/>
      <c r="G148" s="43">
        <f>E148*F148</f>
        <v>0</v>
      </c>
    </row>
    <row r="149" spans="1:7" s="1" customFormat="1" ht="9" customHeight="1">
      <c r="A149" s="8"/>
      <c r="B149" s="87" t="s">
        <v>58</v>
      </c>
      <c r="C149" s="90" t="s">
        <v>232</v>
      </c>
      <c r="D149" s="88"/>
      <c r="E149" s="88"/>
      <c r="F149" s="88"/>
      <c r="G149" s="89"/>
    </row>
    <row r="150" spans="1:7" s="1" customFormat="1" ht="9">
      <c r="A150" s="37">
        <f>A148+1</f>
        <v>58</v>
      </c>
      <c r="B150" s="39" t="s">
        <v>242</v>
      </c>
      <c r="C150" s="40" t="s">
        <v>243</v>
      </c>
      <c r="D150" s="41" t="s">
        <v>27</v>
      </c>
      <c r="E150" s="91">
        <v>6</v>
      </c>
      <c r="F150" s="114"/>
      <c r="G150" s="43">
        <f>E150*F150</f>
        <v>0</v>
      </c>
    </row>
    <row r="151" spans="1:7" s="1" customFormat="1" ht="9" customHeight="1">
      <c r="A151" s="8"/>
      <c r="B151" s="87" t="s">
        <v>58</v>
      </c>
      <c r="C151" s="90" t="s">
        <v>232</v>
      </c>
      <c r="D151" s="88"/>
      <c r="E151" s="88"/>
      <c r="F151" s="88"/>
      <c r="G151" s="89"/>
    </row>
    <row r="152" spans="1:7" s="1" customFormat="1" ht="9">
      <c r="A152" s="37">
        <f>A150+1</f>
        <v>59</v>
      </c>
      <c r="B152" s="39" t="s">
        <v>244</v>
      </c>
      <c r="C152" s="40" t="s">
        <v>245</v>
      </c>
      <c r="D152" s="41" t="s">
        <v>27</v>
      </c>
      <c r="E152" s="85">
        <v>2</v>
      </c>
      <c r="F152" s="114"/>
      <c r="G152" s="43">
        <f>E152*F152</f>
        <v>0</v>
      </c>
    </row>
    <row r="153" spans="1:7" s="1" customFormat="1" ht="9">
      <c r="A153" s="37">
        <f>A152+1</f>
        <v>60</v>
      </c>
      <c r="B153" s="39" t="s">
        <v>246</v>
      </c>
      <c r="C153" s="40" t="s">
        <v>247</v>
      </c>
      <c r="D153" s="41" t="s">
        <v>98</v>
      </c>
      <c r="E153" s="85">
        <v>1</v>
      </c>
      <c r="F153" s="114"/>
      <c r="G153" s="43">
        <f>E153*F153</f>
        <v>0</v>
      </c>
    </row>
    <row r="154" spans="1:7" s="1" customFormat="1" ht="9">
      <c r="A154" s="36"/>
      <c r="B154" s="115" t="s">
        <v>28</v>
      </c>
      <c r="C154" s="116" t="s">
        <v>248</v>
      </c>
      <c r="D154" s="41"/>
      <c r="E154" s="38"/>
      <c r="F154" s="36"/>
      <c r="G154" s="44"/>
    </row>
    <row r="155" spans="1:7" s="24" customFormat="1" ht="10.5">
      <c r="A155" s="51"/>
      <c r="B155" s="52">
        <v>711</v>
      </c>
      <c r="C155" s="53" t="s">
        <v>249</v>
      </c>
      <c r="D155" s="54"/>
      <c r="E155" s="54"/>
      <c r="F155" s="55"/>
      <c r="G155" s="56">
        <f>SUM(G142:G154)</f>
        <v>0</v>
      </c>
    </row>
    <row r="156" spans="1:7" s="24" customFormat="1" ht="10.5">
      <c r="A156" s="31"/>
      <c r="B156" s="32" t="s">
        <v>250</v>
      </c>
      <c r="C156" s="33" t="s">
        <v>251</v>
      </c>
      <c r="D156" s="30"/>
      <c r="E156" s="30"/>
      <c r="F156" s="34"/>
      <c r="G156" s="35"/>
    </row>
    <row r="157" spans="1:7" s="1" customFormat="1" ht="27">
      <c r="A157" s="37">
        <f>A153+1</f>
        <v>61</v>
      </c>
      <c r="B157" s="39" t="s">
        <v>252</v>
      </c>
      <c r="C157" s="40" t="s">
        <v>253</v>
      </c>
      <c r="D157" s="41" t="s">
        <v>102</v>
      </c>
      <c r="E157" s="85">
        <v>1</v>
      </c>
      <c r="F157" s="114"/>
      <c r="G157" s="43">
        <f>E157*F157</f>
        <v>0</v>
      </c>
    </row>
    <row r="158" spans="1:7" s="1" customFormat="1" ht="27">
      <c r="A158" s="37">
        <f>A157+1</f>
        <v>62</v>
      </c>
      <c r="B158" s="39" t="s">
        <v>254</v>
      </c>
      <c r="C158" s="40" t="s">
        <v>255</v>
      </c>
      <c r="D158" s="41" t="s">
        <v>102</v>
      </c>
      <c r="E158" s="85">
        <v>1</v>
      </c>
      <c r="F158" s="114"/>
      <c r="G158" s="43">
        <f>E158*F158</f>
        <v>0</v>
      </c>
    </row>
    <row r="159" spans="1:7" s="1" customFormat="1" ht="9">
      <c r="A159" s="37">
        <f>A158+1</f>
        <v>63</v>
      </c>
      <c r="B159" s="39" t="s">
        <v>256</v>
      </c>
      <c r="C159" s="40" t="s">
        <v>257</v>
      </c>
      <c r="D159" s="41" t="s">
        <v>102</v>
      </c>
      <c r="E159" s="85">
        <v>1</v>
      </c>
      <c r="F159" s="114"/>
      <c r="G159" s="43">
        <f>E159*F159</f>
        <v>0</v>
      </c>
    </row>
    <row r="160" spans="1:7" s="1" customFormat="1" ht="9">
      <c r="A160" s="37">
        <f>A159+1</f>
        <v>64</v>
      </c>
      <c r="B160" s="39" t="s">
        <v>258</v>
      </c>
      <c r="C160" s="40" t="s">
        <v>259</v>
      </c>
      <c r="D160" s="41" t="s">
        <v>102</v>
      </c>
      <c r="E160" s="85">
        <v>1</v>
      </c>
      <c r="F160" s="114"/>
      <c r="G160" s="43">
        <f>E160*F160</f>
        <v>0</v>
      </c>
    </row>
    <row r="161" spans="1:7" s="1" customFormat="1" ht="9">
      <c r="A161" s="37">
        <f>A160+1</f>
        <v>65</v>
      </c>
      <c r="B161" s="39" t="s">
        <v>260</v>
      </c>
      <c r="C161" s="40" t="s">
        <v>261</v>
      </c>
      <c r="D161" s="41" t="s">
        <v>102</v>
      </c>
      <c r="E161" s="85">
        <v>1</v>
      </c>
      <c r="F161" s="114"/>
      <c r="G161" s="43">
        <f>E161*F161</f>
        <v>0</v>
      </c>
    </row>
    <row r="162" spans="1:7" s="1" customFormat="1" ht="9">
      <c r="A162" s="37">
        <f>A161+1</f>
        <v>66</v>
      </c>
      <c r="B162" s="39" t="s">
        <v>262</v>
      </c>
      <c r="C162" s="40" t="s">
        <v>263</v>
      </c>
      <c r="D162" s="41" t="s">
        <v>102</v>
      </c>
      <c r="E162" s="85">
        <v>1</v>
      </c>
      <c r="F162" s="114"/>
      <c r="G162" s="43">
        <f>E162*F162</f>
        <v>0</v>
      </c>
    </row>
    <row r="163" spans="1:7" s="1" customFormat="1" ht="9">
      <c r="A163" s="37">
        <f>A162+1</f>
        <v>67</v>
      </c>
      <c r="B163" s="39" t="s">
        <v>264</v>
      </c>
      <c r="C163" s="40" t="s">
        <v>265</v>
      </c>
      <c r="D163" s="41" t="s">
        <v>102</v>
      </c>
      <c r="E163" s="85">
        <v>2</v>
      </c>
      <c r="F163" s="114"/>
      <c r="G163" s="43">
        <f>E163*F163</f>
        <v>0</v>
      </c>
    </row>
    <row r="164" spans="1:7" s="1" customFormat="1" ht="36">
      <c r="A164" s="36"/>
      <c r="B164" s="115" t="s">
        <v>28</v>
      </c>
      <c r="C164" s="116" t="s">
        <v>266</v>
      </c>
      <c r="D164" s="41"/>
      <c r="E164" s="38"/>
      <c r="F164" s="36"/>
      <c r="G164" s="44"/>
    </row>
    <row r="165" spans="1:7" s="1" customFormat="1" ht="9">
      <c r="A165" s="37">
        <f>A163+1</f>
        <v>68</v>
      </c>
      <c r="B165" s="39" t="s">
        <v>267</v>
      </c>
      <c r="C165" s="40" t="s">
        <v>268</v>
      </c>
      <c r="D165" s="41" t="s">
        <v>102</v>
      </c>
      <c r="E165" s="85">
        <v>1</v>
      </c>
      <c r="F165" s="114"/>
      <c r="G165" s="43">
        <f>E165*F165</f>
        <v>0</v>
      </c>
    </row>
    <row r="166" spans="1:7" s="1" customFormat="1" ht="18">
      <c r="A166" s="37">
        <f>A165+1</f>
        <v>69</v>
      </c>
      <c r="B166" s="39" t="s">
        <v>269</v>
      </c>
      <c r="C166" s="40" t="s">
        <v>270</v>
      </c>
      <c r="D166" s="41" t="s">
        <v>102</v>
      </c>
      <c r="E166" s="85">
        <v>1</v>
      </c>
      <c r="F166" s="114"/>
      <c r="G166" s="43">
        <f>E166*F166</f>
        <v>0</v>
      </c>
    </row>
    <row r="167" spans="1:7" s="1" customFormat="1" ht="18">
      <c r="A167" s="37">
        <f>A166+1</f>
        <v>70</v>
      </c>
      <c r="B167" s="39" t="s">
        <v>271</v>
      </c>
      <c r="C167" s="40" t="s">
        <v>272</v>
      </c>
      <c r="D167" s="41" t="s">
        <v>102</v>
      </c>
      <c r="E167" s="85">
        <v>1</v>
      </c>
      <c r="F167" s="114"/>
      <c r="G167" s="43">
        <f>E167*F167</f>
        <v>0</v>
      </c>
    </row>
    <row r="168" spans="1:7" s="1" customFormat="1" ht="18">
      <c r="A168" s="37">
        <f>A167+1</f>
        <v>71</v>
      </c>
      <c r="B168" s="39" t="s">
        <v>273</v>
      </c>
      <c r="C168" s="40" t="s">
        <v>274</v>
      </c>
      <c r="D168" s="41" t="s">
        <v>102</v>
      </c>
      <c r="E168" s="85">
        <v>1</v>
      </c>
      <c r="F168" s="114"/>
      <c r="G168" s="43">
        <f>E168*F168</f>
        <v>0</v>
      </c>
    </row>
    <row r="169" spans="1:7" s="1" customFormat="1" ht="9">
      <c r="A169" s="37">
        <f>A168+1</f>
        <v>72</v>
      </c>
      <c r="B169" s="39" t="s">
        <v>275</v>
      </c>
      <c r="C169" s="40" t="s">
        <v>276</v>
      </c>
      <c r="D169" s="41" t="s">
        <v>102</v>
      </c>
      <c r="E169" s="85">
        <v>1</v>
      </c>
      <c r="F169" s="114"/>
      <c r="G169" s="43">
        <f>E169*F169</f>
        <v>0</v>
      </c>
    </row>
    <row r="170" spans="1:7" s="1" customFormat="1" ht="9">
      <c r="A170" s="37">
        <f>A169+1</f>
        <v>73</v>
      </c>
      <c r="B170" s="39" t="s">
        <v>277</v>
      </c>
      <c r="C170" s="40" t="s">
        <v>278</v>
      </c>
      <c r="D170" s="41" t="s">
        <v>102</v>
      </c>
      <c r="E170" s="85">
        <v>1</v>
      </c>
      <c r="F170" s="114"/>
      <c r="G170" s="43">
        <f>E170*F170</f>
        <v>0</v>
      </c>
    </row>
    <row r="171" spans="1:7" s="1" customFormat="1" ht="9">
      <c r="A171" s="37">
        <f>A170+1</f>
        <v>74</v>
      </c>
      <c r="B171" s="39" t="s">
        <v>279</v>
      </c>
      <c r="C171" s="40" t="s">
        <v>280</v>
      </c>
      <c r="D171" s="41" t="s">
        <v>102</v>
      </c>
      <c r="E171" s="85">
        <v>1</v>
      </c>
      <c r="F171" s="114"/>
      <c r="G171" s="43">
        <f>E171*F171</f>
        <v>0</v>
      </c>
    </row>
    <row r="172" spans="1:7" s="1" customFormat="1" ht="9">
      <c r="A172" s="37">
        <f>A171+1</f>
        <v>75</v>
      </c>
      <c r="B172" s="39" t="s">
        <v>281</v>
      </c>
      <c r="C172" s="40" t="s">
        <v>282</v>
      </c>
      <c r="D172" s="41" t="s">
        <v>102</v>
      </c>
      <c r="E172" s="85">
        <v>1</v>
      </c>
      <c r="F172" s="114"/>
      <c r="G172" s="43">
        <f>E172*F172</f>
        <v>0</v>
      </c>
    </row>
    <row r="173" spans="1:7" s="1" customFormat="1" ht="9">
      <c r="A173" s="37">
        <f>A172+1</f>
        <v>76</v>
      </c>
      <c r="B173" s="39" t="s">
        <v>283</v>
      </c>
      <c r="C173" s="40" t="s">
        <v>284</v>
      </c>
      <c r="D173" s="41" t="s">
        <v>102</v>
      </c>
      <c r="E173" s="85">
        <v>1</v>
      </c>
      <c r="F173" s="114"/>
      <c r="G173" s="43">
        <f>E173*F173</f>
        <v>0</v>
      </c>
    </row>
    <row r="174" spans="1:7" s="1" customFormat="1" ht="9">
      <c r="A174" s="37">
        <f>A173+1</f>
        <v>77</v>
      </c>
      <c r="B174" s="39" t="s">
        <v>285</v>
      </c>
      <c r="C174" s="40" t="s">
        <v>286</v>
      </c>
      <c r="D174" s="41" t="s">
        <v>102</v>
      </c>
      <c r="E174" s="85">
        <v>1</v>
      </c>
      <c r="F174" s="114"/>
      <c r="G174" s="43">
        <f>E174*F174</f>
        <v>0</v>
      </c>
    </row>
    <row r="175" spans="1:7" s="1" customFormat="1" ht="9">
      <c r="A175" s="37">
        <f>A174+1</f>
        <v>78</v>
      </c>
      <c r="B175" s="39" t="s">
        <v>287</v>
      </c>
      <c r="C175" s="40" t="s">
        <v>288</v>
      </c>
      <c r="D175" s="41" t="s">
        <v>102</v>
      </c>
      <c r="E175" s="85">
        <v>1</v>
      </c>
      <c r="F175" s="114"/>
      <c r="G175" s="43">
        <f>E175*F175</f>
        <v>0</v>
      </c>
    </row>
    <row r="176" spans="1:7" s="1" customFormat="1" ht="9">
      <c r="A176" s="37">
        <f>A175+1</f>
        <v>79</v>
      </c>
      <c r="B176" s="39" t="s">
        <v>289</v>
      </c>
      <c r="C176" s="40" t="s">
        <v>290</v>
      </c>
      <c r="D176" s="41" t="s">
        <v>102</v>
      </c>
      <c r="E176" s="85">
        <v>1</v>
      </c>
      <c r="F176" s="114"/>
      <c r="G176" s="43">
        <f>E176*F176</f>
        <v>0</v>
      </c>
    </row>
    <row r="177" spans="1:7" s="1" customFormat="1" ht="9">
      <c r="A177" s="37">
        <f>A176+1</f>
        <v>80</v>
      </c>
      <c r="B177" s="39" t="s">
        <v>291</v>
      </c>
      <c r="C177" s="40" t="s">
        <v>292</v>
      </c>
      <c r="D177" s="41" t="s">
        <v>102</v>
      </c>
      <c r="E177" s="85">
        <v>1</v>
      </c>
      <c r="F177" s="114"/>
      <c r="G177" s="43">
        <f>E177*F177</f>
        <v>0</v>
      </c>
    </row>
    <row r="178" spans="1:7" s="1" customFormat="1" ht="9">
      <c r="A178" s="37">
        <f>A177+1</f>
        <v>81</v>
      </c>
      <c r="B178" s="39" t="s">
        <v>293</v>
      </c>
      <c r="C178" s="40" t="s">
        <v>294</v>
      </c>
      <c r="D178" s="41" t="s">
        <v>102</v>
      </c>
      <c r="E178" s="85">
        <v>1</v>
      </c>
      <c r="F178" s="114"/>
      <c r="G178" s="43">
        <f>E178*F178</f>
        <v>0</v>
      </c>
    </row>
    <row r="179" spans="1:7" s="1" customFormat="1" ht="9">
      <c r="A179" s="37">
        <f>A178+1</f>
        <v>82</v>
      </c>
      <c r="B179" s="39" t="s">
        <v>295</v>
      </c>
      <c r="C179" s="40" t="s">
        <v>296</v>
      </c>
      <c r="D179" s="41" t="s">
        <v>102</v>
      </c>
      <c r="E179" s="85">
        <v>1</v>
      </c>
      <c r="F179" s="114"/>
      <c r="G179" s="43">
        <f>E179*F179</f>
        <v>0</v>
      </c>
    </row>
    <row r="180" spans="1:7" s="1" customFormat="1" ht="9">
      <c r="A180" s="37">
        <f>A179+1</f>
        <v>83</v>
      </c>
      <c r="B180" s="39" t="s">
        <v>297</v>
      </c>
      <c r="C180" s="40" t="s">
        <v>298</v>
      </c>
      <c r="D180" s="41" t="s">
        <v>102</v>
      </c>
      <c r="E180" s="85">
        <v>1</v>
      </c>
      <c r="F180" s="114"/>
      <c r="G180" s="43">
        <f>E180*F180</f>
        <v>0</v>
      </c>
    </row>
    <row r="181" spans="1:7" s="1" customFormat="1" ht="18">
      <c r="A181" s="37">
        <f>A180+1</f>
        <v>84</v>
      </c>
      <c r="B181" s="39" t="s">
        <v>299</v>
      </c>
      <c r="C181" s="40" t="s">
        <v>300</v>
      </c>
      <c r="D181" s="41" t="s">
        <v>102</v>
      </c>
      <c r="E181" s="85">
        <v>1</v>
      </c>
      <c r="F181" s="114"/>
      <c r="G181" s="43">
        <f>E181*F181</f>
        <v>0</v>
      </c>
    </row>
    <row r="182" spans="1:7" s="1" customFormat="1" ht="9">
      <c r="A182" s="37">
        <f>A181+1</f>
        <v>85</v>
      </c>
      <c r="B182" s="39" t="s">
        <v>301</v>
      </c>
      <c r="C182" s="40" t="s">
        <v>302</v>
      </c>
      <c r="D182" s="41" t="s">
        <v>98</v>
      </c>
      <c r="E182" s="85">
        <v>6</v>
      </c>
      <c r="F182" s="114"/>
      <c r="G182" s="43">
        <f>E182*F182</f>
        <v>0</v>
      </c>
    </row>
    <row r="183" spans="1:7" s="1" customFormat="1" ht="27">
      <c r="A183" s="37">
        <f>A182+1</f>
        <v>86</v>
      </c>
      <c r="B183" s="39" t="s">
        <v>303</v>
      </c>
      <c r="C183" s="40" t="s">
        <v>304</v>
      </c>
      <c r="D183" s="41" t="s">
        <v>98</v>
      </c>
      <c r="E183" s="85">
        <v>6</v>
      </c>
      <c r="F183" s="114"/>
      <c r="G183" s="43">
        <f>E183*F183</f>
        <v>0</v>
      </c>
    </row>
    <row r="184" spans="1:7" s="1" customFormat="1" ht="9">
      <c r="A184" s="37">
        <f>A183+1</f>
        <v>87</v>
      </c>
      <c r="B184" s="39" t="s">
        <v>305</v>
      </c>
      <c r="C184" s="40" t="s">
        <v>306</v>
      </c>
      <c r="D184" s="41" t="s">
        <v>98</v>
      </c>
      <c r="E184" s="85">
        <v>4</v>
      </c>
      <c r="F184" s="114"/>
      <c r="G184" s="43">
        <f>E184*F184</f>
        <v>0</v>
      </c>
    </row>
    <row r="185" spans="1:7" s="1" customFormat="1" ht="9">
      <c r="A185" s="37">
        <f>A184+1</f>
        <v>88</v>
      </c>
      <c r="B185" s="39" t="s">
        <v>307</v>
      </c>
      <c r="C185" s="40" t="s">
        <v>308</v>
      </c>
      <c r="D185" s="41" t="s">
        <v>309</v>
      </c>
      <c r="E185" s="85">
        <v>2</v>
      </c>
      <c r="F185" s="114"/>
      <c r="G185" s="43">
        <f>E185*F185</f>
        <v>0</v>
      </c>
    </row>
    <row r="186" spans="1:7" s="1" customFormat="1" ht="18">
      <c r="A186" s="37">
        <f>A185+1</f>
        <v>89</v>
      </c>
      <c r="B186" s="39" t="s">
        <v>310</v>
      </c>
      <c r="C186" s="40" t="s">
        <v>311</v>
      </c>
      <c r="D186" s="41" t="s">
        <v>102</v>
      </c>
      <c r="E186" s="85">
        <v>1</v>
      </c>
      <c r="F186" s="114"/>
      <c r="G186" s="43">
        <f>E186*F186</f>
        <v>0</v>
      </c>
    </row>
    <row r="187" spans="1:7" s="1" customFormat="1" ht="27">
      <c r="A187" s="36"/>
      <c r="B187" s="115" t="s">
        <v>28</v>
      </c>
      <c r="C187" s="116" t="s">
        <v>312</v>
      </c>
      <c r="D187" s="41"/>
      <c r="E187" s="38"/>
      <c r="F187" s="36"/>
      <c r="G187" s="44"/>
    </row>
    <row r="188" spans="1:7" s="1" customFormat="1" ht="9">
      <c r="A188" s="37">
        <f>A186+1</f>
        <v>90</v>
      </c>
      <c r="B188" s="39" t="s">
        <v>313</v>
      </c>
      <c r="C188" s="40" t="s">
        <v>314</v>
      </c>
      <c r="D188" s="41" t="s">
        <v>102</v>
      </c>
      <c r="E188" s="85">
        <v>1</v>
      </c>
      <c r="F188" s="114"/>
      <c r="G188" s="43">
        <f>E188*F188</f>
        <v>0</v>
      </c>
    </row>
    <row r="189" spans="1:7" s="1" customFormat="1" ht="9">
      <c r="A189" s="36"/>
      <c r="B189" s="115" t="s">
        <v>28</v>
      </c>
      <c r="C189" s="116" t="s">
        <v>315</v>
      </c>
      <c r="D189" s="41"/>
      <c r="E189" s="38"/>
      <c r="F189" s="36"/>
      <c r="G189" s="44"/>
    </row>
    <row r="190" spans="1:7" s="1" customFormat="1" ht="9">
      <c r="A190" s="37">
        <f>A188+1</f>
        <v>91</v>
      </c>
      <c r="B190" s="39" t="s">
        <v>316</v>
      </c>
      <c r="C190" s="40" t="s">
        <v>317</v>
      </c>
      <c r="D190" s="41" t="s">
        <v>102</v>
      </c>
      <c r="E190" s="85">
        <v>1</v>
      </c>
      <c r="F190" s="114"/>
      <c r="G190" s="43">
        <f>E190*F190</f>
        <v>0</v>
      </c>
    </row>
    <row r="191" spans="1:7" s="1" customFormat="1" ht="9">
      <c r="A191" s="37">
        <f>A190+1</f>
        <v>92</v>
      </c>
      <c r="B191" s="39" t="s">
        <v>318</v>
      </c>
      <c r="C191" s="40" t="s">
        <v>319</v>
      </c>
      <c r="D191" s="41" t="s">
        <v>102</v>
      </c>
      <c r="E191" s="85">
        <v>1</v>
      </c>
      <c r="F191" s="114"/>
      <c r="G191" s="43">
        <f>E191*F191</f>
        <v>0</v>
      </c>
    </row>
    <row r="192" spans="1:7" s="1" customFormat="1" ht="9">
      <c r="A192" s="37">
        <f>A191+1</f>
        <v>93</v>
      </c>
      <c r="B192" s="39" t="s">
        <v>320</v>
      </c>
      <c r="C192" s="40" t="s">
        <v>321</v>
      </c>
      <c r="D192" s="41" t="s">
        <v>102</v>
      </c>
      <c r="E192" s="85">
        <v>1</v>
      </c>
      <c r="F192" s="114"/>
      <c r="G192" s="43">
        <f>E192*F192</f>
        <v>0</v>
      </c>
    </row>
    <row r="193" spans="1:7" s="1" customFormat="1" ht="9">
      <c r="A193" s="37">
        <f>A192+1</f>
        <v>94</v>
      </c>
      <c r="B193" s="39" t="s">
        <v>322</v>
      </c>
      <c r="C193" s="40" t="s">
        <v>323</v>
      </c>
      <c r="D193" s="41" t="s">
        <v>102</v>
      </c>
      <c r="E193" s="85">
        <v>1</v>
      </c>
      <c r="F193" s="114"/>
      <c r="G193" s="43">
        <f>E193*F193</f>
        <v>0</v>
      </c>
    </row>
    <row r="194" spans="1:7" s="1" customFormat="1" ht="9">
      <c r="A194" s="37">
        <f>A193+1</f>
        <v>95</v>
      </c>
      <c r="B194" s="39" t="s">
        <v>324</v>
      </c>
      <c r="C194" s="40" t="s">
        <v>325</v>
      </c>
      <c r="D194" s="41" t="s">
        <v>102</v>
      </c>
      <c r="E194" s="85">
        <v>1</v>
      </c>
      <c r="F194" s="114"/>
      <c r="G194" s="43">
        <f>E194*F194</f>
        <v>0</v>
      </c>
    </row>
    <row r="195" spans="1:7" s="1" customFormat="1" ht="9">
      <c r="A195" s="37">
        <f>A194+1</f>
        <v>96</v>
      </c>
      <c r="B195" s="39" t="s">
        <v>326</v>
      </c>
      <c r="C195" s="40" t="s">
        <v>327</v>
      </c>
      <c r="D195" s="41" t="s">
        <v>102</v>
      </c>
      <c r="E195" s="85">
        <v>1</v>
      </c>
      <c r="F195" s="114"/>
      <c r="G195" s="43">
        <f>E195*F195</f>
        <v>0</v>
      </c>
    </row>
    <row r="196" spans="1:7" s="1" customFormat="1" ht="9">
      <c r="A196" s="37">
        <f>A195+1</f>
        <v>97</v>
      </c>
      <c r="B196" s="39" t="s">
        <v>328</v>
      </c>
      <c r="C196" s="40" t="s">
        <v>329</v>
      </c>
      <c r="D196" s="41" t="s">
        <v>102</v>
      </c>
      <c r="E196" s="85">
        <v>1</v>
      </c>
      <c r="F196" s="114"/>
      <c r="G196" s="43">
        <f>E196*F196</f>
        <v>0</v>
      </c>
    </row>
    <row r="197" spans="1:7" s="1" customFormat="1" ht="45">
      <c r="A197" s="36"/>
      <c r="B197" s="115" t="s">
        <v>28</v>
      </c>
      <c r="C197" s="116" t="s">
        <v>330</v>
      </c>
      <c r="D197" s="41"/>
      <c r="E197" s="38"/>
      <c r="F197" s="36"/>
      <c r="G197" s="44"/>
    </row>
    <row r="198" spans="1:7" s="1" customFormat="1" ht="9">
      <c r="A198" s="37">
        <f>A196+1</f>
        <v>98</v>
      </c>
      <c r="B198" s="39" t="s">
        <v>331</v>
      </c>
      <c r="C198" s="40" t="s">
        <v>332</v>
      </c>
      <c r="D198" s="41" t="s">
        <v>333</v>
      </c>
      <c r="E198" s="85">
        <v>8</v>
      </c>
      <c r="F198" s="114"/>
      <c r="G198" s="43">
        <f>E198*F198</f>
        <v>0</v>
      </c>
    </row>
    <row r="199" spans="1:7" s="1" customFormat="1" ht="9">
      <c r="A199" s="37">
        <f>A198+1</f>
        <v>99</v>
      </c>
      <c r="B199" s="39" t="s">
        <v>334</v>
      </c>
      <c r="C199" s="40" t="s">
        <v>335</v>
      </c>
      <c r="D199" s="41" t="s">
        <v>333</v>
      </c>
      <c r="E199" s="85">
        <v>8</v>
      </c>
      <c r="F199" s="114"/>
      <c r="G199" s="43">
        <f>E199*F199</f>
        <v>0</v>
      </c>
    </row>
    <row r="200" spans="1:7" s="24" customFormat="1" ht="11" thickBot="1">
      <c r="A200" s="45"/>
      <c r="B200" s="47" t="s">
        <v>336</v>
      </c>
      <c r="C200" s="48" t="s">
        <v>337</v>
      </c>
      <c r="D200" s="46"/>
      <c r="E200" s="46"/>
      <c r="F200" s="49"/>
      <c r="G200" s="50">
        <f>SUM(G157:G199)</f>
        <v>0</v>
      </c>
    </row>
    <row r="201" spans="1:7" ht="13" thickBot="1">
      <c r="A201" s="57"/>
      <c r="B201" s="57"/>
      <c r="C201" s="57"/>
      <c r="D201" s="57"/>
      <c r="E201" s="57"/>
      <c r="F201" s="57"/>
      <c r="G201" s="57"/>
    </row>
    <row r="202" spans="1:7" s="1" customFormat="1" ht="9.75" customHeight="1">
      <c r="A202" s="9" t="s">
        <v>5</v>
      </c>
      <c r="B202" s="12" t="s">
        <v>9</v>
      </c>
      <c r="C202" s="12" t="s">
        <v>11</v>
      </c>
      <c r="D202" s="12" t="s">
        <v>13</v>
      </c>
      <c r="E202" s="12" t="s">
        <v>15</v>
      </c>
      <c r="F202" s="15" t="s">
        <v>17</v>
      </c>
      <c r="G202" s="16"/>
    </row>
    <row r="203" spans="1:7" s="1" customFormat="1" ht="9.75" customHeight="1">
      <c r="A203" s="10" t="s">
        <v>6</v>
      </c>
      <c r="B203" s="13"/>
      <c r="C203" s="13"/>
      <c r="D203" s="13"/>
      <c r="E203" s="13"/>
      <c r="F203" s="17"/>
      <c r="G203" s="18"/>
    </row>
    <row r="204" spans="1:7" s="1" customFormat="1" ht="9.75" customHeight="1">
      <c r="A204" s="10" t="s">
        <v>7</v>
      </c>
      <c r="B204" s="13"/>
      <c r="C204" s="13"/>
      <c r="D204" s="13"/>
      <c r="E204" s="13"/>
      <c r="F204" s="19" t="s">
        <v>18</v>
      </c>
      <c r="G204" s="21" t="s">
        <v>20</v>
      </c>
    </row>
    <row r="205" spans="1:7" s="1" customFormat="1" ht="9.75" customHeight="1" thickBot="1">
      <c r="A205" s="11" t="s">
        <v>8</v>
      </c>
      <c r="B205" s="14" t="s">
        <v>10</v>
      </c>
      <c r="C205" s="14" t="s">
        <v>12</v>
      </c>
      <c r="D205" s="14" t="s">
        <v>14</v>
      </c>
      <c r="E205" s="14" t="s">
        <v>16</v>
      </c>
      <c r="F205" s="20" t="s">
        <v>19</v>
      </c>
      <c r="G205" s="22" t="s">
        <v>21</v>
      </c>
    </row>
    <row r="206" spans="1:7" s="24" customFormat="1" ht="10.5">
      <c r="A206" s="26"/>
      <c r="B206" s="25"/>
      <c r="C206" s="27" t="s">
        <v>338</v>
      </c>
      <c r="D206" s="25"/>
      <c r="E206" s="25"/>
      <c r="F206" s="28"/>
      <c r="G206" s="29"/>
    </row>
    <row r="207" spans="1:7" s="24" customFormat="1" ht="10.5">
      <c r="A207" s="31"/>
      <c r="B207" s="32" t="s">
        <v>339</v>
      </c>
      <c r="C207" s="33" t="s">
        <v>340</v>
      </c>
      <c r="D207" s="30"/>
      <c r="E207" s="30"/>
      <c r="F207" s="34"/>
      <c r="G207" s="35"/>
    </row>
    <row r="208" spans="1:7" s="1" customFormat="1" ht="9">
      <c r="A208" s="37">
        <f>A199+1</f>
        <v>100</v>
      </c>
      <c r="B208" s="39" t="s">
        <v>341</v>
      </c>
      <c r="C208" s="40" t="s">
        <v>342</v>
      </c>
      <c r="D208" s="41" t="s">
        <v>98</v>
      </c>
      <c r="E208" s="85">
        <v>12</v>
      </c>
      <c r="F208" s="114"/>
      <c r="G208" s="43">
        <f>E208*F208</f>
        <v>0</v>
      </c>
    </row>
    <row r="209" spans="1:7" s="1" customFormat="1" ht="9">
      <c r="A209" s="37">
        <f>A208+1</f>
        <v>101</v>
      </c>
      <c r="B209" s="39" t="s">
        <v>343</v>
      </c>
      <c r="C209" s="40" t="s">
        <v>344</v>
      </c>
      <c r="D209" s="41" t="s">
        <v>98</v>
      </c>
      <c r="E209" s="85">
        <v>12</v>
      </c>
      <c r="F209" s="114"/>
      <c r="G209" s="43">
        <f>E209*F209</f>
        <v>0</v>
      </c>
    </row>
    <row r="210" spans="1:7" s="1" customFormat="1" ht="9">
      <c r="A210" s="37">
        <f>A209+1</f>
        <v>102</v>
      </c>
      <c r="B210" s="39" t="s">
        <v>345</v>
      </c>
      <c r="C210" s="40" t="s">
        <v>346</v>
      </c>
      <c r="D210" s="41" t="s">
        <v>142</v>
      </c>
      <c r="E210" s="42">
        <v>54</v>
      </c>
      <c r="F210" s="114"/>
      <c r="G210" s="43">
        <f>E210*F210</f>
        <v>0</v>
      </c>
    </row>
    <row r="211" spans="1:7" s="1" customFormat="1" ht="9" customHeight="1">
      <c r="A211" s="8"/>
      <c r="B211" s="87" t="s">
        <v>58</v>
      </c>
      <c r="C211" s="90" t="s">
        <v>347</v>
      </c>
      <c r="D211" s="88"/>
      <c r="E211" s="88"/>
      <c r="F211" s="88"/>
      <c r="G211" s="89"/>
    </row>
    <row r="212" spans="1:7" s="1" customFormat="1" ht="9">
      <c r="A212" s="37">
        <f>A210+1</f>
        <v>103</v>
      </c>
      <c r="B212" s="39" t="s">
        <v>348</v>
      </c>
      <c r="C212" s="40" t="s">
        <v>349</v>
      </c>
      <c r="D212" s="41" t="s">
        <v>142</v>
      </c>
      <c r="E212" s="42">
        <v>54</v>
      </c>
      <c r="F212" s="114"/>
      <c r="G212" s="43">
        <f>E212*F212</f>
        <v>0</v>
      </c>
    </row>
    <row r="213" spans="1:7" s="1" customFormat="1" ht="9" customHeight="1">
      <c r="A213" s="8"/>
      <c r="B213" s="87" t="s">
        <v>58</v>
      </c>
      <c r="C213" s="90" t="s">
        <v>350</v>
      </c>
      <c r="D213" s="88"/>
      <c r="E213" s="88"/>
      <c r="F213" s="88"/>
      <c r="G213" s="89"/>
    </row>
    <row r="214" spans="1:7" s="1" customFormat="1" ht="9">
      <c r="A214" s="37">
        <f>A212+1</f>
        <v>104</v>
      </c>
      <c r="B214" s="39" t="s">
        <v>351</v>
      </c>
      <c r="C214" s="40" t="s">
        <v>352</v>
      </c>
      <c r="D214" s="41" t="s">
        <v>142</v>
      </c>
      <c r="E214" s="42">
        <v>70</v>
      </c>
      <c r="F214" s="114"/>
      <c r="G214" s="43">
        <f>E214*F214</f>
        <v>0</v>
      </c>
    </row>
    <row r="215" spans="1:7" s="1" customFormat="1" ht="9" customHeight="1">
      <c r="A215" s="8"/>
      <c r="B215" s="87" t="s">
        <v>58</v>
      </c>
      <c r="C215" s="90" t="s">
        <v>353</v>
      </c>
      <c r="D215" s="88"/>
      <c r="E215" s="88"/>
      <c r="F215" s="88"/>
      <c r="G215" s="89"/>
    </row>
    <row r="216" spans="1:7" s="1" customFormat="1" ht="9">
      <c r="A216" s="37">
        <f>A214+1</f>
        <v>105</v>
      </c>
      <c r="B216" s="39" t="s">
        <v>354</v>
      </c>
      <c r="C216" s="40" t="s">
        <v>355</v>
      </c>
      <c r="D216" s="41" t="s">
        <v>142</v>
      </c>
      <c r="E216" s="42">
        <v>70</v>
      </c>
      <c r="F216" s="114"/>
      <c r="G216" s="43">
        <f>E216*F216</f>
        <v>0</v>
      </c>
    </row>
    <row r="217" spans="1:7" s="1" customFormat="1" ht="9" customHeight="1">
      <c r="A217" s="8"/>
      <c r="B217" s="87" t="s">
        <v>58</v>
      </c>
      <c r="C217" s="90" t="s">
        <v>356</v>
      </c>
      <c r="D217" s="88"/>
      <c r="E217" s="88"/>
      <c r="F217" s="88"/>
      <c r="G217" s="89"/>
    </row>
    <row r="218" spans="1:7" s="1" customFormat="1" ht="9">
      <c r="A218" s="37">
        <f>A216+1</f>
        <v>106</v>
      </c>
      <c r="B218" s="39" t="s">
        <v>357</v>
      </c>
      <c r="C218" s="40" t="s">
        <v>358</v>
      </c>
      <c r="D218" s="41" t="s">
        <v>98</v>
      </c>
      <c r="E218" s="85">
        <v>2</v>
      </c>
      <c r="F218" s="114"/>
      <c r="G218" s="43">
        <f>E218*F218</f>
        <v>0</v>
      </c>
    </row>
    <row r="219" spans="1:7" s="1" customFormat="1" ht="9">
      <c r="A219" s="37">
        <f>A218+1</f>
        <v>107</v>
      </c>
      <c r="B219" s="39" t="s">
        <v>359</v>
      </c>
      <c r="C219" s="40" t="s">
        <v>360</v>
      </c>
      <c r="D219" s="41" t="s">
        <v>98</v>
      </c>
      <c r="E219" s="85">
        <v>2</v>
      </c>
      <c r="F219" s="114"/>
      <c r="G219" s="43">
        <f>E219*F219</f>
        <v>0</v>
      </c>
    </row>
    <row r="220" spans="1:7" s="1" customFormat="1" ht="9">
      <c r="A220" s="37">
        <f>A219+1</f>
        <v>108</v>
      </c>
      <c r="B220" s="39" t="s">
        <v>361</v>
      </c>
      <c r="C220" s="40" t="s">
        <v>362</v>
      </c>
      <c r="D220" s="41" t="s">
        <v>142</v>
      </c>
      <c r="E220" s="42">
        <v>92</v>
      </c>
      <c r="F220" s="114"/>
      <c r="G220" s="43">
        <f>E220*F220</f>
        <v>0</v>
      </c>
    </row>
    <row r="221" spans="1:7" s="1" customFormat="1" ht="9" customHeight="1">
      <c r="A221" s="8"/>
      <c r="B221" s="87" t="s">
        <v>58</v>
      </c>
      <c r="C221" s="90" t="s">
        <v>363</v>
      </c>
      <c r="D221" s="88"/>
      <c r="E221" s="88"/>
      <c r="F221" s="88"/>
      <c r="G221" s="89"/>
    </row>
    <row r="222" spans="1:7" s="1" customFormat="1" ht="9">
      <c r="A222" s="37">
        <f>A220+1</f>
        <v>109</v>
      </c>
      <c r="B222" s="39" t="s">
        <v>364</v>
      </c>
      <c r="C222" s="40" t="s">
        <v>365</v>
      </c>
      <c r="D222" s="41" t="s">
        <v>235</v>
      </c>
      <c r="E222" s="42">
        <v>87.39999999999999</v>
      </c>
      <c r="F222" s="114"/>
      <c r="G222" s="43">
        <f>E222*F222</f>
        <v>0</v>
      </c>
    </row>
    <row r="223" spans="1:7" s="1" customFormat="1" ht="9" customHeight="1">
      <c r="A223" s="8"/>
      <c r="B223" s="87" t="s">
        <v>58</v>
      </c>
      <c r="C223" s="90" t="s">
        <v>366</v>
      </c>
      <c r="D223" s="88"/>
      <c r="E223" s="88"/>
      <c r="F223" s="88"/>
      <c r="G223" s="89"/>
    </row>
    <row r="224" spans="1:7" s="1" customFormat="1" ht="9">
      <c r="A224" s="37">
        <f>A222+1</f>
        <v>110</v>
      </c>
      <c r="B224" s="39" t="s">
        <v>367</v>
      </c>
      <c r="C224" s="40" t="s">
        <v>368</v>
      </c>
      <c r="D224" s="41" t="s">
        <v>98</v>
      </c>
      <c r="E224" s="85">
        <v>64</v>
      </c>
      <c r="F224" s="114"/>
      <c r="G224" s="43">
        <f>E224*F224</f>
        <v>0</v>
      </c>
    </row>
    <row r="225" spans="1:7" s="1" customFormat="1" ht="9">
      <c r="A225" s="37">
        <f>A224+1</f>
        <v>111</v>
      </c>
      <c r="B225" s="39" t="s">
        <v>369</v>
      </c>
      <c r="C225" s="40" t="s">
        <v>370</v>
      </c>
      <c r="D225" s="41" t="s">
        <v>98</v>
      </c>
      <c r="E225" s="85">
        <v>64</v>
      </c>
      <c r="F225" s="114"/>
      <c r="G225" s="43">
        <f>E225*F225</f>
        <v>0</v>
      </c>
    </row>
    <row r="226" spans="1:7" s="1" customFormat="1" ht="9" customHeight="1">
      <c r="A226" s="8"/>
      <c r="B226" s="87" t="s">
        <v>58</v>
      </c>
      <c r="C226" s="90" t="s">
        <v>371</v>
      </c>
      <c r="D226" s="88"/>
      <c r="E226" s="88"/>
      <c r="F226" s="88"/>
      <c r="G226" s="89"/>
    </row>
    <row r="227" spans="1:7" s="24" customFormat="1" ht="10.5">
      <c r="A227" s="51"/>
      <c r="B227" s="52" t="s">
        <v>372</v>
      </c>
      <c r="C227" s="53" t="s">
        <v>373</v>
      </c>
      <c r="D227" s="54"/>
      <c r="E227" s="54"/>
      <c r="F227" s="55"/>
      <c r="G227" s="56">
        <f>SUM(G208:G226)</f>
        <v>0</v>
      </c>
    </row>
    <row r="228" spans="1:7" s="24" customFormat="1" ht="10.5">
      <c r="A228" s="31"/>
      <c r="B228" s="32" t="s">
        <v>374</v>
      </c>
      <c r="C228" s="33" t="s">
        <v>375</v>
      </c>
      <c r="D228" s="30"/>
      <c r="E228" s="30"/>
      <c r="F228" s="34"/>
      <c r="G228" s="35"/>
    </row>
    <row r="229" spans="1:7" s="1" customFormat="1" ht="9">
      <c r="A229" s="37">
        <f>A225+1</f>
        <v>112</v>
      </c>
      <c r="B229" s="39" t="s">
        <v>376</v>
      </c>
      <c r="C229" s="40" t="s">
        <v>377</v>
      </c>
      <c r="D229" s="41" t="s">
        <v>98</v>
      </c>
      <c r="E229" s="85">
        <v>2</v>
      </c>
      <c r="F229" s="114"/>
      <c r="G229" s="43">
        <f>E229*F229</f>
        <v>0</v>
      </c>
    </row>
    <row r="230" spans="1:7" s="1" customFormat="1" ht="9">
      <c r="A230" s="37">
        <f>A229+1</f>
        <v>113</v>
      </c>
      <c r="B230" s="39" t="s">
        <v>378</v>
      </c>
      <c r="C230" s="40" t="s">
        <v>379</v>
      </c>
      <c r="D230" s="41" t="s">
        <v>142</v>
      </c>
      <c r="E230" s="42">
        <v>8</v>
      </c>
      <c r="F230" s="114"/>
      <c r="G230" s="43">
        <f>E230*F230</f>
        <v>0</v>
      </c>
    </row>
    <row r="231" spans="1:7" s="1" customFormat="1" ht="9" customHeight="1">
      <c r="A231" s="8"/>
      <c r="B231" s="87" t="s">
        <v>58</v>
      </c>
      <c r="C231" s="90" t="s">
        <v>169</v>
      </c>
      <c r="D231" s="88"/>
      <c r="E231" s="88"/>
      <c r="F231" s="88"/>
      <c r="G231" s="89"/>
    </row>
    <row r="232" spans="1:7" s="1" customFormat="1" ht="9">
      <c r="A232" s="37">
        <f>A230+1</f>
        <v>114</v>
      </c>
      <c r="B232" s="39" t="s">
        <v>380</v>
      </c>
      <c r="C232" s="40" t="s">
        <v>381</v>
      </c>
      <c r="D232" s="41" t="s">
        <v>98</v>
      </c>
      <c r="E232" s="85">
        <v>16</v>
      </c>
      <c r="F232" s="114"/>
      <c r="G232" s="43">
        <f>E232*F232</f>
        <v>0</v>
      </c>
    </row>
    <row r="233" spans="1:7" s="1" customFormat="1" ht="9">
      <c r="A233" s="37">
        <f>A232+1</f>
        <v>115</v>
      </c>
      <c r="B233" s="39" t="s">
        <v>382</v>
      </c>
      <c r="C233" s="40" t="s">
        <v>383</v>
      </c>
      <c r="D233" s="41" t="s">
        <v>27</v>
      </c>
      <c r="E233" s="85">
        <v>250</v>
      </c>
      <c r="F233" s="114"/>
      <c r="G233" s="43">
        <f>E233*F233</f>
        <v>0</v>
      </c>
    </row>
    <row r="234" spans="1:7" s="1" customFormat="1" ht="9">
      <c r="A234" s="37">
        <f>A233+1</f>
        <v>116</v>
      </c>
      <c r="B234" s="39" t="s">
        <v>384</v>
      </c>
      <c r="C234" s="40" t="s">
        <v>385</v>
      </c>
      <c r="D234" s="41" t="s">
        <v>235</v>
      </c>
      <c r="E234" s="85">
        <v>10</v>
      </c>
      <c r="F234" s="114"/>
      <c r="G234" s="43">
        <f>E234*F234</f>
        <v>0</v>
      </c>
    </row>
    <row r="235" spans="1:7" s="1" customFormat="1" ht="9">
      <c r="A235" s="37">
        <f>A234+1</f>
        <v>117</v>
      </c>
      <c r="B235" s="39" t="s">
        <v>386</v>
      </c>
      <c r="C235" s="40" t="s">
        <v>387</v>
      </c>
      <c r="D235" s="41" t="s">
        <v>27</v>
      </c>
      <c r="E235" s="91">
        <v>9.75</v>
      </c>
      <c r="F235" s="114"/>
      <c r="G235" s="43">
        <f>E235*F235</f>
        <v>0</v>
      </c>
    </row>
    <row r="236" spans="1:7" s="1" customFormat="1" ht="9" customHeight="1">
      <c r="A236" s="8"/>
      <c r="B236" s="87" t="s">
        <v>58</v>
      </c>
      <c r="C236" s="90" t="s">
        <v>388</v>
      </c>
      <c r="D236" s="88"/>
      <c r="E236" s="88"/>
      <c r="F236" s="88"/>
      <c r="G236" s="89"/>
    </row>
    <row r="237" spans="1:7" s="1" customFormat="1" ht="9">
      <c r="A237" s="37">
        <f>A235+1</f>
        <v>118</v>
      </c>
      <c r="B237" s="39" t="s">
        <v>389</v>
      </c>
      <c r="C237" s="40" t="s">
        <v>390</v>
      </c>
      <c r="D237" s="41" t="s">
        <v>27</v>
      </c>
      <c r="E237" s="91">
        <v>9.75</v>
      </c>
      <c r="F237" s="114"/>
      <c r="G237" s="43">
        <f>E237*F237</f>
        <v>0</v>
      </c>
    </row>
    <row r="238" spans="1:7" s="1" customFormat="1" ht="9" customHeight="1">
      <c r="A238" s="8"/>
      <c r="B238" s="87" t="s">
        <v>58</v>
      </c>
      <c r="C238" s="90" t="s">
        <v>391</v>
      </c>
      <c r="D238" s="88"/>
      <c r="E238" s="88"/>
      <c r="F238" s="88"/>
      <c r="G238" s="89"/>
    </row>
    <row r="239" spans="1:7" s="1" customFormat="1" ht="9">
      <c r="A239" s="37">
        <f>A237+1</f>
        <v>119</v>
      </c>
      <c r="B239" s="39" t="s">
        <v>392</v>
      </c>
      <c r="C239" s="40" t="s">
        <v>393</v>
      </c>
      <c r="D239" s="41" t="s">
        <v>55</v>
      </c>
      <c r="E239" s="86">
        <v>20.11</v>
      </c>
      <c r="F239" s="114"/>
      <c r="G239" s="43">
        <f>E239*F239</f>
        <v>0</v>
      </c>
    </row>
    <row r="240" spans="1:7" s="1" customFormat="1" ht="9" customHeight="1">
      <c r="A240" s="8"/>
      <c r="B240" s="87" t="s">
        <v>58</v>
      </c>
      <c r="C240" s="90" t="s">
        <v>394</v>
      </c>
      <c r="D240" s="88"/>
      <c r="E240" s="88"/>
      <c r="F240" s="88"/>
      <c r="G240" s="89"/>
    </row>
    <row r="241" spans="1:7" s="1" customFormat="1" ht="9">
      <c r="A241" s="37">
        <f>A239+1</f>
        <v>120</v>
      </c>
      <c r="B241" s="39" t="s">
        <v>395</v>
      </c>
      <c r="C241" s="40" t="s">
        <v>396</v>
      </c>
      <c r="D241" s="41" t="s">
        <v>142</v>
      </c>
      <c r="E241" s="85">
        <v>35</v>
      </c>
      <c r="F241" s="114"/>
      <c r="G241" s="43">
        <f>E241*F241</f>
        <v>0</v>
      </c>
    </row>
    <row r="242" spans="1:7" s="1" customFormat="1" ht="9">
      <c r="A242" s="37">
        <f>A241+1</f>
        <v>121</v>
      </c>
      <c r="B242" s="39" t="s">
        <v>397</v>
      </c>
      <c r="C242" s="40" t="s">
        <v>398</v>
      </c>
      <c r="D242" s="41" t="s">
        <v>142</v>
      </c>
      <c r="E242" s="85">
        <v>35</v>
      </c>
      <c r="F242" s="114"/>
      <c r="G242" s="43">
        <f>E242*F242</f>
        <v>0</v>
      </c>
    </row>
    <row r="243" spans="1:7" s="1" customFormat="1" ht="9">
      <c r="A243" s="37">
        <f>A242+1</f>
        <v>122</v>
      </c>
      <c r="B243" s="39" t="s">
        <v>399</v>
      </c>
      <c r="C243" s="40" t="s">
        <v>400</v>
      </c>
      <c r="D243" s="41" t="s">
        <v>142</v>
      </c>
      <c r="E243" s="42">
        <v>21</v>
      </c>
      <c r="F243" s="114"/>
      <c r="G243" s="43">
        <f>E243*F243</f>
        <v>0</v>
      </c>
    </row>
    <row r="244" spans="1:7" s="1" customFormat="1" ht="9" customHeight="1">
      <c r="A244" s="8"/>
      <c r="B244" s="87" t="s">
        <v>58</v>
      </c>
      <c r="C244" s="90" t="s">
        <v>401</v>
      </c>
      <c r="D244" s="88"/>
      <c r="E244" s="88"/>
      <c r="F244" s="88"/>
      <c r="G244" s="89"/>
    </row>
    <row r="245" spans="1:7" s="1" customFormat="1" ht="9">
      <c r="A245" s="37">
        <f>A243+1</f>
        <v>123</v>
      </c>
      <c r="B245" s="39" t="s">
        <v>402</v>
      </c>
      <c r="C245" s="40" t="s">
        <v>403</v>
      </c>
      <c r="D245" s="41" t="s">
        <v>142</v>
      </c>
      <c r="E245" s="85">
        <v>4</v>
      </c>
      <c r="F245" s="114"/>
      <c r="G245" s="43">
        <f>E245*F245</f>
        <v>0</v>
      </c>
    </row>
    <row r="246" spans="1:7" s="1" customFormat="1" ht="9">
      <c r="A246" s="37">
        <f>A245+1</f>
        <v>124</v>
      </c>
      <c r="B246" s="39" t="s">
        <v>404</v>
      </c>
      <c r="C246" s="40" t="s">
        <v>405</v>
      </c>
      <c r="D246" s="41" t="s">
        <v>142</v>
      </c>
      <c r="E246" s="42">
        <v>23.5</v>
      </c>
      <c r="F246" s="114"/>
      <c r="G246" s="43">
        <f>E246*F246</f>
        <v>0</v>
      </c>
    </row>
    <row r="247" spans="1:7" s="1" customFormat="1" ht="9">
      <c r="A247" s="37">
        <f>A246+1</f>
        <v>125</v>
      </c>
      <c r="B247" s="39" t="s">
        <v>406</v>
      </c>
      <c r="C247" s="40" t="s">
        <v>407</v>
      </c>
      <c r="D247" s="41" t="s">
        <v>142</v>
      </c>
      <c r="E247" s="85">
        <v>22</v>
      </c>
      <c r="F247" s="114"/>
      <c r="G247" s="43">
        <f>E247*F247</f>
        <v>0</v>
      </c>
    </row>
    <row r="248" spans="1:7" s="24" customFormat="1" ht="10.5">
      <c r="A248" s="51"/>
      <c r="B248" s="52" t="s">
        <v>408</v>
      </c>
      <c r="C248" s="53" t="s">
        <v>409</v>
      </c>
      <c r="D248" s="54"/>
      <c r="E248" s="54"/>
      <c r="F248" s="55"/>
      <c r="G248" s="56">
        <f>SUM(G229:G247)</f>
        <v>0</v>
      </c>
    </row>
    <row r="249" spans="1:7" s="24" customFormat="1" ht="10.5">
      <c r="A249" s="31"/>
      <c r="B249" s="32" t="s">
        <v>410</v>
      </c>
      <c r="C249" s="33" t="s">
        <v>411</v>
      </c>
      <c r="D249" s="30"/>
      <c r="E249" s="30"/>
      <c r="F249" s="34"/>
      <c r="G249" s="35"/>
    </row>
    <row r="250" spans="1:7" s="1" customFormat="1" ht="9">
      <c r="A250" s="37">
        <f>A247+1</f>
        <v>126</v>
      </c>
      <c r="B250" s="39" t="s">
        <v>412</v>
      </c>
      <c r="C250" s="40" t="s">
        <v>413</v>
      </c>
      <c r="D250" s="41" t="s">
        <v>142</v>
      </c>
      <c r="E250" s="85">
        <v>20</v>
      </c>
      <c r="F250" s="114"/>
      <c r="G250" s="43">
        <f>E250*F250</f>
        <v>0</v>
      </c>
    </row>
    <row r="251" spans="1:7" s="1" customFormat="1" ht="27">
      <c r="A251" s="36"/>
      <c r="B251" s="115" t="s">
        <v>28</v>
      </c>
      <c r="C251" s="116" t="s">
        <v>414</v>
      </c>
      <c r="D251" s="41"/>
      <c r="E251" s="38"/>
      <c r="F251" s="36"/>
      <c r="G251" s="44"/>
    </row>
    <row r="252" spans="1:7" s="24" customFormat="1" ht="11" thickBot="1">
      <c r="A252" s="45"/>
      <c r="B252" s="47" t="s">
        <v>415</v>
      </c>
      <c r="C252" s="48" t="s">
        <v>416</v>
      </c>
      <c r="D252" s="46"/>
      <c r="E252" s="46"/>
      <c r="F252" s="49"/>
      <c r="G252" s="50">
        <f>SUM(G250:G251)</f>
        <v>0</v>
      </c>
    </row>
    <row r="253" spans="1:7" ht="13" thickBot="1">
      <c r="A253" s="57"/>
      <c r="B253" s="57"/>
      <c r="C253" s="57"/>
      <c r="D253" s="57"/>
      <c r="E253" s="57"/>
      <c r="F253" s="57"/>
      <c r="G253" s="57"/>
    </row>
    <row r="254" spans="1:7" s="24" customFormat="1" ht="13" thickBot="1">
      <c r="A254" s="58"/>
      <c r="B254" s="59"/>
      <c r="C254" s="61" t="s">
        <v>31</v>
      </c>
      <c r="D254" s="60"/>
      <c r="E254" s="60"/>
      <c r="F254" s="124">
        <f>'REKAPITULACE #3'!C29</f>
        <v>0</v>
      </c>
      <c r="G254" s="125"/>
    </row>
  </sheetData>
  <sheetProtection algorithmName="SHA-512" hashValue="T8iLQYu0VPGjwzyNyJoSiymG4M5sQPUkWC2NhjZd2M9gCyy8dtCnmpNOpEPI9GN7p1sN9neFtUb+qALFxtbZpQ==" saltValue="nvOLIuVhxLXKUpatGftZdQ==" spinCount="100000" sheet="1" objects="1" scenarios="1"/>
  <protectedRanges>
    <protectedRange sqref="F208:F210 F212 F214 F216 F218:F220 F222 F224:F225 F229:F230 F232:F235 F237 F239 F241:F243 F245:F247 F250" name="Oblast5"/>
    <protectedRange sqref="F114:F118 F120 F122:F123 F125 F127 F129 F131 F133 F142 F144:F145 F147:F148 F150 F152:F153" name="Oblast3"/>
    <protectedRange sqref="F71 F73 F75 F78 F80 F82 F84 F86 F88 F90 F92 F94 F96 F98 F101 F103 F105 F107 F111" name="Oblast2"/>
    <protectedRange sqref="G3 F12 F13 F15 F17 F19 F21 F23 F25 F27 F29 F31 F33 F35 F38 F40 F43 F45 F46 F51 F55 F57 F58 F62 F64 F66" name="Oblast1"/>
    <protectedRange sqref="F157:F163 F165:F186 F188 F190:F196 F198:F199" name="Oblast4"/>
  </protectedRanges>
  <mergeCells count="81">
    <mergeCell ref="F254:G254"/>
    <mergeCell ref="C226:G226"/>
    <mergeCell ref="C231:G231"/>
    <mergeCell ref="C236:G236"/>
    <mergeCell ref="C238:G238"/>
    <mergeCell ref="C240:G240"/>
    <mergeCell ref="C244:G244"/>
    <mergeCell ref="C211:G211"/>
    <mergeCell ref="C213:G213"/>
    <mergeCell ref="C215:G215"/>
    <mergeCell ref="C217:G217"/>
    <mergeCell ref="C221:G221"/>
    <mergeCell ref="C223:G223"/>
    <mergeCell ref="C143:G143"/>
    <mergeCell ref="C146:G146"/>
    <mergeCell ref="C149:G149"/>
    <mergeCell ref="C151:G151"/>
    <mergeCell ref="B202:B204"/>
    <mergeCell ref="C202:C204"/>
    <mergeCell ref="D202:D204"/>
    <mergeCell ref="E202:E204"/>
    <mergeCell ref="F202:G203"/>
    <mergeCell ref="C130:G130"/>
    <mergeCell ref="C132:G132"/>
    <mergeCell ref="B136:B138"/>
    <mergeCell ref="C136:C138"/>
    <mergeCell ref="D136:D138"/>
    <mergeCell ref="E136:E138"/>
    <mergeCell ref="F136:G137"/>
    <mergeCell ref="C108:G108"/>
    <mergeCell ref="C119:G119"/>
    <mergeCell ref="C121:G121"/>
    <mergeCell ref="C124:G124"/>
    <mergeCell ref="C126:G126"/>
    <mergeCell ref="C128:G128"/>
    <mergeCell ref="C95:G95"/>
    <mergeCell ref="C97:G97"/>
    <mergeCell ref="C99:G99"/>
    <mergeCell ref="C102:G102"/>
    <mergeCell ref="C104:G104"/>
    <mergeCell ref="C106:G106"/>
    <mergeCell ref="C83:G83"/>
    <mergeCell ref="C85:G85"/>
    <mergeCell ref="C87:G87"/>
    <mergeCell ref="C89:G89"/>
    <mergeCell ref="C91:G91"/>
    <mergeCell ref="C93:G93"/>
    <mergeCell ref="C67:G67"/>
    <mergeCell ref="C72:G72"/>
    <mergeCell ref="C74:G74"/>
    <mergeCell ref="C76:G76"/>
    <mergeCell ref="C79:G79"/>
    <mergeCell ref="C81:G81"/>
    <mergeCell ref="C39:G39"/>
    <mergeCell ref="C41:G41"/>
    <mergeCell ref="C47:G47"/>
    <mergeCell ref="C56:G56"/>
    <mergeCell ref="C63:G63"/>
    <mergeCell ref="C65:G65"/>
    <mergeCell ref="C26:G26"/>
    <mergeCell ref="C28:G28"/>
    <mergeCell ref="C30:G30"/>
    <mergeCell ref="C32:G32"/>
    <mergeCell ref="C34:G34"/>
    <mergeCell ref="C36:G36"/>
    <mergeCell ref="C14:G14"/>
    <mergeCell ref="C16:G16"/>
    <mergeCell ref="C18:G18"/>
    <mergeCell ref="C20:G20"/>
    <mergeCell ref="C22:G22"/>
    <mergeCell ref="C24:G24"/>
    <mergeCell ref="A1:E1"/>
    <mergeCell ref="F1:G1"/>
    <mergeCell ref="A2:E2"/>
    <mergeCell ref="F2:G2"/>
    <mergeCell ref="A4:G4"/>
    <mergeCell ref="B6:B8"/>
    <mergeCell ref="C6:C8"/>
    <mergeCell ref="D6:D8"/>
    <mergeCell ref="E6:E8"/>
    <mergeCell ref="F6:G7"/>
  </mergeCells>
  <printOptions horizontalCentered="1"/>
  <pageMargins left="0.39375000000000004" right="0.39375000000000004" top="0.5902777777777778" bottom="0.5902777777777778" header="0.3" footer="0.3"/>
  <pageSetup horizontalDpi="600" verticalDpi="600" orientation="landscape" paperSize="9" r:id="rId1"/>
  <headerFooter>
    <oddFooter>&amp;CStránka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E5ABD-B298-4E93-B208-AB709A88D6A9}">
  <dimension ref="A1:C12"/>
  <sheetViews>
    <sheetView workbookViewId="0" topLeftCell="A1">
      <selection activeCell="C12" sqref="C12"/>
    </sheetView>
  </sheetViews>
  <sheetFormatPr defaultColWidth="9.140625" defaultRowHeight="12.75"/>
  <cols>
    <col min="1" max="1" width="3.8515625" style="0" customWidth="1"/>
    <col min="2" max="2" width="45.140625" style="0" customWidth="1"/>
    <col min="3" max="3" width="20.421875" style="0" customWidth="1"/>
  </cols>
  <sheetData>
    <row r="1" spans="1:3" s="2" customFormat="1" ht="12.75">
      <c r="A1" s="3" t="s">
        <v>0</v>
      </c>
      <c r="B1" s="4"/>
      <c r="C1" s="2" t="s">
        <v>1</v>
      </c>
    </row>
    <row r="2" spans="1:3" s="2" customFormat="1" ht="12.75">
      <c r="A2" s="3" t="s">
        <v>2</v>
      </c>
      <c r="B2" s="4"/>
      <c r="C2" s="2" t="s">
        <v>3</v>
      </c>
    </row>
    <row r="3" s="1" customFormat="1" ht="9">
      <c r="C3" s="138" t="str">
        <f>'ROZPOČET #4'!G3</f>
        <v>Vyplň údaj</v>
      </c>
    </row>
    <row r="4" spans="1:3" s="6" customFormat="1" ht="13">
      <c r="A4" s="7" t="s">
        <v>32</v>
      </c>
      <c r="B4" s="4"/>
      <c r="C4" s="4"/>
    </row>
    <row r="5" s="1" customFormat="1" ht="9.5" thickBot="1"/>
    <row r="6" spans="1:3" s="1" customFormat="1" ht="9.75" customHeight="1">
      <c r="A6" s="62" t="s">
        <v>33</v>
      </c>
      <c r="B6" s="64" t="s">
        <v>34</v>
      </c>
      <c r="C6" s="66" t="s">
        <v>17</v>
      </c>
    </row>
    <row r="7" spans="1:3" s="1" customFormat="1" ht="9.75" customHeight="1" thickBot="1">
      <c r="A7" s="63"/>
      <c r="B7" s="65"/>
      <c r="C7" s="67" t="s">
        <v>35</v>
      </c>
    </row>
    <row r="8" spans="1:3" s="23" customFormat="1" ht="10.5">
      <c r="A8" s="68"/>
      <c r="B8" s="70" t="s">
        <v>22</v>
      </c>
      <c r="C8" s="69"/>
    </row>
    <row r="9" spans="1:3" s="23" customFormat="1" ht="10.5">
      <c r="A9" s="71">
        <v>767</v>
      </c>
      <c r="B9" s="33" t="s">
        <v>36</v>
      </c>
      <c r="C9" s="72">
        <f>'ROZPOČET #4'!G14</f>
        <v>0</v>
      </c>
    </row>
    <row r="10" spans="1:3" s="23" customFormat="1" ht="11" thickBot="1">
      <c r="A10" s="73"/>
      <c r="B10" s="74" t="s">
        <v>37</v>
      </c>
      <c r="C10" s="122">
        <f>SUM(C9:C9)</f>
        <v>0</v>
      </c>
    </row>
    <row r="11" s="1" customFormat="1" ht="9.5" thickBot="1"/>
    <row r="12" spans="1:3" s="23" customFormat="1" ht="11" thickBot="1">
      <c r="A12" s="75"/>
      <c r="B12" s="76" t="s">
        <v>38</v>
      </c>
      <c r="C12" s="123">
        <f>C10</f>
        <v>0</v>
      </c>
    </row>
  </sheetData>
  <sheetProtection algorithmName="SHA-512" hashValue="cLD2uVz6FbQUGbbfeSQ3GXLK2JOQ4W1z8Q5Igs2UQj7lud2SN2X5ec1dVjRFffKKWlWeTI9aIaTgsPlWYjzw/A==" saltValue="HYs9e1YVXQatB6HVnKMiKw==" spinCount="100000" sheet="1" objects="1" scenarios="1"/>
  <mergeCells count="5">
    <mergeCell ref="A1:B1"/>
    <mergeCell ref="A2:B2"/>
    <mergeCell ref="A4:C4"/>
    <mergeCell ref="A6:A7"/>
    <mergeCell ref="B6:B7"/>
  </mergeCells>
  <printOptions horizontalCentered="1"/>
  <pageMargins left="0.39375000000000004" right="0.39375000000000004" top="0.5902777777777778" bottom="0.5902777777777778"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536BB-5BD5-43DB-8FD4-7CD65145D002}">
  <dimension ref="A1:G16"/>
  <sheetViews>
    <sheetView workbookViewId="0" topLeftCell="A1">
      <selection activeCell="B6" sqref="B6:B8"/>
    </sheetView>
  </sheetViews>
  <sheetFormatPr defaultColWidth="9.140625" defaultRowHeight="12.75"/>
  <cols>
    <col min="1" max="1" width="3.57421875" style="0" customWidth="1"/>
    <col min="2" max="2" width="10.8515625" style="0" customWidth="1"/>
    <col min="3" max="3" width="43.421875" style="0" customWidth="1"/>
    <col min="4" max="4" width="4.421875" style="0" customWidth="1"/>
    <col min="5" max="5" width="8.57421875" style="0" customWidth="1"/>
    <col min="6" max="7" width="10.421875" style="0" customWidth="1"/>
  </cols>
  <sheetData>
    <row r="1" spans="1:7" s="2" customFormat="1" ht="12.75">
      <c r="A1" s="3" t="s">
        <v>0</v>
      </c>
      <c r="B1" s="4"/>
      <c r="C1" s="4"/>
      <c r="D1" s="4"/>
      <c r="E1" s="4"/>
      <c r="F1" s="3" t="s">
        <v>1</v>
      </c>
      <c r="G1" s="4"/>
    </row>
    <row r="2" spans="1:7" s="2" customFormat="1" ht="12.75">
      <c r="A2" s="3" t="s">
        <v>2</v>
      </c>
      <c r="B2" s="4"/>
      <c r="C2" s="4"/>
      <c r="D2" s="4"/>
      <c r="E2" s="4"/>
      <c r="F2" s="3" t="s">
        <v>3</v>
      </c>
      <c r="G2" s="4"/>
    </row>
    <row r="3" s="1" customFormat="1" ht="9">
      <c r="G3" s="139" t="s">
        <v>629</v>
      </c>
    </row>
    <row r="4" spans="1:7" s="5" customFormat="1" ht="13">
      <c r="A4" s="7" t="s">
        <v>4</v>
      </c>
      <c r="B4" s="4"/>
      <c r="C4" s="4"/>
      <c r="D4" s="4"/>
      <c r="E4" s="4"/>
      <c r="F4" s="4"/>
      <c r="G4" s="4"/>
    </row>
    <row r="5" s="1" customFormat="1" ht="9.5" thickBot="1"/>
    <row r="6" spans="1:7" s="1" customFormat="1" ht="9.75" customHeight="1">
      <c r="A6" s="9" t="s">
        <v>5</v>
      </c>
      <c r="B6" s="12" t="s">
        <v>9</v>
      </c>
      <c r="C6" s="12" t="s">
        <v>11</v>
      </c>
      <c r="D6" s="12" t="s">
        <v>13</v>
      </c>
      <c r="E6" s="12" t="s">
        <v>15</v>
      </c>
      <c r="F6" s="15" t="s">
        <v>17</v>
      </c>
      <c r="G6" s="16"/>
    </row>
    <row r="7" spans="1:7" s="1" customFormat="1" ht="9.75" customHeight="1">
      <c r="A7" s="10" t="s">
        <v>6</v>
      </c>
      <c r="B7" s="13"/>
      <c r="C7" s="13"/>
      <c r="D7" s="13"/>
      <c r="E7" s="13"/>
      <c r="F7" s="17"/>
      <c r="G7" s="18"/>
    </row>
    <row r="8" spans="1:7" s="1" customFormat="1" ht="9.75" customHeight="1">
      <c r="A8" s="10" t="s">
        <v>7</v>
      </c>
      <c r="B8" s="13"/>
      <c r="C8" s="13"/>
      <c r="D8" s="13"/>
      <c r="E8" s="13"/>
      <c r="F8" s="19" t="s">
        <v>18</v>
      </c>
      <c r="G8" s="21" t="s">
        <v>20</v>
      </c>
    </row>
    <row r="9" spans="1:7" s="1" customFormat="1" ht="9.75" customHeight="1" thickBot="1">
      <c r="A9" s="11" t="s">
        <v>8</v>
      </c>
      <c r="B9" s="14" t="s">
        <v>10</v>
      </c>
      <c r="C9" s="14" t="s">
        <v>12</v>
      </c>
      <c r="D9" s="14" t="s">
        <v>14</v>
      </c>
      <c r="E9" s="14" t="s">
        <v>16</v>
      </c>
      <c r="F9" s="20" t="s">
        <v>19</v>
      </c>
      <c r="G9" s="22" t="s">
        <v>21</v>
      </c>
    </row>
    <row r="10" spans="1:7" s="24" customFormat="1" ht="10.5">
      <c r="A10" s="26"/>
      <c r="B10" s="25"/>
      <c r="C10" s="27" t="s">
        <v>22</v>
      </c>
      <c r="D10" s="25"/>
      <c r="E10" s="25"/>
      <c r="F10" s="28"/>
      <c r="G10" s="29"/>
    </row>
    <row r="11" spans="1:7" s="24" customFormat="1" ht="10.5">
      <c r="A11" s="31"/>
      <c r="B11" s="32" t="s">
        <v>23</v>
      </c>
      <c r="C11" s="33" t="s">
        <v>24</v>
      </c>
      <c r="D11" s="30"/>
      <c r="E11" s="30"/>
      <c r="F11" s="34"/>
      <c r="G11" s="35"/>
    </row>
    <row r="12" spans="1:7" s="1" customFormat="1" ht="9">
      <c r="A12" s="37">
        <v>1</v>
      </c>
      <c r="B12" s="39" t="s">
        <v>25</v>
      </c>
      <c r="C12" s="40" t="s">
        <v>26</v>
      </c>
      <c r="D12" s="41" t="s">
        <v>27</v>
      </c>
      <c r="E12" s="42">
        <v>5.1</v>
      </c>
      <c r="F12" s="121"/>
      <c r="G12" s="43">
        <f>E12*F12</f>
        <v>0</v>
      </c>
    </row>
    <row r="13" spans="1:7" s="1" customFormat="1" ht="45">
      <c r="A13" s="36"/>
      <c r="B13" s="115" t="s">
        <v>28</v>
      </c>
      <c r="C13" s="116" t="s">
        <v>29</v>
      </c>
      <c r="D13" s="41"/>
      <c r="E13" s="38"/>
      <c r="F13" s="36"/>
      <c r="G13" s="44"/>
    </row>
    <row r="14" spans="1:7" s="24" customFormat="1" ht="11" thickBot="1">
      <c r="A14" s="45"/>
      <c r="B14" s="47">
        <v>767</v>
      </c>
      <c r="C14" s="48" t="s">
        <v>30</v>
      </c>
      <c r="D14" s="46"/>
      <c r="E14" s="46"/>
      <c r="F14" s="49"/>
      <c r="G14" s="50">
        <f>SUM(G12:G13)</f>
        <v>0</v>
      </c>
    </row>
    <row r="15" spans="1:7" ht="13" thickBot="1">
      <c r="A15" s="57"/>
      <c r="B15" s="57"/>
      <c r="C15" s="57"/>
      <c r="D15" s="57"/>
      <c r="E15" s="57"/>
      <c r="F15" s="57"/>
      <c r="G15" s="57"/>
    </row>
    <row r="16" spans="1:7" s="24" customFormat="1" ht="13" thickBot="1">
      <c r="A16" s="58"/>
      <c r="B16" s="59"/>
      <c r="C16" s="61" t="s">
        <v>31</v>
      </c>
      <c r="D16" s="60"/>
      <c r="E16" s="60"/>
      <c r="F16" s="124">
        <f>'REKAPITULACE #4'!C12</f>
        <v>0</v>
      </c>
      <c r="G16" s="125"/>
    </row>
  </sheetData>
  <sheetProtection algorithmName="SHA-512" hashValue="TXIKEzi9jTV07xHJMR4639KvJ6LhAWFpu1O2IInfCfk3v2fLbUVTr3DysZSKqo57GCx676cJ3qK4etE0Thvw4A==" saltValue="C/69J87KidOLLZu+nBQVOA==" spinCount="100000" sheet="1" objects="1" scenarios="1"/>
  <protectedRanges>
    <protectedRange sqref="G3 F12" name="Oblast1"/>
  </protectedRanges>
  <mergeCells count="11">
    <mergeCell ref="F16:G16"/>
    <mergeCell ref="A1:E1"/>
    <mergeCell ref="F1:G1"/>
    <mergeCell ref="A2:E2"/>
    <mergeCell ref="F2:G2"/>
    <mergeCell ref="A4:G4"/>
    <mergeCell ref="B6:B8"/>
    <mergeCell ref="C6:C8"/>
    <mergeCell ref="D6:D8"/>
    <mergeCell ref="E6:E8"/>
    <mergeCell ref="F6:G7"/>
  </mergeCells>
  <printOptions horizontalCentered="1"/>
  <pageMargins left="0.39375000000000004" right="0.39375000000000004" top="0.5902777777777778" bottom="0.5902777777777778" header="0.3" footer="0.3"/>
  <pageSetup horizontalDpi="600" verticalDpi="600" orientation="landscape" paperSize="9" r:id="rId1"/>
  <headerFooter>
    <oddFooter>&amp;CStránka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Projektant</dc:creator>
  <cp:keywords/>
  <dc:description/>
  <cp:lastModifiedBy>Projektant</cp:lastModifiedBy>
  <dcterms:created xsi:type="dcterms:W3CDTF">2022-05-06T10:24:35Z</dcterms:created>
  <dcterms:modified xsi:type="dcterms:W3CDTF">2022-05-06T11:56:30Z</dcterms:modified>
  <cp:category/>
  <cp:version/>
  <cp:contentType/>
  <cp:contentStatus/>
</cp:coreProperties>
</file>