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emontáže, montáže z..." sheetId="2" r:id="rId2"/>
    <sheet name="02 - Pravidelné servis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Demontáže, montáže z...'!$C$90:$K$347</definedName>
    <definedName name="_xlnm.Print_Area" localSheetId="1">'01 - Demontáže, montáže z...'!$C$4:$J$39,'01 - Demontáže, montáže z...'!$C$45:$J$72,'01 - Demontáže, montáže z...'!$C$78:$K$347</definedName>
    <definedName name="_xlnm.Print_Titles" localSheetId="1">'01 - Demontáže, montáže z...'!$90:$90</definedName>
    <definedName name="_xlnm._FilterDatabase" localSheetId="2" hidden="1">'02 - Pravidelné servisní ...'!$C$81:$K$96</definedName>
    <definedName name="_xlnm.Print_Area" localSheetId="2">'02 - Pravidelné servisní ...'!$C$4:$J$39,'02 - Pravidelné servisní ...'!$C$45:$J$63,'02 - Pravidelné servisní ...'!$C$69:$K$96</definedName>
    <definedName name="_xlnm.Print_Titles" localSheetId="2">'02 - Pravidelné servisní ...'!$81:$81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6"/>
  <c r="BH96"/>
  <c r="BG96"/>
  <c r="BF96"/>
  <c r="T96"/>
  <c r="R96"/>
  <c r="P96"/>
  <c r="BI91"/>
  <c r="BH91"/>
  <c r="BG91"/>
  <c r="BF91"/>
  <c r="T91"/>
  <c r="R91"/>
  <c r="P91"/>
  <c r="BI85"/>
  <c r="BH85"/>
  <c r="BG85"/>
  <c r="BF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2" r="J37"/>
  <c r="J36"/>
  <c i="1" r="AY55"/>
  <c i="2" r="J35"/>
  <c i="1" r="AX55"/>
  <c i="2"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T337"/>
  <c r="R338"/>
  <c r="R337"/>
  <c r="P338"/>
  <c r="P337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T317"/>
  <c r="R318"/>
  <c r="R317"/>
  <c r="P318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92"/>
  <c r="BH192"/>
  <c r="BG192"/>
  <c r="BF192"/>
  <c r="T192"/>
  <c r="R192"/>
  <c r="P192"/>
  <c r="BI184"/>
  <c r="BH184"/>
  <c r="BG184"/>
  <c r="BF184"/>
  <c r="T184"/>
  <c r="R184"/>
  <c r="P184"/>
  <c r="BI183"/>
  <c r="BH183"/>
  <c r="BG183"/>
  <c r="BF183"/>
  <c r="T183"/>
  <c r="R183"/>
  <c r="P183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98"/>
  <c r="BK271"/>
  <c r="BK154"/>
  <c r="BK327"/>
  <c r="BK342"/>
  <c r="J287"/>
  <c r="BK96"/>
  <c r="BK98"/>
  <c r="J243"/>
  <c r="BK338"/>
  <c r="J345"/>
  <c r="J305"/>
  <c r="BK265"/>
  <c r="BK282"/>
  <c r="J117"/>
  <c r="BK309"/>
  <c r="BK287"/>
  <c r="J171"/>
  <c r="BK171"/>
  <c r="BK334"/>
  <c r="BK267"/>
  <c i="3" r="BK85"/>
  <c i="2" r="BK255"/>
  <c r="BK164"/>
  <c r="J282"/>
  <c r="BK168"/>
  <c r="J271"/>
  <c r="J169"/>
  <c r="BK109"/>
  <c r="BK128"/>
  <c r="BK101"/>
  <c r="BK196"/>
  <c r="J174"/>
  <c r="J223"/>
  <c r="J111"/>
  <c r="BK173"/>
  <c r="BK290"/>
  <c i="3" r="J85"/>
  <c i="2" r="J137"/>
  <c r="J105"/>
  <c r="BK310"/>
  <c r="J294"/>
  <c r="J277"/>
  <c r="J265"/>
  <c r="J309"/>
  <c r="J250"/>
  <c r="J303"/>
  <c r="J132"/>
  <c r="BK331"/>
  <c r="J159"/>
  <c r="BK203"/>
  <c r="BK313"/>
  <c r="BK105"/>
  <c r="J219"/>
  <c r="J149"/>
  <c r="J263"/>
  <c r="J160"/>
  <c r="J238"/>
  <c r="BK117"/>
  <c r="J142"/>
  <c r="BK324"/>
  <c r="BK315"/>
  <c r="BK159"/>
  <c r="J310"/>
  <c i="3" r="BK96"/>
  <c i="2" r="BK207"/>
  <c r="BK238"/>
  <c r="J96"/>
  <c r="J232"/>
  <c r="J267"/>
  <c r="BK132"/>
  <c r="J283"/>
  <c r="BK304"/>
  <c r="J308"/>
  <c r="BK160"/>
  <c r="J101"/>
  <c r="BK278"/>
  <c r="J213"/>
  <c r="J338"/>
  <c r="J100"/>
  <c r="J334"/>
  <c r="BK121"/>
  <c r="J95"/>
  <c r="J184"/>
  <c r="J109"/>
  <c r="J324"/>
  <c r="J162"/>
  <c r="J152"/>
  <c r="BK184"/>
  <c r="J217"/>
  <c r="BK301"/>
  <c r="BK217"/>
  <c r="J170"/>
  <c r="J275"/>
  <c r="BK192"/>
  <c r="BK250"/>
  <c r="J312"/>
  <c r="J207"/>
  <c r="J304"/>
  <c r="J230"/>
  <c r="BK111"/>
  <c r="BK230"/>
  <c r="BK149"/>
  <c r="J331"/>
  <c r="BK305"/>
  <c r="BK286"/>
  <c r="J154"/>
  <c r="BK242"/>
  <c r="BK308"/>
  <c r="BK223"/>
  <c r="BK277"/>
  <c r="BK259"/>
  <c i="3" r="J96"/>
  <c i="2" r="BK162"/>
  <c r="BK152"/>
  <c r="J236"/>
  <c r="BK243"/>
  <c r="J259"/>
  <c r="J242"/>
  <c r="J183"/>
  <c r="BK318"/>
  <c r="BK163"/>
  <c r="BK113"/>
  <c r="J128"/>
  <c r="J173"/>
  <c r="BK183"/>
  <c r="J94"/>
  <c r="J313"/>
  <c r="BK95"/>
  <c r="BK236"/>
  <c r="BK275"/>
  <c i="1" r="AS54"/>
  <c i="2" r="BK100"/>
  <c i="3" r="BK91"/>
  <c i="2" r="BK345"/>
  <c r="J121"/>
  <c r="BK169"/>
  <c r="BK146"/>
  <c r="J290"/>
  <c r="BK94"/>
  <c r="J113"/>
  <c r="BK142"/>
  <c r="J327"/>
  <c r="J196"/>
  <c r="J301"/>
  <c r="J146"/>
  <c r="J192"/>
  <c r="J255"/>
  <c r="BK232"/>
  <c r="J342"/>
  <c i="3" r="J91"/>
  <c i="2" r="BK170"/>
  <c r="BK303"/>
  <c r="BK213"/>
  <c r="BK174"/>
  <c r="J168"/>
  <c r="BK263"/>
  <c r="J164"/>
  <c r="BK294"/>
  <c r="BK137"/>
  <c r="BK312"/>
  <c r="J286"/>
  <c r="J163"/>
  <c r="J278"/>
  <c r="J318"/>
  <c r="BK219"/>
  <c r="BK283"/>
  <c r="J315"/>
  <c r="J203"/>
  <c l="1" r="T270"/>
  <c r="T330"/>
  <c r="BK270"/>
  <c r="J270"/>
  <c r="J64"/>
  <c r="BK323"/>
  <c r="R293"/>
  <c r="R112"/>
  <c r="T323"/>
  <c r="BK158"/>
  <c r="J158"/>
  <c r="J63"/>
  <c r="BK341"/>
  <c r="J341"/>
  <c r="J71"/>
  <c r="BK112"/>
  <c r="J112"/>
  <c r="J62"/>
  <c r="P293"/>
  <c r="T341"/>
  <c r="T158"/>
  <c r="P341"/>
  <c r="R93"/>
  <c r="R270"/>
  <c r="BK330"/>
  <c r="J330"/>
  <c r="J69"/>
  <c r="P158"/>
  <c r="T112"/>
  <c r="R323"/>
  <c r="P93"/>
  <c r="P270"/>
  <c r="P330"/>
  <c i="3" r="BK90"/>
  <c r="J90"/>
  <c r="J62"/>
  <c i="2" r="P112"/>
  <c r="P323"/>
  <c r="R158"/>
  <c r="R341"/>
  <c i="3" r="P90"/>
  <c r="P83"/>
  <c r="P82"/>
  <c i="1" r="AU56"/>
  <c i="2" r="T93"/>
  <c r="BK293"/>
  <c r="J293"/>
  <c r="J65"/>
  <c r="R330"/>
  <c i="3" r="R90"/>
  <c r="R83"/>
  <c r="R82"/>
  <c i="2" r="BK93"/>
  <c r="J93"/>
  <c r="J61"/>
  <c r="T293"/>
  <c i="3" r="T90"/>
  <c r="T83"/>
  <c r="T82"/>
  <c r="BK84"/>
  <c r="BK83"/>
  <c r="BK82"/>
  <c r="J82"/>
  <c r="J59"/>
  <c i="2" r="BK337"/>
  <c r="J337"/>
  <c r="J70"/>
  <c r="BK317"/>
  <c r="J317"/>
  <c r="J66"/>
  <c i="3" r="BE96"/>
  <c i="2" r="J323"/>
  <c r="J68"/>
  <c i="3" r="F79"/>
  <c r="J52"/>
  <c r="BE91"/>
  <c r="E72"/>
  <c r="BE85"/>
  <c i="2" r="BE109"/>
  <c r="J85"/>
  <c r="BE98"/>
  <c r="BE101"/>
  <c r="BE113"/>
  <c r="BE146"/>
  <c r="BE149"/>
  <c r="BE171"/>
  <c r="E81"/>
  <c r="F88"/>
  <c r="BE95"/>
  <c r="BE137"/>
  <c r="BE168"/>
  <c r="BE170"/>
  <c r="BE154"/>
  <c r="BE183"/>
  <c r="BE217"/>
  <c r="BE223"/>
  <c r="BE232"/>
  <c r="BE259"/>
  <c r="BE111"/>
  <c r="BE117"/>
  <c r="BE174"/>
  <c r="BE196"/>
  <c r="BE207"/>
  <c r="BE213"/>
  <c r="BE219"/>
  <c r="BE159"/>
  <c r="BE162"/>
  <c r="BE163"/>
  <c r="BE164"/>
  <c r="BE203"/>
  <c r="BE267"/>
  <c r="BE342"/>
  <c r="BE105"/>
  <c r="BE121"/>
  <c r="BE230"/>
  <c r="BE265"/>
  <c r="BE277"/>
  <c r="BE282"/>
  <c r="BE290"/>
  <c r="BE308"/>
  <c r="BE310"/>
  <c r="BE96"/>
  <c r="BE132"/>
  <c r="BE236"/>
  <c r="BE255"/>
  <c r="BE278"/>
  <c r="BE283"/>
  <c r="BE286"/>
  <c r="BE100"/>
  <c r="BE128"/>
  <c r="BE142"/>
  <c r="BE160"/>
  <c r="BE173"/>
  <c r="BE184"/>
  <c r="BE192"/>
  <c r="BE238"/>
  <c r="BE243"/>
  <c r="BE263"/>
  <c r="BE271"/>
  <c r="BE275"/>
  <c r="BE287"/>
  <c r="BE304"/>
  <c r="BE305"/>
  <c r="BE309"/>
  <c r="BE312"/>
  <c r="BE315"/>
  <c r="BE94"/>
  <c r="BE152"/>
  <c r="BE169"/>
  <c r="BE242"/>
  <c r="BE250"/>
  <c r="BE294"/>
  <c r="BE301"/>
  <c r="BE303"/>
  <c r="BE313"/>
  <c r="BE318"/>
  <c r="BE324"/>
  <c r="BE327"/>
  <c r="BE331"/>
  <c r="BE334"/>
  <c r="BE338"/>
  <c r="BE345"/>
  <c r="F35"/>
  <c i="1" r="BB55"/>
  <c i="3" r="J34"/>
  <c i="1" r="AW56"/>
  <c i="3" r="F36"/>
  <c i="1" r="BC56"/>
  <c i="3" r="F35"/>
  <c i="1" r="BB56"/>
  <c i="2" r="F36"/>
  <c i="1" r="BC55"/>
  <c i="2" r="J34"/>
  <c i="1" r="AW55"/>
  <c i="2" r="F34"/>
  <c i="1" r="BA55"/>
  <c i="2" r="F37"/>
  <c i="1" r="BD55"/>
  <c i="3" r="F37"/>
  <c i="1" r="BD56"/>
  <c i="3" r="F34"/>
  <c i="1" r="BA56"/>
  <c i="2" l="1" r="P322"/>
  <c r="R322"/>
  <c r="R92"/>
  <c r="R91"/>
  <c r="T92"/>
  <c r="T322"/>
  <c r="P92"/>
  <c r="P91"/>
  <c i="1" r="AU55"/>
  <c i="2" r="BK322"/>
  <c r="J322"/>
  <c r="J67"/>
  <c r="BK92"/>
  <c r="J92"/>
  <c r="J60"/>
  <c i="3" r="J84"/>
  <c r="J61"/>
  <c r="J83"/>
  <c r="J60"/>
  <c i="1" r="AU54"/>
  <c i="3" r="J33"/>
  <c i="1" r="AV56"/>
  <c r="AT56"/>
  <c i="3" r="J30"/>
  <c i="1" r="AG56"/>
  <c i="2" r="F33"/>
  <c i="1" r="AZ55"/>
  <c r="BB54"/>
  <c r="W31"/>
  <c i="2" r="J33"/>
  <c i="1" r="AV55"/>
  <c r="AT55"/>
  <c i="3" r="F33"/>
  <c i="1" r="AZ56"/>
  <c r="BD54"/>
  <c r="W33"/>
  <c r="BA54"/>
  <c r="W30"/>
  <c r="BC54"/>
  <c r="W32"/>
  <c i="2" l="1" r="T91"/>
  <c r="BK91"/>
  <c r="J91"/>
  <c r="J59"/>
  <c i="3" r="J39"/>
  <c i="1" r="AN56"/>
  <c i="2" r="J30"/>
  <c i="1" r="AG55"/>
  <c r="AG54"/>
  <c r="AK26"/>
  <c r="AX54"/>
  <c r="AZ54"/>
  <c r="AV54"/>
  <c r="AK29"/>
  <c r="AY54"/>
  <c r="AW54"/>
  <c r="AK30"/>
  <c i="2" l="1" r="J39"/>
  <c i="1" r="AN55"/>
  <c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<sst xmlns="http://schemas.openxmlformats.org/spreadsheetml/2006/main">
  <si>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</si>
  <si>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</si>
  <si>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</si>
  <si>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</si>
  <si>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</si>
  <si>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{03e15f19-7160-4f62-9bce-f3a6e78baf98}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</si>
  <si>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</si>
  <si>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</si>
  <si>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</si>
  <si>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</si>
  <si>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</si>
  <si>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</si>
  <si>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</si>
  <si>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</si>
  <si>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</si>
  <si>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</si>
  <si>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</si>
  <si>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NÁHRADNÍ ZDROJ ELEKTRICKÉ ENERGIE - VÝMĚNA, LF UPOL</t>
  </si>
  <si>
    <t>KSO:</t>
  </si>
  <si>
    <t/>
  </si>
  <si>
    <t>CC-CZ:</t>
  </si>
  <si>
    <t>Místo:</t>
  </si>
  <si>
    <t>Lékařská fakulta Univerzity Palackého v Olomouci</t>
  </si>
  <si>
    <t>Datum:</t>
  </si>
  <si>
    <t>12. 3. 2022</t>
  </si>
  <si>
    <t>Zadavatel:</t>
  </si>
  <si>
    <t>IČ:</t>
  </si>
  <si>
    <t>61989592</t>
  </si>
  <si>
    <t>Univerzita Palackého v Olomouci</t>
  </si>
  <si>
    <t>DIČ:</t>
  </si>
  <si>
    <t>Uchazeč:</t>
  </si>
  <si>
    <t>Vyplň údaj</t>
  </si>
  <si>
    <t>Projektant:</t>
  </si>
  <si>
    <t>68181795</t>
  </si>
  <si>
    <t>Radek Vyroubal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</si>
  <si>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</si>
  <si>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</si>
  <si>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</si>
  <si>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</si>
  <si>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</si>
  <si>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</si>
  <si>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</si>
  <si>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</si>
  <si>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</si>
  <si>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</si>
  <si>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</si>
  <si>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</si>
  <si>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</si>
  <si>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</si>
  <si>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</si>
  <si>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</si>
  <si>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</si>
  <si>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</si>
  <si>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</si>
  <si>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</si>
  <si>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</si>
  <si>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</si>
  <si>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</si>
  <si>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</si>
  <si>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</si>
  <si>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</si>
  <si>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</si>
  <si>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</si>
  <si>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</si>
  <si>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</si>
  <si>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</si>
  <si>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</si>
  <si>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</si>
  <si>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</si>
  <si>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</si>
  <si>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</si>
  <si>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</si>
  <si>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</si>
  <si>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</si>
  <si>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</si>
  <si>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</si>
  <si>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</si>
  <si>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</si>
  <si>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</si>
  <si>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Demontáže, montáže záložního zdroje a příslušenství</t>
  </si>
  <si>
    <t>STA</t>
  </si>
  <si>
    <t>1</t>
  </si>
  <si>
    <t>{9b704f23-74b8-412e-8c90-3b07c877cb00}</t>
  </si>
  <si>
    <t>2</t>
  </si>
  <si>
    <t>02</t>
  </si>
  <si>
    <t>Pravidelné servisní prohlídky</t>
  </si>
  <si>
    <t>{8a17a039-bf66-4e9b-ab01-27ba688af2e2}</t>
  </si>
  <si>
    <t>KRYCÍ LIST SOUPISU PRACÍ</t>
  </si>
  <si>
    <t>Objekt:</t>
  </si>
  <si>
    <t>01 - Demontáže, montáže záložního zdroje a příslušenství</t>
  </si>
  <si>
    <t>Olomouc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</si>
  <si>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</si>
  <si>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</si>
  <si>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</si>
  <si>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</si>
  <si>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</si>
  <si>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741_01 - Demontáže, úklid, příprava</t>
  </si>
  <si>
    <t xml:space="preserve">    741_02 - Provizorní přepojení ATS po dobu montážních prací</t>
  </si>
  <si>
    <t xml:space="preserve">    741_03 - Montáž nového záložního zdroje</t>
  </si>
  <si>
    <t xml:space="preserve">    741_04 - Oprava hromosvodu dle D.1.4.3-203</t>
  </si>
  <si>
    <t xml:space="preserve">    742 - Elektroinstalace - slaboproud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</si>
  <si>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</si>
  <si>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</si>
  <si>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</si>
  <si>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</si>
  <si>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</si>
  <si>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</si>
  <si>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</si>
  <si>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</si>
  <si>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</si>
  <si>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</si>
  <si>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</si>
  <si>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</si>
  <si>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</si>
  <si>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</si>
  <si>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</si>
  <si>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</si>
  <si>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</si>
  <si>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</si>
  <si>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</si>
  <si>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</si>
  <si>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</si>
  <si>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</si>
  <si>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741_01</t>
  </si>
  <si>
    <t>Demontáže, úklid, příprava</t>
  </si>
  <si>
    <t>K</t>
  </si>
  <si>
    <t>7410101</t>
  </si>
  <si>
    <t>Demontáž stávajících zařízení (kpl dieselagregát vč. propoj DA/ATS, rozvaděč ATS)</t>
  </si>
  <si>
    <t>ks</t>
  </si>
  <si>
    <t>16</t>
  </si>
  <si>
    <t>1168550702</t>
  </si>
  <si>
    <t>7410102</t>
  </si>
  <si>
    <t>Přesun dieselagregátu a záchytné vany (11,5+4t) na volné prostranství před strojovnu</t>
  </si>
  <si>
    <t>1197002187</t>
  </si>
  <si>
    <t>3</t>
  </si>
  <si>
    <t>7410103</t>
  </si>
  <si>
    <t>jeřáb do 20t - přemístění dieselagregátu a záchytné vany z prostoru před strojovnou na protilehlou stranu přes místní komunikaci</t>
  </si>
  <si>
    <t>4</t>
  </si>
  <si>
    <t>-715369847</t>
  </si>
  <si>
    <t>P</t>
  </si>
  <si>
    <t xml:space="preserve">Poznámka k položce:_x000d_
jeřábnické práce vč. dopravy jeřábu na místo_x000d_
_x000d_
_x000d_
</t>
  </si>
  <si>
    <t>740306</t>
  </si>
  <si>
    <t>Technik MaR - doprava + úprava a přehrání SW MaR - trvalé zrušení signalizovaných stavů do MaR</t>
  </si>
  <si>
    <t>kpl</t>
  </si>
  <si>
    <t>1267994235</t>
  </si>
  <si>
    <t>Poznámka k položce:_x000d_
- přehrání SW od servisní společnosti MaR (ELMAR group spol. s r.o.)</t>
  </si>
  <si>
    <t>5</t>
  </si>
  <si>
    <t>7410306</t>
  </si>
  <si>
    <t>Tlakové čištění externí naftové ocelové palivové nádrže o objemu 1400l (nádrž nyní na minimu paliva), vč. pomocných materiálů a filtrů a dopravy</t>
  </si>
  <si>
    <t>2107332769</t>
  </si>
  <si>
    <t>6</t>
  </si>
  <si>
    <t>7410307</t>
  </si>
  <si>
    <t>Likvidace vzniklých kalů z čištění nádrže</t>
  </si>
  <si>
    <t>kg</t>
  </si>
  <si>
    <t>1816241191</t>
  </si>
  <si>
    <t>VV</t>
  </si>
  <si>
    <t>přepoklad zůstatku nafty 300l</t>
  </si>
  <si>
    <t>uvažovaná hustota nafty 940 kg/m3</t>
  </si>
  <si>
    <t>0,300*940</t>
  </si>
  <si>
    <t>7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</si>
  <si>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</si>
  <si>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</si>
  <si>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m2</t>
  </si>
  <si>
    <t>CS ÚRS 2022 01</t>
  </si>
  <si>
    <t>-267224426</t>
  </si>
  <si>
    <t>Online PSC</t>
  </si>
  <si>
    <t>https://podminky.urs.cz/item/CS_URS_2022_01/952901221</t>
  </si>
  <si>
    <t>vyčištění místnosti DA po demontáži stávajícího DA</t>
  </si>
  <si>
    <t>11,7*5,8-2*0,6-2*2</t>
  </si>
  <si>
    <t>8</t>
  </si>
  <si>
    <t>997013511</t>
  </si>
  <si>
    <t>Odvoz suti a vybouraných hmot z meziskládky na skládku s naložením a se složením, na vzdálenost do 1 km</t>
  </si>
  <si>
    <t>t</t>
  </si>
  <si>
    <t>-172324999</t>
  </si>
  <si>
    <t>https://podminky.urs.cz/item/CS_URS_2022_01/997013511</t>
  </si>
  <si>
    <t>9</t>
  </si>
  <si>
    <t>99701365R6</t>
  </si>
  <si>
    <t>Poplatek za předání demontovaných komponent k recyklaci (kabelová trasa, nevyužité kabeláže a vodiče, ....)</t>
  </si>
  <si>
    <t>-614519190</t>
  </si>
  <si>
    <t>741_02</t>
  </si>
  <si>
    <t>Provizorní přepojení ATS po dobu montážních prací</t>
  </si>
  <si>
    <t>10</t>
  </si>
  <si>
    <t>741120845</t>
  </si>
  <si>
    <t>Demontáž vodičů izolovaných měděných uložených pevně plných a laněných s PVC pláštěm, bezhalogenových, ohniodolných průřezu žíly 240 až 300 mm2</t>
  </si>
  <si>
    <t>m</t>
  </si>
  <si>
    <t>-536898165</t>
  </si>
  <si>
    <t>https://podminky.urs.cz/item/CS_URS_2022_01/741120845</t>
  </si>
  <si>
    <t>demontáž odvodu z ATS po RN01 (12x NSGAFOU 1,8/3kV 1x300 )</t>
  </si>
  <si>
    <t>12*12</t>
  </si>
  <si>
    <t>11</t>
  </si>
  <si>
    <t>741123821</t>
  </si>
  <si>
    <t>Demontáž kabelů měděných uložených pevně plných kulatých počtu a průřezu žil 3x240 mm2, 3x185+95 až 240+120 mm2</t>
  </si>
  <si>
    <t>457101611</t>
  </si>
  <si>
    <t>https://podminky.urs.cz/item/CS_URS_2022_01/741123821</t>
  </si>
  <si>
    <t>demontáž přívodu napájeného z RH1.2 v rozsahu od ATS po RN01 (6x CYKY-J 3x240+120)</t>
  </si>
  <si>
    <t>6*12</t>
  </si>
  <si>
    <t>12</t>
  </si>
  <si>
    <t>741213847</t>
  </si>
  <si>
    <t>Demontáž kabelu z rozvodnice se zachováním funkčnosti silových, průřezu přes 25 mm2</t>
  </si>
  <si>
    <t>kus</t>
  </si>
  <si>
    <t>-1283200990</t>
  </si>
  <si>
    <t>https://podminky.urs.cz/item/CS_URS_2022_01/741213847</t>
  </si>
  <si>
    <t>6x CYKY-J 3x240+120</t>
  </si>
  <si>
    <t>Součet</t>
  </si>
  <si>
    <t>13</t>
  </si>
  <si>
    <t>741914823</t>
  </si>
  <si>
    <t>Demontáž nosných a doplňkových prvků žlabů bez stojiny a výložníků kovových, šířky do 500 mm</t>
  </si>
  <si>
    <t>-521008677</t>
  </si>
  <si>
    <t>https://podminky.urs.cz/item/CS_URS_2022_01/741914823</t>
  </si>
  <si>
    <t>demontáž kabelových žlabů v rozsahu ATS/RN01</t>
  </si>
  <si>
    <t>2*9</t>
  </si>
  <si>
    <t>14</t>
  </si>
  <si>
    <t>946112113</t>
  </si>
  <si>
    <t>Montáž pojízdných věží trubkových nebo dílcových s maximálním zatížením podlahy do 200 kg/m2 šířky přes 0,9 do 1,6 m, délky do 3,2 m, výšky přes 2,5 m do 3,5 m</t>
  </si>
  <si>
    <t>1499399488</t>
  </si>
  <si>
    <t>https://podminky.urs.cz/item/CS_URS_2022_01/946112113</t>
  </si>
  <si>
    <t>PSC</t>
  </si>
  <si>
    <t xml:space="preserve">Poznámka k souboru cen:_x000d_
1. Montáž lešení vyšších, než je uvedeno v souboru cen, se oceňuje individuálně, stejně tak jako konstrukce s vyšším požadovaným zatížením._x000d_
2. Pojízdná lešení do tunelů a pojízdná lešení s bočním vysunutím se oceňují individuálně._x000d_
</t>
  </si>
  <si>
    <t>lešení po dobu demontáží</t>
  </si>
  <si>
    <t>1+1</t>
  </si>
  <si>
    <t>946112213</t>
  </si>
  <si>
    <t>Montáž pojízdných věží trubkových nebo dílcových s maximálním zatížením podlahy do 200 kg/m2 Příplatek za první a každý další den použití pojízdného lešení k ceně -2113</t>
  </si>
  <si>
    <t>745937321</t>
  </si>
  <si>
    <t>https://podminky.urs.cz/item/CS_URS_2022_01/946112213</t>
  </si>
  <si>
    <t>(1+1)*2</t>
  </si>
  <si>
    <t>741210211</t>
  </si>
  <si>
    <t>Montáž rozváděčů skříňových nebo panelových bez zapojení vodičů nedělitelných, hmotnosti do 500 kg</t>
  </si>
  <si>
    <t>-903821182</t>
  </si>
  <si>
    <t>https://podminky.urs.cz/item/CS_URS_2022_01/741210211</t>
  </si>
  <si>
    <t>umístění rozvaděče ATS vedle RN01</t>
  </si>
  <si>
    <t>17</t>
  </si>
  <si>
    <t>741130014</t>
  </si>
  <si>
    <t>Ukončení vodičů izolovaných s označením a zapojením v rozváděči nebo na přístroji, průřezu žíly do 120 mm2</t>
  </si>
  <si>
    <t>-1898824912</t>
  </si>
  <si>
    <t>https://podminky.urs.cz/item/CS_URS_2022_01/741130014</t>
  </si>
  <si>
    <t>18</t>
  </si>
  <si>
    <t>741130017</t>
  </si>
  <si>
    <t>Ukončení vodičů izolovaných s označením a zapojením v rozváděči nebo na přístroji, průřezu žíly do 240 mm2</t>
  </si>
  <si>
    <t>1704242899</t>
  </si>
  <si>
    <t>https://podminky.urs.cz/item/CS_URS_2022_01/741130017</t>
  </si>
  <si>
    <t>6*3</t>
  </si>
  <si>
    <t>19</t>
  </si>
  <si>
    <t>741130018R</t>
  </si>
  <si>
    <t>Ukončení vodičů izolovaných s označením a zapojením v rozváděči nebo na přístroji, průřezu žíly do 300 mm2</t>
  </si>
  <si>
    <t>1282945102</t>
  </si>
  <si>
    <t>3*3+3</t>
  </si>
  <si>
    <t>20</t>
  </si>
  <si>
    <t>741810001</t>
  </si>
  <si>
    <t>Zkoušky a prohlídky elektrických rozvodů a zařízení celková prohlídka a vyhotovení revizní zprávy pro objem montážních prací do 100 tis. Kč</t>
  </si>
  <si>
    <t>1568728416</t>
  </si>
  <si>
    <t>https://podminky.urs.cz/item/CS_URS_2022_01/741810001</t>
  </si>
  <si>
    <t>výchozí revize prozatimního elektrického zařízení</t>
  </si>
  <si>
    <t>741_03</t>
  </si>
  <si>
    <t>Montáž nového záložního zdroje</t>
  </si>
  <si>
    <t>7410301</t>
  </si>
  <si>
    <t>Doprava nového agregátu od výrobce + záchytné vany + rozvaděče ATS na místo instalace</t>
  </si>
  <si>
    <t>1837817293</t>
  </si>
  <si>
    <t>22</t>
  </si>
  <si>
    <t>7410302</t>
  </si>
  <si>
    <t>jeřáb do 20t - přemístění dieselagregátu, záchytné vany a rozvaděče ATS z vozidla do prostoru před strojovnou</t>
  </si>
  <si>
    <t>-200055214</t>
  </si>
  <si>
    <t>Poznámka k položce:_x000d_
jeřábnické práce vč. dopravy jeřábu na místo</t>
  </si>
  <si>
    <t>23</t>
  </si>
  <si>
    <t>7410303</t>
  </si>
  <si>
    <t>Přesun dieselagregátu, záchytné vany a rozvaděče ATS do strojovny</t>
  </si>
  <si>
    <t>1856657364</t>
  </si>
  <si>
    <t>24</t>
  </si>
  <si>
    <t>7410304</t>
  </si>
  <si>
    <t>Kompletní instalace a montáž agregátu, napojení agregátu na externí nádrž nafty, napojení na odvod spalin</t>
  </si>
  <si>
    <t>-1962798571</t>
  </si>
  <si>
    <t>25</t>
  </si>
  <si>
    <t>M</t>
  </si>
  <si>
    <t>35001</t>
  </si>
  <si>
    <t>dieselagregát 1380 kVA/400V (ESP dle ČSN ISO 8528-1, čl. 13.3.4), záruční doba min.60 měsíců</t>
  </si>
  <si>
    <t>128</t>
  </si>
  <si>
    <t>-560818795</t>
  </si>
  <si>
    <t xml:space="preserve">Poznámka k položce:_x000d_
Výkon záložního zdroje (standby):	1380 kVA (ESP dle ČSN ISO 8528-1, čl. 13.3.4)_x000d_
(v rámci zakázky je možno použít DA v rozsahu 1380 – 1400 kVA STB)_x000d_
Výkon záložního zdroje (prime):	1250 kVA / 1000 kW (PRP dle ČSN ISO 8528-1, čl. 13.3.2)_x000d_
Jmenovitý proud záložního zdroje:	1806 A  - 400/230 V (cos φ = 0,8)_x000d_
-soustrojí vyhovuje ISO 8528-1 až ISO 8528-10 a ISO 8528-13_x000d_
-výkonová charakteristika třídy G2 dle ISO 8528-1_x000d_
-palivo: nafta_x000d_
-motor v konfiguraci nízko emisní (fuel optimalized) nebo vyšší (Stage II)_x000d_
-nekapotované provedení_x000d_
-panel automatiky startu (min. IP43), jistič generátoru 2000A_x000d_
-motor osazen na společném rámu s generátorem a příslušenstvím_x000d_
-kompaktní zabudovaná bezpečnostní palivová nádrž s objemem minimálně 800 l, vybavená stavoznakem, signalizací minima, havarijního minima, maxima, havarijního maxima. Vše zobrazované na PLC panelu pro ovládání_x000d_
-pružný člen výfukového potrubí (průměr cca 250mm)_x000d_
-tlumič hluku_x000d_
-předehřev stroje_x000d_
-nabíječka, zdvojené startovací baterie (4x 200Ah)_x000d_
_x000d_
Rozměry nově osazovaného náhradního zdroje je nutno volit, tak aby jej bylo možno instalovat a osadit bez stavebních úprav vstupu nebo vnitřních prostor strojovny._x000d_
_x000d_
Záruční doba 60 měsíců_x000d_
_x000d_
</t>
  </si>
  <si>
    <t>výměry a popis dle TZ D.1.4.3-101</t>
  </si>
  <si>
    <t>26</t>
  </si>
  <si>
    <t>35004</t>
  </si>
  <si>
    <t>záchytná vana pod dieselagregát pro záchyt 100% provozních náplní</t>
  </si>
  <si>
    <t>32</t>
  </si>
  <si>
    <t>-1518602299</t>
  </si>
  <si>
    <t>27</t>
  </si>
  <si>
    <t>35006</t>
  </si>
  <si>
    <t>doprava + dodávka nafta na 1hod zkoušek (objem nafty dle dodávaného soustrojí)</t>
  </si>
  <si>
    <t>-167846997</t>
  </si>
  <si>
    <t>28</t>
  </si>
  <si>
    <t>7410305</t>
  </si>
  <si>
    <t>Montáž a zprovoznění modulů do automatiky DA</t>
  </si>
  <si>
    <t>-1116434994</t>
  </si>
  <si>
    <t>29</t>
  </si>
  <si>
    <t>35002</t>
  </si>
  <si>
    <t>modul GSM do automatiky dieselagregátu</t>
  </si>
  <si>
    <t>227344667</t>
  </si>
  <si>
    <t>Poznámka k položce:_x000d_
investor dodá SIM kartu</t>
  </si>
  <si>
    <t>30</t>
  </si>
  <si>
    <t>35003</t>
  </si>
  <si>
    <t>modul LAN do automatiky dieselagregátu vč. SW pro prohlížení parametrů nabízených dálkovým dohledem</t>
  </si>
  <si>
    <t>-958749271</t>
  </si>
  <si>
    <t>31</t>
  </si>
  <si>
    <t>741120313</t>
  </si>
  <si>
    <t>Montáž vodičů izolovaných měděných bez ukončení uložených pevně plných a laněných s PVC pláštěm, bezhalogenových, ohniodolných (např. CY, CHAH-V) průřezu žíly 240 až 300 mm2</t>
  </si>
  <si>
    <t>1912488081</t>
  </si>
  <si>
    <t>https://podminky.urs.cz/item/CS_URS_2022_01/741120313</t>
  </si>
  <si>
    <t>propoj mezi ATS a DA 12x NSGAFOU 1,8/3kV 1x300</t>
  </si>
  <si>
    <t>"ATS + trasa ve žlabu + DA" (1,5+5+1,5)*12</t>
  </si>
  <si>
    <t>Mezisoučet</t>
  </si>
  <si>
    <t>zpětná montáž odvodu z ATS po RN01 (12x NSGAFOU 1,8/3kV 1x300 )</t>
  </si>
  <si>
    <t>3026826</t>
  </si>
  <si>
    <t>kabel pryžový NSGAFÖU 1,8/3 kV 1x300</t>
  </si>
  <si>
    <t>1964065036</t>
  </si>
  <si>
    <t>33</t>
  </si>
  <si>
    <t>504483896</t>
  </si>
  <si>
    <t>demontáž z provizorního ATS</t>
  </si>
  <si>
    <t>12x NSGAFOU 1,8/3kV 1x300</t>
  </si>
  <si>
    <t>34</t>
  </si>
  <si>
    <t>741122634</t>
  </si>
  <si>
    <t>Montáž kabelů měděných bez ukončení uložených pevně plných kulatých nebo bezhalogenových (např. CYKY) počtu a průřezu žil 3x185+95 až 240+120 mm2</t>
  </si>
  <si>
    <t>1654678028</t>
  </si>
  <si>
    <t>https://podminky.urs.cz/item/CS_URS_2022_01/741122634</t>
  </si>
  <si>
    <t>zpětná montáž přívodu napájeného z RH1.2 do ATS (6x CYKY-J 3x240+120)</t>
  </si>
  <si>
    <t>35</t>
  </si>
  <si>
    <t>1317575381</t>
  </si>
  <si>
    <t>přívody CYKY 3x240+120</t>
  </si>
  <si>
    <t>vodiče OP</t>
  </si>
  <si>
    <t>4*2</t>
  </si>
  <si>
    <t>36</t>
  </si>
  <si>
    <t>-194639005</t>
  </si>
  <si>
    <t>37</t>
  </si>
  <si>
    <t>1109876796</t>
  </si>
  <si>
    <t>odvod z ATS do RN01 - 12x NSGAFOU 1,8/3kV 1x300</t>
  </si>
  <si>
    <t>propoj ATS/DA 12x NSGAFOU 1,8/3kV 1x300</t>
  </si>
  <si>
    <t>2*12</t>
  </si>
  <si>
    <t>38</t>
  </si>
  <si>
    <t>-1574273986</t>
  </si>
  <si>
    <t>výměra dle D.1.4.3-101</t>
  </si>
  <si>
    <t>"ATS" 1</t>
  </si>
  <si>
    <t>39</t>
  </si>
  <si>
    <t>35005</t>
  </si>
  <si>
    <t>rozváděč ATS automatického záskoku diesel - síť, skříňový, oceloplechový, In= 2000 A, min. Ik“ = 31,5 kA, krytí min. IP43</t>
  </si>
  <si>
    <t>-609426912</t>
  </si>
  <si>
    <t>Poznámka k položce:_x000d_
jmenovitý proud a nastavení redukovaného proudu bude nastaveno dle výkonu dodávaného agregátu</t>
  </si>
  <si>
    <t>40</t>
  </si>
  <si>
    <t>741811021</t>
  </si>
  <si>
    <t>Zkoušky a prohlídky rozvodných zařízení oživení jednoho pole rozváděče zhotoveného subdodavatelem v podmínkách externí montáže se složitou výstrojí</t>
  </si>
  <si>
    <t>1279131975</t>
  </si>
  <si>
    <t>https://podminky.urs.cz/item/CS_URS_2022_01/741811021</t>
  </si>
  <si>
    <t>rozvaděč ATS</t>
  </si>
  <si>
    <t>41</t>
  </si>
  <si>
    <t>741910415</t>
  </si>
  <si>
    <t>Montáž žlabů bez stojiny a výložníků kovových s podpěrkami a příslušenstvím bez víka, šířky do 500 mm</t>
  </si>
  <si>
    <t>2073899500</t>
  </si>
  <si>
    <t>https://podminky.urs.cz/item/CS_URS_2022_01/741910415</t>
  </si>
  <si>
    <t>propojení mezi DA a ATS (předpokládá se, že ATS bude osazen vedle DA)</t>
  </si>
  <si>
    <t>zpětná montáž kabelových žlabů v rozsahu ATS/RN01</t>
  </si>
  <si>
    <t>42</t>
  </si>
  <si>
    <t>KZ100x250</t>
  </si>
  <si>
    <t>trasa kabelovým perforovaným/drátěným žlabem bez víka, zinkovaný, šířka 250 x výška 100 mm, kompletní trasa dle předpisu výrobce</t>
  </si>
  <si>
    <t>-568065930</t>
  </si>
  <si>
    <t>0,8*10 'Přepočtené koeficientem množství</t>
  </si>
  <si>
    <t>43</t>
  </si>
  <si>
    <t>741410003</t>
  </si>
  <si>
    <t>Montáž uzemňovacího vedení s upevněním, propojením a připojením pomocí svorek na povrchu drátu nebo lana Ø do 10 mm</t>
  </si>
  <si>
    <t>737605276</t>
  </si>
  <si>
    <t>https://podminky.urs.cz/item/CS_URS_2022_01/741410003</t>
  </si>
  <si>
    <t>doplnění napojení vana a DA na SEBT</t>
  </si>
  <si>
    <t>44</t>
  </si>
  <si>
    <t>35441072</t>
  </si>
  <si>
    <t>drát D 8mm FeZn pro hromosvod</t>
  </si>
  <si>
    <t>-1326379224</t>
  </si>
  <si>
    <t>5*0,4 'Přepočtené koeficientem množství</t>
  </si>
  <si>
    <t>45</t>
  </si>
  <si>
    <t>741120307</t>
  </si>
  <si>
    <t>Montáž vodičů izolovaných měděných bez ukončení uložených pevně plných a laněných s PVC pláštěm, bezhalogenových, ohniodolných (např. CY, CHAH-V) průřezu žíly 95 až 120 mm2</t>
  </si>
  <si>
    <t>-183631161</t>
  </si>
  <si>
    <t>https://podminky.urs.cz/item/CS_URS_2022_01/741120307</t>
  </si>
  <si>
    <t>napojení DA, ATS na ekvipotencionální pospojování</t>
  </si>
  <si>
    <t>46</t>
  </si>
  <si>
    <t>34141035</t>
  </si>
  <si>
    <t>vodič propojovací flexibilní jádro Cu lanované izolace PVC 450/750V (H07V-K) 1x120mm2</t>
  </si>
  <si>
    <t>-1519199834</t>
  </si>
  <si>
    <t>47</t>
  </si>
  <si>
    <t>751510023</t>
  </si>
  <si>
    <t>Vzduchotechnické potrubí z pozinkovaného plechu čtyřhranné s přírubou, průřezu přes 3,14 m2</t>
  </si>
  <si>
    <t>-250675098</t>
  </si>
  <si>
    <t>https://podminky.urs.cz/item/CS_URS_2022_01/751510023</t>
  </si>
  <si>
    <t xml:space="preserve">Poznámka k souboru cen:_x000d_
1. V cenách jsou započteny i náklady na dodání a montáž trub včetně tvarovek._x000d_
2. V cenách -0010 až -0023 jsou započteny i náklady na: a) dodání a osazení přírubových lišt, b) tmelení akrylátovým tmelem._x000d_
3. V cenách -0041 až -0053 nejsou započteny náklady na příruby, spoje jsou prováděné pomocí spojek._x000d_
</t>
  </si>
  <si>
    <t>Poznámka k položce:_x000d_
(čtyřhranné, šikmé, VZT potrubí pozinkované, přechod pro napojení ventilace DA na stávající potrubí 1900x1900mm)</t>
  </si>
  <si>
    <t>výměra dle D.1.4.3-202</t>
  </si>
  <si>
    <t xml:space="preserve">napojení ventilace DA na redukční díl  a propojení na stávající potrubí VZT</t>
  </si>
  <si>
    <t>48</t>
  </si>
  <si>
    <t>1660874833</t>
  </si>
  <si>
    <t>lešení po dobu montáží</t>
  </si>
  <si>
    <t>(1+1)*3</t>
  </si>
  <si>
    <t>49</t>
  </si>
  <si>
    <t>946112813</t>
  </si>
  <si>
    <t>Demontáž pojízdných věží trubkových nebo dílcových s maximálním zatížením podlahy do 200 kg/m2 šířky přes 0,9 do 1,6 m, délky do 3,2 m, výšky přes 2,5 m do 3,5 m</t>
  </si>
  <si>
    <t>-1685999297</t>
  </si>
  <si>
    <t>https://podminky.urs.cz/item/CS_URS_2022_01/946112813</t>
  </si>
  <si>
    <t xml:space="preserve">Poznámka k souboru cen:_x000d_
1. Demontáž lešení vyšších, než je uvedeno v souboru cen, se oceňuje individuálně, stejně tak jako konstrukce s vyšším požadovaným zatížením._x000d_
</t>
  </si>
  <si>
    <t>50</t>
  </si>
  <si>
    <t>510175300</t>
  </si>
  <si>
    <t>vyčištění místnosti DA před předáním</t>
  </si>
  <si>
    <t>11,7*5,8-2*0,6-2*2-2*6</t>
  </si>
  <si>
    <t>51</t>
  </si>
  <si>
    <t>pod_mt</t>
  </si>
  <si>
    <t>podružný materiál na zakázku</t>
  </si>
  <si>
    <t>1201987985</t>
  </si>
  <si>
    <t>Poznámka k položce:_x000d_
Dle všeobecných podmínek ceníku VP 800-741, příloha č.4 se jedná o drobný jednicový materiál, jehož podíl na celkových nákladech je malý proto se jednotlivě nespecifikuje. Oceňuje se 3% přirážkou k ceně nosného materiálu._x000d_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</si>
  <si>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52</t>
  </si>
  <si>
    <t>998741201</t>
  </si>
  <si>
    <t>Přesun hmot pro silnoproud stanovený procentní sazbou (%) z ceny vodorovná dopravní vzdálenost do 50 m v objektech výšky do 6 m</t>
  </si>
  <si>
    <t>%</t>
  </si>
  <si>
    <t>-1580659416</t>
  </si>
  <si>
    <t>https://podminky.urs.cz/item/CS_URS_2022_01/998741201</t>
  </si>
  <si>
    <t>53</t>
  </si>
  <si>
    <t>953460356</t>
  </si>
  <si>
    <t>Poznámka k položce:_x000d_
výchozí revize elektrické instalace dle ČSN 33 1500 a ČSN 33 2000-6 ed.2_x000d_
_x000d_
3x výtisk zprávy o revizi</t>
  </si>
  <si>
    <t>741_04</t>
  </si>
  <si>
    <t>Oprava hromosvodu dle D.1.4.3-203</t>
  </si>
  <si>
    <t>54</t>
  </si>
  <si>
    <t>741420001</t>
  </si>
  <si>
    <t>Montáž hromosvodného vedení svodových drátů nebo lan s podpěrami, Ø do 10 mm</t>
  </si>
  <si>
    <t>-107050664</t>
  </si>
  <si>
    <t>https://podminky.urs.cz/item/CS_URS_2022_01/741420001</t>
  </si>
  <si>
    <t>oprava hromosvodu na střeše</t>
  </si>
  <si>
    <t>55</t>
  </si>
  <si>
    <t>1815058635</t>
  </si>
  <si>
    <t>18*0,4 'Přepočtené koeficientem množství</t>
  </si>
  <si>
    <t>56</t>
  </si>
  <si>
    <t>535</t>
  </si>
  <si>
    <t>podstavec betonový 9kg k upevnění izolační tyče</t>
  </si>
  <si>
    <t>94678099</t>
  </si>
  <si>
    <t>57</t>
  </si>
  <si>
    <t>741420121</t>
  </si>
  <si>
    <t>Montáž oddáleného vedení izolační tyče</t>
  </si>
  <si>
    <t>-1285485293</t>
  </si>
  <si>
    <t>https://podminky.urs.cz/item/CS_URS_2022_01/741420121</t>
  </si>
  <si>
    <t>izolační tyče</t>
  </si>
  <si>
    <t>58</t>
  </si>
  <si>
    <t>140</t>
  </si>
  <si>
    <t>izolační tyč pro vodiče, průměr tyče d16mm, koncovka FeZn, délka 40cm + založení do podstavce</t>
  </si>
  <si>
    <t>1947504439</t>
  </si>
  <si>
    <t>59</t>
  </si>
  <si>
    <t>741420021</t>
  </si>
  <si>
    <t>Montáž hromosvodného vedení svorek se 2 šrouby</t>
  </si>
  <si>
    <t>1097583222</t>
  </si>
  <si>
    <t>https://podminky.urs.cz/item/CS_URS_2022_01/741420021</t>
  </si>
  <si>
    <t>4+2</t>
  </si>
  <si>
    <t>60</t>
  </si>
  <si>
    <t>35441885</t>
  </si>
  <si>
    <t>svorka spojovací pro lano D 8-10mm</t>
  </si>
  <si>
    <t>1229304268</t>
  </si>
  <si>
    <t>61</t>
  </si>
  <si>
    <t>741420054</t>
  </si>
  <si>
    <t>Montáž hromosvodného vedení ochranných prvků tvarování prvků</t>
  </si>
  <si>
    <t>1355706017</t>
  </si>
  <si>
    <t>https://podminky.urs.cz/item/CS_URS_2022_01/741420054</t>
  </si>
  <si>
    <t>11+2+2</t>
  </si>
  <si>
    <t>62</t>
  </si>
  <si>
    <t>044002000</t>
  </si>
  <si>
    <t>Revize</t>
  </si>
  <si>
    <t>1024</t>
  </si>
  <si>
    <t>1948649740</t>
  </si>
  <si>
    <t>https://podminky.urs.cz/item/CS_URS_2022_01/044002000</t>
  </si>
  <si>
    <t>Poznámka k položce:_x000d_
mimořádná revize opraveného hromosvodu nad strojovnou DA</t>
  </si>
  <si>
    <t>742</t>
  </si>
  <si>
    <t>Elektroinstalace - slaboproud</t>
  </si>
  <si>
    <t>63</t>
  </si>
  <si>
    <t>742121001</t>
  </si>
  <si>
    <t>Montáž kabelů sdělovacích pro vnitřní rozvody počtu žil do 15</t>
  </si>
  <si>
    <t>-1444565629</t>
  </si>
  <si>
    <t>https://podminky.urs.cz/item/CS_URS_2022_01/742121001</t>
  </si>
  <si>
    <t>stažení stávajícího datového kabelu z rozvodny NN do strojovny DA</t>
  </si>
  <si>
    <t>propojení datová zásuvka / karta LAN</t>
  </si>
  <si>
    <t>64</t>
  </si>
  <si>
    <t>34121263</t>
  </si>
  <si>
    <t>kabel bezhalogenový datový, jádro Cu laněné, UTP kategorie 6</t>
  </si>
  <si>
    <t>762471550</t>
  </si>
  <si>
    <t>12,5*1,2 'Přepočtené koeficientem množství</t>
  </si>
  <si>
    <t>65</t>
  </si>
  <si>
    <t>742001</t>
  </si>
  <si>
    <t>Montáž konektoru RJ45 Cat.6, UTP, nestíněný na lanko</t>
  </si>
  <si>
    <t>417360365</t>
  </si>
  <si>
    <t>66</t>
  </si>
  <si>
    <t>3545250</t>
  </si>
  <si>
    <t>Konektor RJ45 Cat.6, UTP, nestíněný na lanko</t>
  </si>
  <si>
    <t>2073829978</t>
  </si>
  <si>
    <t>67</t>
  </si>
  <si>
    <t>741110101</t>
  </si>
  <si>
    <t>Montáž trubek pancéřových elektroinstalačních s nasunutím nebo našroubováním do krabic plastových tuhých, uložených pevně, Ø přes 16 do 23 mm</t>
  </si>
  <si>
    <t>847944871</t>
  </si>
  <si>
    <t>https://podminky.urs.cz/item/CS_URS_2022_01/741110101</t>
  </si>
  <si>
    <t>68</t>
  </si>
  <si>
    <t>34571107R01</t>
  </si>
  <si>
    <t>trubka elektroinstalační tuhá bezhalogenová d20mm</t>
  </si>
  <si>
    <t>-99208840</t>
  </si>
  <si>
    <t>69</t>
  </si>
  <si>
    <t>tr01</t>
  </si>
  <si>
    <t>příchytka bezhalogenová pro tuhé elektroinstalační trubky, montáž na povrch</t>
  </si>
  <si>
    <t>77517688</t>
  </si>
  <si>
    <t>70</t>
  </si>
  <si>
    <t>742330041</t>
  </si>
  <si>
    <t>Montáž strukturované kabeláže zásuvek datových pod omítku, do nábytku, do parapetního žlabu nebo podlahové krabice jednozásuvky</t>
  </si>
  <si>
    <t>1098736774</t>
  </si>
  <si>
    <t>https://podminky.urs.cz/item/CS_URS_2022_01/742330041</t>
  </si>
  <si>
    <t>71</t>
  </si>
  <si>
    <t>1xRJ45 C6</t>
  </si>
  <si>
    <t>Zásuvka komunikační 1xRJ, Cat.6, UTP - kompletní, na povrch</t>
  </si>
  <si>
    <t>436955459</t>
  </si>
  <si>
    <t>72</t>
  </si>
  <si>
    <t>742330051</t>
  </si>
  <si>
    <t>Montáž strukturované kabeláže zásuvek datových popis portu zásuvky</t>
  </si>
  <si>
    <t>380277334</t>
  </si>
  <si>
    <t>https://podminky.urs.cz/item/CS_URS_2022_01/742330051</t>
  </si>
  <si>
    <t>73</t>
  </si>
  <si>
    <t>741920245</t>
  </si>
  <si>
    <t>Protipožární ucpávky samostatných kabelů prostup stěnou, tloušťky do 100 mm tmelem požární odolnost EI 90, průměr kabelu do 21 mm</t>
  </si>
  <si>
    <t>-505673110</t>
  </si>
  <si>
    <t>https://podminky.urs.cz/item/CS_URS_2022_01/741920245</t>
  </si>
  <si>
    <t>HZS</t>
  </si>
  <si>
    <t>Hodinové zúčtovací sazby</t>
  </si>
  <si>
    <t>74</t>
  </si>
  <si>
    <t>HZS2232</t>
  </si>
  <si>
    <t>Hodinové zúčtovací sazby profesí PSV provádění stavebních instalací elektrikář odborný</t>
  </si>
  <si>
    <t>hod</t>
  </si>
  <si>
    <t>512</t>
  </si>
  <si>
    <t>-1903142076</t>
  </si>
  <si>
    <t>https://podminky.urs.cz/item/CS_URS_2022_01/HZS2232</t>
  </si>
  <si>
    <t>spolupráce s revizním technikem</t>
  </si>
  <si>
    <t>VRN</t>
  </si>
  <si>
    <t>Vedlejší rozpočtové náklady</t>
  </si>
  <si>
    <t>VRN1</t>
  </si>
  <si>
    <t>Průzkumné, geodetické a projektové práce</t>
  </si>
  <si>
    <t>75</t>
  </si>
  <si>
    <t>013254000</t>
  </si>
  <si>
    <t>Dokumentace skutečného provedení stavby</t>
  </si>
  <si>
    <t>-1850512372</t>
  </si>
  <si>
    <t>https://podminky.urs.cz/item/CS_URS_2022_01/013254000</t>
  </si>
  <si>
    <t xml:space="preserve">Poznámka k položce:_x000d_
Počet tiskových paré DSPS:_x000d_
_x000d_
3x tištěné paré_x000d_
2x digitálně na CD/DVD  (dwg, doc + pdf)</t>
  </si>
  <si>
    <t>76</t>
  </si>
  <si>
    <t>013294000</t>
  </si>
  <si>
    <t>Ostatní dokumentace - výrobní a dílenská dokumentace dodávaných výrobků a zařízení</t>
  </si>
  <si>
    <t>1203070861</t>
  </si>
  <si>
    <t>https://podminky.urs.cz/item/CS_URS_2022_01/013294000</t>
  </si>
  <si>
    <t>Poznámka k položce:_x000d_
- rozvaděč ATS</t>
  </si>
  <si>
    <t>VRN4</t>
  </si>
  <si>
    <t>Inženýrská činnost</t>
  </si>
  <si>
    <t>77</t>
  </si>
  <si>
    <t>049103000</t>
  </si>
  <si>
    <t>Náklady vzniklé v souvislosti s realizací stavby</t>
  </si>
  <si>
    <t>1513897844</t>
  </si>
  <si>
    <t>https://podminky.urs.cz/item/CS_URS_2022_01/049103000</t>
  </si>
  <si>
    <t>"koordinační činnost zhotovitel / uživatel v rámci vypínání elektrické energie pro přepojování DA" 1+1</t>
  </si>
  <si>
    <t>78</t>
  </si>
  <si>
    <t>049303000</t>
  </si>
  <si>
    <t>Náklady vzniklé v souvislosti s předáním stavby</t>
  </si>
  <si>
    <t>1466884565</t>
  </si>
  <si>
    <t>https://podminky.urs.cz/item/CS_URS_2022_01/049303000</t>
  </si>
  <si>
    <t>Poznámka k položce:_x000d_
Zajištění a kompletace dokladů potřebných ke konečnému předání dokončeného díla dle SoD - viz. TZ D.1.4.3-101, čl.8.3</t>
  </si>
  <si>
    <t>VRN6</t>
  </si>
  <si>
    <t>Územní vlivy</t>
  </si>
  <si>
    <t>79</t>
  </si>
  <si>
    <t>063303000</t>
  </si>
  <si>
    <t>Práce ve výškách, v hloubkách</t>
  </si>
  <si>
    <t>1545985327</t>
  </si>
  <si>
    <t>https://podminky.urs.cz/item/CS_URS_2022_01/063303000</t>
  </si>
  <si>
    <t>Poznámka k položce:_x000d_
zajištění opatření k zabránění pádu zaměstnanců z výšky na pracovišti ležícím ve výšce nad 1,5 m dle požadavků NV 362/2005 Sb.</t>
  </si>
  <si>
    <t>VRN9</t>
  </si>
  <si>
    <t>Ostatní náklady</t>
  </si>
  <si>
    <t>80</t>
  </si>
  <si>
    <t>092103001</t>
  </si>
  <si>
    <t>Náklady na zkušební provoz</t>
  </si>
  <si>
    <t>1861311617</t>
  </si>
  <si>
    <t>https://podminky.urs.cz/item/CS_URS_2022_01/092103001</t>
  </si>
  <si>
    <t>Poznámka k položce:_x000d_
(elektrikář odborný)_x000d_
- zkušební provoz agregátu v koordinaci s elektroúdržbou_x000d_
- vč. zkoušek bezpečného zastavení a TOTAL STOP rozvodny_x000d_
- nafta pro zkušební provoz ceněnan samostatně</t>
  </si>
  <si>
    <t>81</t>
  </si>
  <si>
    <t>092203000</t>
  </si>
  <si>
    <t>Náklady na zaškolení</t>
  </si>
  <si>
    <t>-441843880</t>
  </si>
  <si>
    <t>https://podminky.urs.cz/item/CS_URS_2022_01/092203000</t>
  </si>
  <si>
    <t>Poznámka k položce:_x000d_
prokazatelné zaškolení max. 4 osob uživatele_x000d_
- agregát_x000d_
- dálkový dohled_x000d_
- GSM</t>
  </si>
  <si>
    <t>02 - Pravidelné servisní prohlídky</t>
  </si>
  <si>
    <t xml:space="preserve">    741_P05 - Servisní prohlídky malé</t>
  </si>
  <si>
    <t xml:space="preserve">    741_P1 - Servisní prohlídky velké</t>
  </si>
  <si>
    <t>741_P05</t>
  </si>
  <si>
    <t>Servisní prohlídky malé</t>
  </si>
  <si>
    <t>741P05001</t>
  </si>
  <si>
    <t>Servisní profylaktická prohlídka malá / půlroční</t>
  </si>
  <si>
    <t>-1756235785</t>
  </si>
  <si>
    <t>Poznámka k položce:_x000d_
Požadovaný rozsah prací:_x000d_
_x000d_
Kontrola a doplnění množství oleje, kontrola a vyčištění vzduchových filtrů, kontrola napnutí klínových řemenů, ekologické vany a jímky, kontrola snímačů, regulátorů, alternátoru, startéru a startovacích akumulátorů, kontrola palivového čerpadla, předehřevu, kontrola těsnosti výfukového potrubí. Dotažení spojů, kontrola silových částí a kabelového vedení. Kontrola průchodnosti větrání, protidešťových žaluzií a vzduchotechniky. Kontrola upevnění pohyblivých částí, servopohonů, kabelových průchodů a ukostření soustrojí. Stažení údajů o provozu generátoru z řídící jednotky, jejich analýza, kontrola jednotlivých režimů, kontrola monitorovacího zařízení, havarijních a měřících čidel, měřících přístrojů. Kontrola svorkovnic a utažení šroubů na spojích, kontrola dálkového monitoringu, vnější kontrola silových částí.</t>
  </si>
  <si>
    <t>prohlídka po dobu 5let</t>
  </si>
  <si>
    <t>Cena za servisní práce je po dobu záruky (5let) neměnná</t>
  </si>
  <si>
    <t>741_P1</t>
  </si>
  <si>
    <t>Servisní prohlídky velké</t>
  </si>
  <si>
    <t>741P1001</t>
  </si>
  <si>
    <t>Servisní prohlídka velká / roční</t>
  </si>
  <si>
    <t>-430827263</t>
  </si>
  <si>
    <t>Poznámka k položce:_x000d_
Požadovaný rozsah prací:_x000d_
_x000d_
Výměna oleje, olejových, palivových a vzduchových filtrů, výměna chladicího media, seřízení otáček._x000d_
_x000d_
Kontrola a doplnění množství oleje, kontrola a vyčištění vzduchových filtrů, kontrola napnutí klínových řemenů, ekologické vany a jímky, kontrola snímačů, regulátorů, alternátoru, startéru a startovacích akumulátorů, kontrola palivového čerpadla, předehřevu, kontrola těsnosti výfukového potrubí. Dotažení spojů, kontrola silových částí a kabelového vedení. Kontrola průchodnosti větrání, protidešťových žaluzií a vzduchotechniky. Kontrola upevnění pohyblivých částí, servopohonů, kabelových průchodů a ukostření soustrojí. Stažení údajů o provozu generátoru z řídící jednotky, jejich analýza, kontrola jednotlivých režimů, kontrola monitorovacího zařízení, havarijních a měřících čidel, měřících přístrojů. Kontrola svorkovnic a utažení šroubů na spojích, kontrola dálkového monitoringu, vnější kontrola silových částí.</t>
  </si>
  <si>
    <t>741P1002</t>
  </si>
  <si>
    <t>spotřební materiál (olej, chladivo, filtry, pomocný materiál)</t>
  </si>
  <si>
    <t>1527563420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</si>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</sst>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52901221" TargetMode="External" /><Relationship Id="rId2" Type="http://schemas.openxmlformats.org/officeDocument/2006/relationships/hyperlink" Target="https://podminky.urs.cz/item/CS_URS_2022_01/997013511" TargetMode="External" /><Relationship Id="rId3" Type="http://schemas.openxmlformats.org/officeDocument/2006/relationships/hyperlink" Target="https://podminky.urs.cz/item/CS_URS_2022_01/741120845" TargetMode="External" /><Relationship Id="rId4" Type="http://schemas.openxmlformats.org/officeDocument/2006/relationships/hyperlink" Target="https://podminky.urs.cz/item/CS_URS_2022_01/741123821" TargetMode="External" /><Relationship Id="rId5" Type="http://schemas.openxmlformats.org/officeDocument/2006/relationships/hyperlink" Target="https://podminky.urs.cz/item/CS_URS_2022_01/741213847" TargetMode="External" /><Relationship Id="rId6" Type="http://schemas.openxmlformats.org/officeDocument/2006/relationships/hyperlink" Target="https://podminky.urs.cz/item/CS_URS_2022_01/741914823" TargetMode="External" /><Relationship Id="rId7" Type="http://schemas.openxmlformats.org/officeDocument/2006/relationships/hyperlink" Target="https://podminky.urs.cz/item/CS_URS_2022_01/946112113" TargetMode="External" /><Relationship Id="rId8" Type="http://schemas.openxmlformats.org/officeDocument/2006/relationships/hyperlink" Target="https://podminky.urs.cz/item/CS_URS_2022_01/946112213" TargetMode="External" /><Relationship Id="rId9" Type="http://schemas.openxmlformats.org/officeDocument/2006/relationships/hyperlink" Target="https://podminky.urs.cz/item/CS_URS_2022_01/741210211" TargetMode="External" /><Relationship Id="rId10" Type="http://schemas.openxmlformats.org/officeDocument/2006/relationships/hyperlink" Target="https://podminky.urs.cz/item/CS_URS_2022_01/741130014" TargetMode="External" /><Relationship Id="rId11" Type="http://schemas.openxmlformats.org/officeDocument/2006/relationships/hyperlink" Target="https://podminky.urs.cz/item/CS_URS_2022_01/741130017" TargetMode="External" /><Relationship Id="rId12" Type="http://schemas.openxmlformats.org/officeDocument/2006/relationships/hyperlink" Target="https://podminky.urs.cz/item/CS_URS_2022_01/741810001" TargetMode="External" /><Relationship Id="rId13" Type="http://schemas.openxmlformats.org/officeDocument/2006/relationships/hyperlink" Target="https://podminky.urs.cz/item/CS_URS_2022_01/741120313" TargetMode="External" /><Relationship Id="rId14" Type="http://schemas.openxmlformats.org/officeDocument/2006/relationships/hyperlink" Target="https://podminky.urs.cz/item/CS_URS_2022_01/741213847" TargetMode="External" /><Relationship Id="rId15" Type="http://schemas.openxmlformats.org/officeDocument/2006/relationships/hyperlink" Target="https://podminky.urs.cz/item/CS_URS_2022_01/741122634" TargetMode="External" /><Relationship Id="rId16" Type="http://schemas.openxmlformats.org/officeDocument/2006/relationships/hyperlink" Target="https://podminky.urs.cz/item/CS_URS_2022_01/741130014" TargetMode="External" /><Relationship Id="rId17" Type="http://schemas.openxmlformats.org/officeDocument/2006/relationships/hyperlink" Target="https://podminky.urs.cz/item/CS_URS_2022_01/741130017" TargetMode="External" /><Relationship Id="rId18" Type="http://schemas.openxmlformats.org/officeDocument/2006/relationships/hyperlink" Target="https://podminky.urs.cz/item/CS_URS_2022_01/741210211" TargetMode="External" /><Relationship Id="rId19" Type="http://schemas.openxmlformats.org/officeDocument/2006/relationships/hyperlink" Target="https://podminky.urs.cz/item/CS_URS_2022_01/741811021" TargetMode="External" /><Relationship Id="rId20" Type="http://schemas.openxmlformats.org/officeDocument/2006/relationships/hyperlink" Target="https://podminky.urs.cz/item/CS_URS_2022_01/741910415" TargetMode="External" /><Relationship Id="rId21" Type="http://schemas.openxmlformats.org/officeDocument/2006/relationships/hyperlink" Target="https://podminky.urs.cz/item/CS_URS_2022_01/741410003" TargetMode="External" /><Relationship Id="rId22" Type="http://schemas.openxmlformats.org/officeDocument/2006/relationships/hyperlink" Target="https://podminky.urs.cz/item/CS_URS_2022_01/741120307" TargetMode="External" /><Relationship Id="rId23" Type="http://schemas.openxmlformats.org/officeDocument/2006/relationships/hyperlink" Target="https://podminky.urs.cz/item/CS_URS_2022_01/751510023" TargetMode="External" /><Relationship Id="rId24" Type="http://schemas.openxmlformats.org/officeDocument/2006/relationships/hyperlink" Target="https://podminky.urs.cz/item/CS_URS_2022_01/946112213" TargetMode="External" /><Relationship Id="rId25" Type="http://schemas.openxmlformats.org/officeDocument/2006/relationships/hyperlink" Target="https://podminky.urs.cz/item/CS_URS_2022_01/946112813" TargetMode="External" /><Relationship Id="rId26" Type="http://schemas.openxmlformats.org/officeDocument/2006/relationships/hyperlink" Target="https://podminky.urs.cz/item/CS_URS_2022_01/952901221" TargetMode="External" /><Relationship Id="rId27" Type="http://schemas.openxmlformats.org/officeDocument/2006/relationships/hyperlink" Target="https://podminky.urs.cz/item/CS_URS_2022_01/998741201" TargetMode="External" /><Relationship Id="rId28" Type="http://schemas.openxmlformats.org/officeDocument/2006/relationships/hyperlink" Target="https://podminky.urs.cz/item/CS_URS_2022_01/741810001" TargetMode="External" /><Relationship Id="rId29" Type="http://schemas.openxmlformats.org/officeDocument/2006/relationships/hyperlink" Target="https://podminky.urs.cz/item/CS_URS_2022_01/741420001" TargetMode="External" /><Relationship Id="rId30" Type="http://schemas.openxmlformats.org/officeDocument/2006/relationships/hyperlink" Target="https://podminky.urs.cz/item/CS_URS_2022_01/741420121" TargetMode="External" /><Relationship Id="rId31" Type="http://schemas.openxmlformats.org/officeDocument/2006/relationships/hyperlink" Target="https://podminky.urs.cz/item/CS_URS_2022_01/741420021" TargetMode="External" /><Relationship Id="rId32" Type="http://schemas.openxmlformats.org/officeDocument/2006/relationships/hyperlink" Target="https://podminky.urs.cz/item/CS_URS_2022_01/741420054" TargetMode="External" /><Relationship Id="rId33" Type="http://schemas.openxmlformats.org/officeDocument/2006/relationships/hyperlink" Target="https://podminky.urs.cz/item/CS_URS_2022_01/044002000" TargetMode="External" /><Relationship Id="rId34" Type="http://schemas.openxmlformats.org/officeDocument/2006/relationships/hyperlink" Target="https://podminky.urs.cz/item/CS_URS_2022_01/742121001" TargetMode="External" /><Relationship Id="rId35" Type="http://schemas.openxmlformats.org/officeDocument/2006/relationships/hyperlink" Target="https://podminky.urs.cz/item/CS_URS_2022_01/741110101" TargetMode="External" /><Relationship Id="rId36" Type="http://schemas.openxmlformats.org/officeDocument/2006/relationships/hyperlink" Target="https://podminky.urs.cz/item/CS_URS_2022_01/742330041" TargetMode="External" /><Relationship Id="rId37" Type="http://schemas.openxmlformats.org/officeDocument/2006/relationships/hyperlink" Target="https://podminky.urs.cz/item/CS_URS_2022_01/742330051" TargetMode="External" /><Relationship Id="rId38" Type="http://schemas.openxmlformats.org/officeDocument/2006/relationships/hyperlink" Target="https://podminky.urs.cz/item/CS_URS_2022_01/741920245" TargetMode="External" /><Relationship Id="rId39" Type="http://schemas.openxmlformats.org/officeDocument/2006/relationships/hyperlink" Target="https://podminky.urs.cz/item/CS_URS_2022_01/HZS2232" TargetMode="External" /><Relationship Id="rId40" Type="http://schemas.openxmlformats.org/officeDocument/2006/relationships/hyperlink" Target="https://podminky.urs.cz/item/CS_URS_2022_01/013254000" TargetMode="External" /><Relationship Id="rId41" Type="http://schemas.openxmlformats.org/officeDocument/2006/relationships/hyperlink" Target="https://podminky.urs.cz/item/CS_URS_2022_01/013294000" TargetMode="External" /><Relationship Id="rId42" Type="http://schemas.openxmlformats.org/officeDocument/2006/relationships/hyperlink" Target="https://podminky.urs.cz/item/CS_URS_2022_01/049103000" TargetMode="External" /><Relationship Id="rId43" Type="http://schemas.openxmlformats.org/officeDocument/2006/relationships/hyperlink" Target="https://podminky.urs.cz/item/CS_URS_2022_01/049303000" TargetMode="External" /><Relationship Id="rId44" Type="http://schemas.openxmlformats.org/officeDocument/2006/relationships/hyperlink" Target="https://podminky.urs.cz/item/CS_URS_2022_01/063303000" TargetMode="External" /><Relationship Id="rId45" Type="http://schemas.openxmlformats.org/officeDocument/2006/relationships/hyperlink" Target="https://podminky.urs.cz/item/CS_URS_2022_01/092103001" TargetMode="External" /><Relationship Id="rId46" Type="http://schemas.openxmlformats.org/officeDocument/2006/relationships/hyperlink" Target="https://podminky.urs.cz/item/CS_URS_2022_01/092203000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22004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NÁHRADNÍ ZDROJ ELEKTRICKÉ ENERGIE - VÝMĚNA, LF UPOL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Lékařská fakulta Univerzity Palackého v Olomouci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12. 3. 2022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Palackého v Olomouci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Radek Vyroubal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Radek Vyroubal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Demontáže, montáže z...'!J30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'01 - Demontáže, montáže z...'!P91</f>
        <v>0</v>
      </c>
      <c r="AV55" s="122">
        <f>'01 - Demontáže, montáže z...'!J33</f>
        <v>0</v>
      </c>
      <c r="AW55" s="122">
        <f>'01 - Demontáže, montáže z...'!J34</f>
        <v>0</v>
      </c>
      <c r="AX55" s="122">
        <f>'01 - Demontáže, montáže z...'!J35</f>
        <v>0</v>
      </c>
      <c r="AY55" s="122">
        <f>'01 - Demontáže, montáže z...'!J36</f>
        <v>0</v>
      </c>
      <c r="AZ55" s="122">
        <f>'01 - Demontáže, montáže z...'!F33</f>
        <v>0</v>
      </c>
      <c r="BA55" s="122">
        <f>'01 - Demontáže, montáže z...'!F34</f>
        <v>0</v>
      </c>
      <c r="BB55" s="122">
        <f>'01 - Demontáže, montáže z...'!F35</f>
        <v>0</v>
      </c>
      <c r="BC55" s="122">
        <f>'01 - Demontáže, montáže z...'!F36</f>
        <v>0</v>
      </c>
      <c r="BD55" s="124">
        <f>'01 - Demontáže, montáže z...'!F37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Pravidelné servisní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6">
        <v>0</v>
      </c>
      <c r="AT56" s="127">
        <f>ROUND(SUM(AV56:AW56),2)</f>
        <v>0</v>
      </c>
      <c r="AU56" s="128">
        <f>'02 - Pravidelné servisní ...'!P82</f>
        <v>0</v>
      </c>
      <c r="AV56" s="127">
        <f>'02 - Pravidelné servisní ...'!J33</f>
        <v>0</v>
      </c>
      <c r="AW56" s="127">
        <f>'02 - Pravidelné servisní ...'!J34</f>
        <v>0</v>
      </c>
      <c r="AX56" s="127">
        <f>'02 - Pravidelné servisní ...'!J35</f>
        <v>0</v>
      </c>
      <c r="AY56" s="127">
        <f>'02 - Pravidelné servisní ...'!J36</f>
        <v>0</v>
      </c>
      <c r="AZ56" s="127">
        <f>'02 - Pravidelné servisní ...'!F33</f>
        <v>0</v>
      </c>
      <c r="BA56" s="127">
        <f>'02 - Pravidelné servisní ...'!F34</f>
        <v>0</v>
      </c>
      <c r="BB56" s="127">
        <f>'02 - Pravidelné servisní ...'!F35</f>
        <v>0</v>
      </c>
      <c r="BC56" s="127">
        <f>'02 - Pravidelné servisní ...'!F36</f>
        <v>0</v>
      </c>
      <c r="BD56" s="129">
        <f>'02 - Pravidelné servisní 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1w99l9gudsaOB/VHDsoCjLn9hkDwv8PEdtwVK5CwKdkPn9w8K1S/IqH2wHjRi3EdFuEuM1fm5cjTsvqIqDQt4A==" hashValue="qHWs0CgfKklDpdzdPwPIDTiPR7I8TI2Ns2T08PIOA4MXqtMKGdpnRtuYJBCKx8s3GfKbv8XZ8aIr1zJTigbeR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Demontáže, montáže z...'!C2" display="/"/>
    <hyperlink ref="A56" location="'02 - Pravidelné servis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NÁHRADNÍ ZDROJ ELEKTRICKÉ ENERGIE - VÝMĚNA, LF UPOL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90</v>
      </c>
      <c r="G12" s="40"/>
      <c r="H12" s="40"/>
      <c r="I12" s="134" t="s">
        <v>23</v>
      </c>
      <c r="J12" s="139" t="str">
        <f>'Rekapitulace stavby'!AN8</f>
        <v>12. 3. 2022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ROUND((SUM(BE91:BE347)),  2)</f>
        <v>0</v>
      </c>
      <c r="G33" s="40"/>
      <c r="H33" s="40"/>
      <c r="I33" s="150">
        <v>0.20999999999999999</v>
      </c>
      <c r="J33" s="149">
        <f>ROUND(((SUM(BE91:BE347))*I33),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ROUND((SUM(BF91:BF347)),  2)</f>
        <v>0</v>
      </c>
      <c r="G34" s="40"/>
      <c r="H34" s="40"/>
      <c r="I34" s="150">
        <v>0.14999999999999999</v>
      </c>
      <c r="J34" s="149">
        <f>ROUND(((SUM(BF91:BF347))*I34),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ROUND((SUM(BG91:BG347)),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ROUND((SUM(BH91:BH347)),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ROUND((SUM(BI91:BI347)),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NÁHRADNÍ ZDROJ ELEKTRICKÉ ENERGIE - VÝMĚNA, LF UPOL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Demontáže, montáže záložního zdroje a příslušenství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Olomouc</v>
      </c>
      <c r="G52" s="42"/>
      <c r="H52" s="42"/>
      <c r="I52" s="34" t="s">
        <v>23</v>
      </c>
      <c r="J52" s="74" t="str">
        <f>IF(J12="","",J12)</f>
        <v>12. 3. 2022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Univerzita Palackého v Olomouci</v>
      </c>
      <c r="G54" s="42"/>
      <c r="H54" s="42"/>
      <c r="I54" s="34" t="s">
        <v>32</v>
      </c>
      <c r="J54" s="38" t="str">
        <f>E21</f>
        <v>Radek Vyroubal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Radek Vyroubal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J293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101</v>
      </c>
      <c r="E66" s="170"/>
      <c r="F66" s="170"/>
      <c r="G66" s="170"/>
      <c r="H66" s="170"/>
      <c r="I66" s="170"/>
      <c r="J66" s="171">
        <f>J317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102</v>
      </c>
      <c r="E67" s="170"/>
      <c r="F67" s="170"/>
      <c r="G67" s="170"/>
      <c r="H67" s="170"/>
      <c r="I67" s="170"/>
      <c r="J67" s="171">
        <f>J322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J323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J330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J337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J341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107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NÁHRADNÍ ZDROJ ELEKTRICKÉ ENERGIE - VÝMĚNA, LF UPOL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88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01 - Demontáže, montáže záložního zdroje a příslušenství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Olomouc</v>
      </c>
      <c r="G85" s="42"/>
      <c r="H85" s="42"/>
      <c r="I85" s="34" t="s">
        <v>23</v>
      </c>
      <c r="J85" s="74" t="str">
        <f>IF(J12="","",J12)</f>
        <v>12. 3. 2022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Univerzita Palackého v Olomouci</v>
      </c>
      <c r="G87" s="42"/>
      <c r="H87" s="42"/>
      <c r="I87" s="34" t="s">
        <v>32</v>
      </c>
      <c r="J87" s="38" t="str">
        <f>E21</f>
        <v>Radek Vyroubal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IF(E18="","",E18)</f>
        <v>Vyplň údaj</v>
      </c>
      <c r="G88" s="42"/>
      <c r="H88" s="42"/>
      <c r="I88" s="34" t="s">
        <v>36</v>
      </c>
      <c r="J88" s="38" t="str">
        <f>E24</f>
        <v>Radek Vyroubal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108</v>
      </c>
      <c r="D90" s="182" t="s">
        <v>58</v>
      </c>
      <c r="E90" s="182" t="s">
        <v>54</v>
      </c>
      <c r="F90" s="182" t="s">
        <v>55</v>
      </c>
      <c r="G90" s="182" t="s">
        <v>109</v>
      </c>
      <c r="H90" s="182" t="s">
        <v>110</v>
      </c>
      <c r="I90" s="182" t="s">
        <v>111</v>
      </c>
      <c r="J90" s="182" t="s">
        <v>93</v>
      </c>
      <c r="K90" s="183" t="s">
        <v>112</v>
      </c>
      <c r="L90" s="184"/>
      <c r="M90" s="94" t="s">
        <v>19</v>
      </c>
      <c r="N90" s="95" t="s">
        <v>43</v>
      </c>
      <c r="O90" s="95" t="s">
        <v>113</v>
      </c>
      <c r="P90" s="95" t="s">
        <v>114</v>
      </c>
      <c r="Q90" s="95" t="s">
        <v>115</v>
      </c>
      <c r="R90" s="95" t="s">
        <v>116</v>
      </c>
      <c r="S90" s="95" t="s">
        <v>117</v>
      </c>
      <c r="T90" s="96" t="s">
        <v>118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119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P92+P317+P322</f>
        <v>0</v>
      </c>
      <c r="Q91" s="98"/>
      <c r="R91" s="187">
        <f>R92+R317+R322</f>
        <v>0.26392959999999999</v>
      </c>
      <c r="S91" s="98"/>
      <c r="T91" s="188">
        <f>T92+T317+T322</f>
        <v>1.512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94</v>
      </c>
      <c r="BK91" s="189">
        <f>BK92+BK317+BK322</f>
        <v>0</v>
      </c>
    </row>
    <row r="92" s="12" customFormat="1" ht="25.92" customHeight="1">
      <c r="A92" s="12"/>
      <c r="B92" s="190"/>
      <c r="C92" s="191"/>
      <c r="D92" s="192" t="s">
        <v>72</v>
      </c>
      <c r="E92" s="193" t="s">
        <v>120</v>
      </c>
      <c r="F92" s="193" t="s">
        <v>121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P93+P112+P158+P270+P293</f>
        <v>0</v>
      </c>
      <c r="Q92" s="198"/>
      <c r="R92" s="199">
        <f>R93+R112+R158+R270+R293</f>
        <v>0.26392959999999999</v>
      </c>
      <c r="S92" s="198"/>
      <c r="T92" s="200">
        <f>T93+T112+T158+T270+T293</f>
        <v>1.512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83</v>
      </c>
      <c r="AT92" s="202" t="s">
        <v>72</v>
      </c>
      <c r="AU92" s="202" t="s">
        <v>73</v>
      </c>
      <c r="AY92" s="201" t="s">
        <v>122</v>
      </c>
      <c r="BK92" s="203">
        <f>BK93+BK112+BK158+BK270+BK293</f>
        <v>0</v>
      </c>
    </row>
    <row r="93" s="12" customFormat="1" ht="22.8" customHeight="1">
      <c r="A93" s="12"/>
      <c r="B93" s="190"/>
      <c r="C93" s="191"/>
      <c r="D93" s="192" t="s">
        <v>72</v>
      </c>
      <c r="E93" s="204" t="s">
        <v>123</v>
      </c>
      <c r="F93" s="204" t="s">
        <v>124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SUM(P94:P111)</f>
        <v>0</v>
      </c>
      <c r="Q93" s="198"/>
      <c r="R93" s="199">
        <f>SUM(R94:R111)</f>
        <v>0.0018798000000000001</v>
      </c>
      <c r="S93" s="198"/>
      <c r="T93" s="200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83</v>
      </c>
      <c r="AT93" s="202" t="s">
        <v>72</v>
      </c>
      <c r="AU93" s="202" t="s">
        <v>81</v>
      </c>
      <c r="AY93" s="201" t="s">
        <v>122</v>
      </c>
      <c r="BK93" s="203">
        <f>SUM(BK94:BK111)</f>
        <v>0</v>
      </c>
    </row>
    <row r="94" s="2" customFormat="1" ht="16.5" customHeight="1">
      <c r="A94" s="40"/>
      <c r="B94" s="41"/>
      <c r="C94" s="206" t="s">
        <v>81</v>
      </c>
      <c r="D94" s="206" t="s">
        <v>125</v>
      </c>
      <c r="E94" s="207" t="s">
        <v>126</v>
      </c>
      <c r="F94" s="208" t="s">
        <v>127</v>
      </c>
      <c r="G94" s="209" t="s">
        <v>128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129</v>
      </c>
      <c r="AT94" s="217" t="s">
        <v>125</v>
      </c>
      <c r="AU94" s="217" t="s">
        <v>83</v>
      </c>
      <c r="AY94" s="19" t="s">
        <v>122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129</v>
      </c>
      <c r="BM94" s="217" t="s">
        <v>130</v>
      </c>
    </row>
    <row r="95" s="2" customFormat="1" ht="16.5" customHeight="1">
      <c r="A95" s="40"/>
      <c r="B95" s="41"/>
      <c r="C95" s="206" t="s">
        <v>83</v>
      </c>
      <c r="D95" s="206" t="s">
        <v>125</v>
      </c>
      <c r="E95" s="207" t="s">
        <v>131</v>
      </c>
      <c r="F95" s="208" t="s">
        <v>132</v>
      </c>
      <c r="G95" s="209" t="s">
        <v>128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129</v>
      </c>
      <c r="AT95" s="217" t="s">
        <v>125</v>
      </c>
      <c r="AU95" s="217" t="s">
        <v>83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129</v>
      </c>
      <c r="BM95" s="217" t="s">
        <v>133</v>
      </c>
    </row>
    <row r="96" s="2" customFormat="1" ht="24.15" customHeight="1">
      <c r="A96" s="40"/>
      <c r="B96" s="41"/>
      <c r="C96" s="206" t="s">
        <v>134</v>
      </c>
      <c r="D96" s="206" t="s">
        <v>125</v>
      </c>
      <c r="E96" s="207" t="s">
        <v>135</v>
      </c>
      <c r="F96" s="208" t="s">
        <v>136</v>
      </c>
      <c r="G96" s="209" t="s">
        <v>128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137</v>
      </c>
      <c r="AT96" s="217" t="s">
        <v>125</v>
      </c>
      <c r="AU96" s="217" t="s">
        <v>83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137</v>
      </c>
      <c r="BM96" s="217" t="s">
        <v>138</v>
      </c>
    </row>
    <row r="97" s="2" customFormat="1">
      <c r="A97" s="40"/>
      <c r="B97" s="41"/>
      <c r="C97" s="42"/>
      <c r="D97" s="219" t="s">
        <v>139</v>
      </c>
      <c r="E97" s="42"/>
      <c r="F97" s="220" t="s">
        <v>140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139</v>
      </c>
      <c r="AU97" s="19" t="s">
        <v>83</v>
      </c>
    </row>
    <row r="98" s="2" customFormat="1" ht="21.75" customHeight="1">
      <c r="A98" s="40"/>
      <c r="B98" s="41"/>
      <c r="C98" s="206" t="s">
        <v>137</v>
      </c>
      <c r="D98" s="206" t="s">
        <v>125</v>
      </c>
      <c r="E98" s="207" t="s">
        <v>141</v>
      </c>
      <c r="F98" s="208" t="s">
        <v>142</v>
      </c>
      <c r="G98" s="209" t="s">
        <v>143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129</v>
      </c>
      <c r="AT98" s="217" t="s">
        <v>125</v>
      </c>
      <c r="AU98" s="217" t="s">
        <v>83</v>
      </c>
      <c r="AY98" s="19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129</v>
      </c>
      <c r="BM98" s="217" t="s">
        <v>144</v>
      </c>
    </row>
    <row r="99" s="2" customFormat="1">
      <c r="A99" s="40"/>
      <c r="B99" s="41"/>
      <c r="C99" s="42"/>
      <c r="D99" s="219" t="s">
        <v>139</v>
      </c>
      <c r="E99" s="42"/>
      <c r="F99" s="220" t="s">
        <v>145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</v>
      </c>
      <c r="AU99" s="19" t="s">
        <v>83</v>
      </c>
    </row>
    <row r="100" s="2" customFormat="1" ht="24.15" customHeight="1">
      <c r="A100" s="40"/>
      <c r="B100" s="41"/>
      <c r="C100" s="206" t="s">
        <v>146</v>
      </c>
      <c r="D100" s="206" t="s">
        <v>125</v>
      </c>
      <c r="E100" s="207" t="s">
        <v>147</v>
      </c>
      <c r="F100" s="208" t="s">
        <v>148</v>
      </c>
      <c r="G100" s="209" t="s">
        <v>128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129</v>
      </c>
      <c r="AT100" s="217" t="s">
        <v>125</v>
      </c>
      <c r="AU100" s="217" t="s">
        <v>83</v>
      </c>
      <c r="AY100" s="19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129</v>
      </c>
      <c r="BM100" s="217" t="s">
        <v>149</v>
      </c>
    </row>
    <row r="101" s="2" customFormat="1" ht="16.5" customHeight="1">
      <c r="A101" s="40"/>
      <c r="B101" s="41"/>
      <c r="C101" s="206" t="s">
        <v>150</v>
      </c>
      <c r="D101" s="206" t="s">
        <v>125</v>
      </c>
      <c r="E101" s="207" t="s">
        <v>151</v>
      </c>
      <c r="F101" s="208" t="s">
        <v>152</v>
      </c>
      <c r="G101" s="209" t="s">
        <v>153</v>
      </c>
      <c r="H101" s="210">
        <v>282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129</v>
      </c>
      <c r="AT101" s="217" t="s">
        <v>125</v>
      </c>
      <c r="AU101" s="217" t="s">
        <v>83</v>
      </c>
      <c r="AY101" s="19" t="s">
        <v>122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129</v>
      </c>
      <c r="BM101" s="217" t="s">
        <v>154</v>
      </c>
    </row>
    <row r="102" s="13" customFormat="1">
      <c r="A102" s="13"/>
      <c r="B102" s="224"/>
      <c r="C102" s="225"/>
      <c r="D102" s="219" t="s">
        <v>155</v>
      </c>
      <c r="E102" s="226" t="s">
        <v>19</v>
      </c>
      <c r="F102" s="227" t="s">
        <v>156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155</v>
      </c>
      <c r="AU102" s="233" t="s">
        <v>83</v>
      </c>
      <c r="AV102" s="13" t="s">
        <v>81</v>
      </c>
      <c r="AW102" s="13" t="s">
        <v>35</v>
      </c>
      <c r="AX102" s="13" t="s">
        <v>73</v>
      </c>
      <c r="AY102" s="233" t="s">
        <v>122</v>
      </c>
    </row>
    <row r="103" s="13" customFormat="1">
      <c r="A103" s="13"/>
      <c r="B103" s="224"/>
      <c r="C103" s="225"/>
      <c r="D103" s="219" t="s">
        <v>155</v>
      </c>
      <c r="E103" s="226" t="s">
        <v>19</v>
      </c>
      <c r="F103" s="227" t="s">
        <v>157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155</v>
      </c>
      <c r="AU103" s="233" t="s">
        <v>83</v>
      </c>
      <c r="AV103" s="13" t="s">
        <v>81</v>
      </c>
      <c r="AW103" s="13" t="s">
        <v>35</v>
      </c>
      <c r="AX103" s="13" t="s">
        <v>73</v>
      </c>
      <c r="AY103" s="233" t="s">
        <v>122</v>
      </c>
    </row>
    <row r="104" s="14" customFormat="1">
      <c r="A104" s="14"/>
      <c r="B104" s="234"/>
      <c r="C104" s="235"/>
      <c r="D104" s="219" t="s">
        <v>155</v>
      </c>
      <c r="E104" s="236" t="s">
        <v>19</v>
      </c>
      <c r="F104" s="237" t="s">
        <v>158</v>
      </c>
      <c r="G104" s="235"/>
      <c r="H104" s="238">
        <v>282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155</v>
      </c>
      <c r="AU104" s="244" t="s">
        <v>83</v>
      </c>
      <c r="AV104" s="14" t="s">
        <v>83</v>
      </c>
      <c r="AW104" s="14" t="s">
        <v>35</v>
      </c>
      <c r="AX104" s="14" t="s">
        <v>81</v>
      </c>
      <c r="AY104" s="244" t="s">
        <v>122</v>
      </c>
    </row>
    <row r="105" s="2" customFormat="1" ht="24.15" customHeight="1">
      <c r="A105" s="40"/>
      <c r="B105" s="41"/>
      <c r="C105" s="206" t="s">
        <v>159</v>
      </c>
      <c r="D105" s="206" t="s">
        <v>125</v>
      </c>
      <c r="E105" s="207" t="s">
        <v>160</v>
      </c>
      <c r="F105" s="208" t="s">
        <v>161</v>
      </c>
      <c r="G105" s="209" t="s">
        <v>162</v>
      </c>
      <c r="H105" s="210">
        <v>62.659999999999997</v>
      </c>
      <c r="I105" s="211"/>
      <c r="J105" s="212">
        <f>ROUND(I105*H105,2)</f>
        <v>0</v>
      </c>
      <c r="K105" s="208" t="s">
        <v>163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3.0000000000000001E-05</v>
      </c>
      <c r="R105" s="215">
        <f>Q105*H105</f>
        <v>0.0018798000000000001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137</v>
      </c>
      <c r="AT105" s="217" t="s">
        <v>125</v>
      </c>
      <c r="AU105" s="217" t="s">
        <v>83</v>
      </c>
      <c r="AY105" s="19" t="s">
        <v>122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137</v>
      </c>
      <c r="BM105" s="217" t="s">
        <v>164</v>
      </c>
    </row>
    <row r="106" s="2" customFormat="1">
      <c r="A106" s="40"/>
      <c r="B106" s="41"/>
      <c r="C106" s="42"/>
      <c r="D106" s="245" t="s">
        <v>165</v>
      </c>
      <c r="E106" s="42"/>
      <c r="F106" s="246" t="s">
        <v>166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165</v>
      </c>
      <c r="AU106" s="19" t="s">
        <v>83</v>
      </c>
    </row>
    <row r="107" s="13" customFormat="1">
      <c r="A107" s="13"/>
      <c r="B107" s="224"/>
      <c r="C107" s="225"/>
      <c r="D107" s="219" t="s">
        <v>155</v>
      </c>
      <c r="E107" s="226" t="s">
        <v>19</v>
      </c>
      <c r="F107" s="227" t="s">
        <v>167</v>
      </c>
      <c r="G107" s="225"/>
      <c r="H107" s="226" t="s">
        <v>19</v>
      </c>
      <c r="I107" s="228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155</v>
      </c>
      <c r="AU107" s="233" t="s">
        <v>83</v>
      </c>
      <c r="AV107" s="13" t="s">
        <v>81</v>
      </c>
      <c r="AW107" s="13" t="s">
        <v>35</v>
      </c>
      <c r="AX107" s="13" t="s">
        <v>73</v>
      </c>
      <c r="AY107" s="233" t="s">
        <v>122</v>
      </c>
    </row>
    <row r="108" s="14" customFormat="1">
      <c r="A108" s="14"/>
      <c r="B108" s="234"/>
      <c r="C108" s="235"/>
      <c r="D108" s="219" t="s">
        <v>155</v>
      </c>
      <c r="E108" s="236" t="s">
        <v>19</v>
      </c>
      <c r="F108" s="237" t="s">
        <v>168</v>
      </c>
      <c r="G108" s="235"/>
      <c r="H108" s="238">
        <v>62.659999999999997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155</v>
      </c>
      <c r="AU108" s="244" t="s">
        <v>83</v>
      </c>
      <c r="AV108" s="14" t="s">
        <v>83</v>
      </c>
      <c r="AW108" s="14" t="s">
        <v>35</v>
      </c>
      <c r="AX108" s="14" t="s">
        <v>81</v>
      </c>
      <c r="AY108" s="244" t="s">
        <v>122</v>
      </c>
    </row>
    <row r="109" s="2" customFormat="1" ht="21.75" customHeight="1">
      <c r="A109" s="40"/>
      <c r="B109" s="41"/>
      <c r="C109" s="206" t="s">
        <v>169</v>
      </c>
      <c r="D109" s="206" t="s">
        <v>125</v>
      </c>
      <c r="E109" s="207" t="s">
        <v>170</v>
      </c>
      <c r="F109" s="208" t="s">
        <v>171</v>
      </c>
      <c r="G109" s="209" t="s">
        <v>172</v>
      </c>
      <c r="H109" s="210">
        <v>1.5</v>
      </c>
      <c r="I109" s="211"/>
      <c r="J109" s="212">
        <f>ROUND(I109*H109,2)</f>
        <v>0</v>
      </c>
      <c r="K109" s="208" t="s">
        <v>163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125</v>
      </c>
      <c r="AU109" s="217" t="s">
        <v>83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137</v>
      </c>
      <c r="BM109" s="217" t="s">
        <v>173</v>
      </c>
    </row>
    <row r="110" s="2" customFormat="1">
      <c r="A110" s="40"/>
      <c r="B110" s="41"/>
      <c r="C110" s="42"/>
      <c r="D110" s="245" t="s">
        <v>165</v>
      </c>
      <c r="E110" s="42"/>
      <c r="F110" s="246" t="s">
        <v>174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165</v>
      </c>
      <c r="AU110" s="19" t="s">
        <v>83</v>
      </c>
    </row>
    <row r="111" s="2" customFormat="1" ht="21.75" customHeight="1">
      <c r="A111" s="40"/>
      <c r="B111" s="41"/>
      <c r="C111" s="206" t="s">
        <v>175</v>
      </c>
      <c r="D111" s="206" t="s">
        <v>125</v>
      </c>
      <c r="E111" s="207" t="s">
        <v>176</v>
      </c>
      <c r="F111" s="208" t="s">
        <v>177</v>
      </c>
      <c r="G111" s="209" t="s">
        <v>172</v>
      </c>
      <c r="H111" s="210">
        <v>1.5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137</v>
      </c>
      <c r="AT111" s="217" t="s">
        <v>125</v>
      </c>
      <c r="AU111" s="217" t="s">
        <v>83</v>
      </c>
      <c r="AY111" s="19" t="s">
        <v>122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137</v>
      </c>
      <c r="BM111" s="217" t="s">
        <v>178</v>
      </c>
    </row>
    <row r="112" s="12" customFormat="1" ht="22.8" customHeight="1">
      <c r="A112" s="12"/>
      <c r="B112" s="190"/>
      <c r="C112" s="191"/>
      <c r="D112" s="192" t="s">
        <v>72</v>
      </c>
      <c r="E112" s="204" t="s">
        <v>179</v>
      </c>
      <c r="F112" s="204" t="s">
        <v>180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SUM(P113:P157)</f>
        <v>0</v>
      </c>
      <c r="Q112" s="198"/>
      <c r="R112" s="199">
        <f>SUM(R113:R157)</f>
        <v>0</v>
      </c>
      <c r="S112" s="198"/>
      <c r="T112" s="200">
        <f>SUM(T113:T157)</f>
        <v>1.512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83</v>
      </c>
      <c r="AT112" s="202" t="s">
        <v>72</v>
      </c>
      <c r="AU112" s="202" t="s">
        <v>81</v>
      </c>
      <c r="AY112" s="201" t="s">
        <v>122</v>
      </c>
      <c r="BK112" s="203">
        <f>SUM(BK113:BK157)</f>
        <v>0</v>
      </c>
    </row>
    <row r="113" s="2" customFormat="1" ht="24.15" customHeight="1">
      <c r="A113" s="40"/>
      <c r="B113" s="41"/>
      <c r="C113" s="206" t="s">
        <v>181</v>
      </c>
      <c r="D113" s="206" t="s">
        <v>125</v>
      </c>
      <c r="E113" s="207" t="s">
        <v>182</v>
      </c>
      <c r="F113" s="208" t="s">
        <v>183</v>
      </c>
      <c r="G113" s="209" t="s">
        <v>184</v>
      </c>
      <c r="H113" s="210">
        <v>144</v>
      </c>
      <c r="I113" s="211"/>
      <c r="J113" s="212">
        <f>ROUND(I113*H113,2)</f>
        <v>0</v>
      </c>
      <c r="K113" s="208" t="s">
        <v>163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0.0030000000000000001</v>
      </c>
      <c r="T113" s="216">
        <f>S113*H113</f>
        <v>0.432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129</v>
      </c>
      <c r="AT113" s="217" t="s">
        <v>125</v>
      </c>
      <c r="AU113" s="217" t="s">
        <v>83</v>
      </c>
      <c r="AY113" s="19" t="s">
        <v>122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129</v>
      </c>
      <c r="BM113" s="217" t="s">
        <v>185</v>
      </c>
    </row>
    <row r="114" s="2" customFormat="1">
      <c r="A114" s="40"/>
      <c r="B114" s="41"/>
      <c r="C114" s="42"/>
      <c r="D114" s="245" t="s">
        <v>165</v>
      </c>
      <c r="E114" s="42"/>
      <c r="F114" s="246" t="s">
        <v>186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165</v>
      </c>
      <c r="AU114" s="19" t="s">
        <v>83</v>
      </c>
    </row>
    <row r="115" s="13" customFormat="1">
      <c r="A115" s="13"/>
      <c r="B115" s="224"/>
      <c r="C115" s="225"/>
      <c r="D115" s="219" t="s">
        <v>155</v>
      </c>
      <c r="E115" s="226" t="s">
        <v>19</v>
      </c>
      <c r="F115" s="227" t="s">
        <v>187</v>
      </c>
      <c r="G115" s="225"/>
      <c r="H115" s="226" t="s">
        <v>19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155</v>
      </c>
      <c r="AU115" s="233" t="s">
        <v>83</v>
      </c>
      <c r="AV115" s="13" t="s">
        <v>81</v>
      </c>
      <c r="AW115" s="13" t="s">
        <v>35</v>
      </c>
      <c r="AX115" s="13" t="s">
        <v>73</v>
      </c>
      <c r="AY115" s="233" t="s">
        <v>122</v>
      </c>
    </row>
    <row r="116" s="14" customFormat="1">
      <c r="A116" s="14"/>
      <c r="B116" s="234"/>
      <c r="C116" s="235"/>
      <c r="D116" s="219" t="s">
        <v>155</v>
      </c>
      <c r="E116" s="236" t="s">
        <v>19</v>
      </c>
      <c r="F116" s="237" t="s">
        <v>188</v>
      </c>
      <c r="G116" s="235"/>
      <c r="H116" s="238">
        <v>144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155</v>
      </c>
      <c r="AU116" s="244" t="s">
        <v>83</v>
      </c>
      <c r="AV116" s="14" t="s">
        <v>83</v>
      </c>
      <c r="AW116" s="14" t="s">
        <v>35</v>
      </c>
      <c r="AX116" s="14" t="s">
        <v>81</v>
      </c>
      <c r="AY116" s="244" t="s">
        <v>122</v>
      </c>
    </row>
    <row r="117" s="2" customFormat="1" ht="24.15" customHeight="1">
      <c r="A117" s="40"/>
      <c r="B117" s="41"/>
      <c r="C117" s="206" t="s">
        <v>189</v>
      </c>
      <c r="D117" s="206" t="s">
        <v>125</v>
      </c>
      <c r="E117" s="207" t="s">
        <v>190</v>
      </c>
      <c r="F117" s="208" t="s">
        <v>191</v>
      </c>
      <c r="G117" s="209" t="s">
        <v>184</v>
      </c>
      <c r="H117" s="210">
        <v>72</v>
      </c>
      <c r="I117" s="211"/>
      <c r="J117" s="212">
        <f>ROUND(I117*H117,2)</f>
        <v>0</v>
      </c>
      <c r="K117" s="208" t="s">
        <v>163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0.0080000000000000002</v>
      </c>
      <c r="T117" s="216">
        <f>S117*H117</f>
        <v>0.57600000000000007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129</v>
      </c>
      <c r="AT117" s="217" t="s">
        <v>125</v>
      </c>
      <c r="AU117" s="217" t="s">
        <v>83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129</v>
      </c>
      <c r="BM117" s="217" t="s">
        <v>192</v>
      </c>
    </row>
    <row r="118" s="2" customFormat="1">
      <c r="A118" s="40"/>
      <c r="B118" s="41"/>
      <c r="C118" s="42"/>
      <c r="D118" s="245" t="s">
        <v>165</v>
      </c>
      <c r="E118" s="42"/>
      <c r="F118" s="246" t="s">
        <v>193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165</v>
      </c>
      <c r="AU118" s="19" t="s">
        <v>83</v>
      </c>
    </row>
    <row r="119" s="13" customFormat="1">
      <c r="A119" s="13"/>
      <c r="B119" s="224"/>
      <c r="C119" s="225"/>
      <c r="D119" s="219" t="s">
        <v>155</v>
      </c>
      <c r="E119" s="226" t="s">
        <v>19</v>
      </c>
      <c r="F119" s="227" t="s">
        <v>194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155</v>
      </c>
      <c r="AU119" s="233" t="s">
        <v>83</v>
      </c>
      <c r="AV119" s="13" t="s">
        <v>81</v>
      </c>
      <c r="AW119" s="13" t="s">
        <v>35</v>
      </c>
      <c r="AX119" s="13" t="s">
        <v>73</v>
      </c>
      <c r="AY119" s="233" t="s">
        <v>122</v>
      </c>
    </row>
    <row r="120" s="14" customFormat="1">
      <c r="A120" s="14"/>
      <c r="B120" s="234"/>
      <c r="C120" s="235"/>
      <c r="D120" s="219" t="s">
        <v>155</v>
      </c>
      <c r="E120" s="236" t="s">
        <v>19</v>
      </c>
      <c r="F120" s="237" t="s">
        <v>195</v>
      </c>
      <c r="G120" s="235"/>
      <c r="H120" s="238">
        <v>72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155</v>
      </c>
      <c r="AU120" s="244" t="s">
        <v>83</v>
      </c>
      <c r="AV120" s="14" t="s">
        <v>83</v>
      </c>
      <c r="AW120" s="14" t="s">
        <v>35</v>
      </c>
      <c r="AX120" s="14" t="s">
        <v>81</v>
      </c>
      <c r="AY120" s="244" t="s">
        <v>122</v>
      </c>
    </row>
    <row r="121" s="2" customFormat="1" ht="16.5" customHeight="1">
      <c r="A121" s="40"/>
      <c r="B121" s="41"/>
      <c r="C121" s="206" t="s">
        <v>196</v>
      </c>
      <c r="D121" s="206" t="s">
        <v>125</v>
      </c>
      <c r="E121" s="207" t="s">
        <v>197</v>
      </c>
      <c r="F121" s="208" t="s">
        <v>198</v>
      </c>
      <c r="G121" s="209" t="s">
        <v>199</v>
      </c>
      <c r="H121" s="210">
        <v>18</v>
      </c>
      <c r="I121" s="211"/>
      <c r="J121" s="212">
        <f>ROUND(I121*H121,2)</f>
        <v>0</v>
      </c>
      <c r="K121" s="208" t="s">
        <v>163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129</v>
      </c>
      <c r="AT121" s="217" t="s">
        <v>125</v>
      </c>
      <c r="AU121" s="217" t="s">
        <v>83</v>
      </c>
      <c r="AY121" s="19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129</v>
      </c>
      <c r="BM121" s="217" t="s">
        <v>200</v>
      </c>
    </row>
    <row r="122" s="2" customFormat="1">
      <c r="A122" s="40"/>
      <c r="B122" s="41"/>
      <c r="C122" s="42"/>
      <c r="D122" s="245" t="s">
        <v>165</v>
      </c>
      <c r="E122" s="42"/>
      <c r="F122" s="246" t="s">
        <v>201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165</v>
      </c>
      <c r="AU122" s="19" t="s">
        <v>83</v>
      </c>
    </row>
    <row r="123" s="13" customFormat="1">
      <c r="A123" s="13"/>
      <c r="B123" s="224"/>
      <c r="C123" s="225"/>
      <c r="D123" s="219" t="s">
        <v>155</v>
      </c>
      <c r="E123" s="226" t="s">
        <v>19</v>
      </c>
      <c r="F123" s="227" t="s">
        <v>202</v>
      </c>
      <c r="G123" s="225"/>
      <c r="H123" s="226" t="s">
        <v>19</v>
      </c>
      <c r="I123" s="228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155</v>
      </c>
      <c r="AU123" s="233" t="s">
        <v>83</v>
      </c>
      <c r="AV123" s="13" t="s">
        <v>81</v>
      </c>
      <c r="AW123" s="13" t="s">
        <v>35</v>
      </c>
      <c r="AX123" s="13" t="s">
        <v>73</v>
      </c>
      <c r="AY123" s="233" t="s">
        <v>122</v>
      </c>
    </row>
    <row r="124" s="14" customFormat="1">
      <c r="A124" s="14"/>
      <c r="B124" s="234"/>
      <c r="C124" s="235"/>
      <c r="D124" s="219" t="s">
        <v>155</v>
      </c>
      <c r="E124" s="236" t="s">
        <v>19</v>
      </c>
      <c r="F124" s="237" t="s">
        <v>150</v>
      </c>
      <c r="G124" s="235"/>
      <c r="H124" s="238">
        <v>6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155</v>
      </c>
      <c r="AU124" s="244" t="s">
        <v>83</v>
      </c>
      <c r="AV124" s="14" t="s">
        <v>83</v>
      </c>
      <c r="AW124" s="14" t="s">
        <v>35</v>
      </c>
      <c r="AX124" s="14" t="s">
        <v>73</v>
      </c>
      <c r="AY124" s="244" t="s">
        <v>122</v>
      </c>
    </row>
    <row r="125" s="13" customFormat="1">
      <c r="A125" s="13"/>
      <c r="B125" s="224"/>
      <c r="C125" s="225"/>
      <c r="D125" s="219" t="s">
        <v>155</v>
      </c>
      <c r="E125" s="226" t="s">
        <v>19</v>
      </c>
      <c r="F125" s="227" t="s">
        <v>187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155</v>
      </c>
      <c r="AU125" s="233" t="s">
        <v>83</v>
      </c>
      <c r="AV125" s="13" t="s">
        <v>81</v>
      </c>
      <c r="AW125" s="13" t="s">
        <v>35</v>
      </c>
      <c r="AX125" s="13" t="s">
        <v>73</v>
      </c>
      <c r="AY125" s="233" t="s">
        <v>122</v>
      </c>
    </row>
    <row r="126" s="14" customFormat="1">
      <c r="A126" s="14"/>
      <c r="B126" s="234"/>
      <c r="C126" s="235"/>
      <c r="D126" s="219" t="s">
        <v>155</v>
      </c>
      <c r="E126" s="236" t="s">
        <v>19</v>
      </c>
      <c r="F126" s="237" t="s">
        <v>196</v>
      </c>
      <c r="G126" s="235"/>
      <c r="H126" s="238">
        <v>12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155</v>
      </c>
      <c r="AU126" s="244" t="s">
        <v>83</v>
      </c>
      <c r="AV126" s="14" t="s">
        <v>83</v>
      </c>
      <c r="AW126" s="14" t="s">
        <v>35</v>
      </c>
      <c r="AX126" s="14" t="s">
        <v>73</v>
      </c>
      <c r="AY126" s="244" t="s">
        <v>122</v>
      </c>
    </row>
    <row r="127" s="15" customFormat="1">
      <c r="A127" s="15"/>
      <c r="B127" s="247"/>
      <c r="C127" s="248"/>
      <c r="D127" s="219" t="s">
        <v>155</v>
      </c>
      <c r="E127" s="249" t="s">
        <v>19</v>
      </c>
      <c r="F127" s="250" t="s">
        <v>203</v>
      </c>
      <c r="G127" s="248"/>
      <c r="H127" s="251">
        <v>18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155</v>
      </c>
      <c r="AU127" s="257" t="s">
        <v>83</v>
      </c>
      <c r="AV127" s="15" t="s">
        <v>137</v>
      </c>
      <c r="AW127" s="15" t="s">
        <v>35</v>
      </c>
      <c r="AX127" s="15" t="s">
        <v>81</v>
      </c>
      <c r="AY127" s="257" t="s">
        <v>122</v>
      </c>
    </row>
    <row r="128" s="2" customFormat="1" ht="16.5" customHeight="1">
      <c r="A128" s="40"/>
      <c r="B128" s="41"/>
      <c r="C128" s="206" t="s">
        <v>204</v>
      </c>
      <c r="D128" s="206" t="s">
        <v>125</v>
      </c>
      <c r="E128" s="207" t="s">
        <v>205</v>
      </c>
      <c r="F128" s="208" t="s">
        <v>206</v>
      </c>
      <c r="G128" s="209" t="s">
        <v>184</v>
      </c>
      <c r="H128" s="210">
        <v>18</v>
      </c>
      <c r="I128" s="211"/>
      <c r="J128" s="212">
        <f>ROUND(I128*H128,2)</f>
        <v>0</v>
      </c>
      <c r="K128" s="208" t="s">
        <v>163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0.028000000000000001</v>
      </c>
      <c r="T128" s="216">
        <f>S128*H128</f>
        <v>0.504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129</v>
      </c>
      <c r="AT128" s="217" t="s">
        <v>125</v>
      </c>
      <c r="AU128" s="217" t="s">
        <v>83</v>
      </c>
      <c r="AY128" s="19" t="s">
        <v>122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129</v>
      </c>
      <c r="BM128" s="217" t="s">
        <v>207</v>
      </c>
    </row>
    <row r="129" s="2" customFormat="1">
      <c r="A129" s="40"/>
      <c r="B129" s="41"/>
      <c r="C129" s="42"/>
      <c r="D129" s="245" t="s">
        <v>165</v>
      </c>
      <c r="E129" s="42"/>
      <c r="F129" s="246" t="s">
        <v>208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165</v>
      </c>
      <c r="AU129" s="19" t="s">
        <v>83</v>
      </c>
    </row>
    <row r="130" s="13" customFormat="1">
      <c r="A130" s="13"/>
      <c r="B130" s="224"/>
      <c r="C130" s="225"/>
      <c r="D130" s="219" t="s">
        <v>155</v>
      </c>
      <c r="E130" s="226" t="s">
        <v>19</v>
      </c>
      <c r="F130" s="227" t="s">
        <v>209</v>
      </c>
      <c r="G130" s="225"/>
      <c r="H130" s="226" t="s">
        <v>19</v>
      </c>
      <c r="I130" s="228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155</v>
      </c>
      <c r="AU130" s="233" t="s">
        <v>83</v>
      </c>
      <c r="AV130" s="13" t="s">
        <v>81</v>
      </c>
      <c r="AW130" s="13" t="s">
        <v>35</v>
      </c>
      <c r="AX130" s="13" t="s">
        <v>73</v>
      </c>
      <c r="AY130" s="233" t="s">
        <v>122</v>
      </c>
    </row>
    <row r="131" s="14" customFormat="1">
      <c r="A131" s="14"/>
      <c r="B131" s="234"/>
      <c r="C131" s="235"/>
      <c r="D131" s="219" t="s">
        <v>155</v>
      </c>
      <c r="E131" s="236" t="s">
        <v>19</v>
      </c>
      <c r="F131" s="237" t="s">
        <v>210</v>
      </c>
      <c r="G131" s="235"/>
      <c r="H131" s="238">
        <v>18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155</v>
      </c>
      <c r="AU131" s="244" t="s">
        <v>83</v>
      </c>
      <c r="AV131" s="14" t="s">
        <v>83</v>
      </c>
      <c r="AW131" s="14" t="s">
        <v>35</v>
      </c>
      <c r="AX131" s="14" t="s">
        <v>81</v>
      </c>
      <c r="AY131" s="244" t="s">
        <v>122</v>
      </c>
    </row>
    <row r="132" s="2" customFormat="1" ht="24.15" customHeight="1">
      <c r="A132" s="40"/>
      <c r="B132" s="41"/>
      <c r="C132" s="206" t="s">
        <v>211</v>
      </c>
      <c r="D132" s="206" t="s">
        <v>125</v>
      </c>
      <c r="E132" s="207" t="s">
        <v>212</v>
      </c>
      <c r="F132" s="208" t="s">
        <v>213</v>
      </c>
      <c r="G132" s="209" t="s">
        <v>199</v>
      </c>
      <c r="H132" s="210">
        <v>2</v>
      </c>
      <c r="I132" s="211"/>
      <c r="J132" s="212">
        <f>ROUND(I132*H132,2)</f>
        <v>0</v>
      </c>
      <c r="K132" s="208" t="s">
        <v>163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137</v>
      </c>
      <c r="AT132" s="217" t="s">
        <v>125</v>
      </c>
      <c r="AU132" s="217" t="s">
        <v>83</v>
      </c>
      <c r="AY132" s="19" t="s">
        <v>122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137</v>
      </c>
      <c r="BM132" s="217" t="s">
        <v>214</v>
      </c>
    </row>
    <row r="133" s="2" customFormat="1">
      <c r="A133" s="40"/>
      <c r="B133" s="41"/>
      <c r="C133" s="42"/>
      <c r="D133" s="245" t="s">
        <v>165</v>
      </c>
      <c r="E133" s="42"/>
      <c r="F133" s="246" t="s">
        <v>215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165</v>
      </c>
      <c r="AU133" s="19" t="s">
        <v>83</v>
      </c>
    </row>
    <row r="134" s="2" customFormat="1">
      <c r="A134" s="40"/>
      <c r="B134" s="41"/>
      <c r="C134" s="42"/>
      <c r="D134" s="219" t="s">
        <v>216</v>
      </c>
      <c r="E134" s="42"/>
      <c r="F134" s="220" t="s">
        <v>217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216</v>
      </c>
      <c r="AU134" s="19" t="s">
        <v>83</v>
      </c>
    </row>
    <row r="135" s="13" customFormat="1">
      <c r="A135" s="13"/>
      <c r="B135" s="224"/>
      <c r="C135" s="225"/>
      <c r="D135" s="219" t="s">
        <v>155</v>
      </c>
      <c r="E135" s="226" t="s">
        <v>19</v>
      </c>
      <c r="F135" s="227" t="s">
        <v>218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155</v>
      </c>
      <c r="AU135" s="233" t="s">
        <v>83</v>
      </c>
      <c r="AV135" s="13" t="s">
        <v>81</v>
      </c>
      <c r="AW135" s="13" t="s">
        <v>35</v>
      </c>
      <c r="AX135" s="13" t="s">
        <v>73</v>
      </c>
      <c r="AY135" s="233" t="s">
        <v>122</v>
      </c>
    </row>
    <row r="136" s="14" customFormat="1">
      <c r="A136" s="14"/>
      <c r="B136" s="234"/>
      <c r="C136" s="235"/>
      <c r="D136" s="219" t="s">
        <v>155</v>
      </c>
      <c r="E136" s="236" t="s">
        <v>19</v>
      </c>
      <c r="F136" s="237" t="s">
        <v>219</v>
      </c>
      <c r="G136" s="235"/>
      <c r="H136" s="238">
        <v>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155</v>
      </c>
      <c r="AU136" s="244" t="s">
        <v>83</v>
      </c>
      <c r="AV136" s="14" t="s">
        <v>83</v>
      </c>
      <c r="AW136" s="14" t="s">
        <v>35</v>
      </c>
      <c r="AX136" s="14" t="s">
        <v>81</v>
      </c>
      <c r="AY136" s="244" t="s">
        <v>122</v>
      </c>
    </row>
    <row r="137" s="2" customFormat="1" ht="24.15" customHeight="1">
      <c r="A137" s="40"/>
      <c r="B137" s="41"/>
      <c r="C137" s="206" t="s">
        <v>8</v>
      </c>
      <c r="D137" s="206" t="s">
        <v>125</v>
      </c>
      <c r="E137" s="207" t="s">
        <v>220</v>
      </c>
      <c r="F137" s="208" t="s">
        <v>221</v>
      </c>
      <c r="G137" s="209" t="s">
        <v>199</v>
      </c>
      <c r="H137" s="210">
        <v>4</v>
      </c>
      <c r="I137" s="211"/>
      <c r="J137" s="212">
        <f>ROUND(I137*H137,2)</f>
        <v>0</v>
      </c>
      <c r="K137" s="208" t="s">
        <v>163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137</v>
      </c>
      <c r="AT137" s="217" t="s">
        <v>125</v>
      </c>
      <c r="AU137" s="217" t="s">
        <v>83</v>
      </c>
      <c r="AY137" s="19" t="s">
        <v>122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137</v>
      </c>
      <c r="BM137" s="217" t="s">
        <v>222</v>
      </c>
    </row>
    <row r="138" s="2" customFormat="1">
      <c r="A138" s="40"/>
      <c r="B138" s="41"/>
      <c r="C138" s="42"/>
      <c r="D138" s="245" t="s">
        <v>165</v>
      </c>
      <c r="E138" s="42"/>
      <c r="F138" s="246" t="s">
        <v>223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165</v>
      </c>
      <c r="AU138" s="19" t="s">
        <v>83</v>
      </c>
    </row>
    <row r="139" s="2" customFormat="1">
      <c r="A139" s="40"/>
      <c r="B139" s="41"/>
      <c r="C139" s="42"/>
      <c r="D139" s="219" t="s">
        <v>216</v>
      </c>
      <c r="E139" s="42"/>
      <c r="F139" s="220" t="s">
        <v>217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216</v>
      </c>
      <c r="AU139" s="19" t="s">
        <v>83</v>
      </c>
    </row>
    <row r="140" s="13" customFormat="1">
      <c r="A140" s="13"/>
      <c r="B140" s="224"/>
      <c r="C140" s="225"/>
      <c r="D140" s="219" t="s">
        <v>155</v>
      </c>
      <c r="E140" s="226" t="s">
        <v>19</v>
      </c>
      <c r="F140" s="227" t="s">
        <v>218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155</v>
      </c>
      <c r="AU140" s="233" t="s">
        <v>83</v>
      </c>
      <c r="AV140" s="13" t="s">
        <v>81</v>
      </c>
      <c r="AW140" s="13" t="s">
        <v>35</v>
      </c>
      <c r="AX140" s="13" t="s">
        <v>73</v>
      </c>
      <c r="AY140" s="233" t="s">
        <v>122</v>
      </c>
    </row>
    <row r="141" s="14" customFormat="1">
      <c r="A141" s="14"/>
      <c r="B141" s="234"/>
      <c r="C141" s="235"/>
      <c r="D141" s="219" t="s">
        <v>155</v>
      </c>
      <c r="E141" s="236" t="s">
        <v>19</v>
      </c>
      <c r="F141" s="237" t="s">
        <v>224</v>
      </c>
      <c r="G141" s="235"/>
      <c r="H141" s="238">
        <v>4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155</v>
      </c>
      <c r="AU141" s="244" t="s">
        <v>83</v>
      </c>
      <c r="AV141" s="14" t="s">
        <v>83</v>
      </c>
      <c r="AW141" s="14" t="s">
        <v>35</v>
      </c>
      <c r="AX141" s="14" t="s">
        <v>81</v>
      </c>
      <c r="AY141" s="244" t="s">
        <v>122</v>
      </c>
    </row>
    <row r="142" s="2" customFormat="1" ht="21.75" customHeight="1">
      <c r="A142" s="40"/>
      <c r="B142" s="41"/>
      <c r="C142" s="206" t="s">
        <v>129</v>
      </c>
      <c r="D142" s="206" t="s">
        <v>125</v>
      </c>
      <c r="E142" s="207" t="s">
        <v>225</v>
      </c>
      <c r="F142" s="208" t="s">
        <v>226</v>
      </c>
      <c r="G142" s="209" t="s">
        <v>199</v>
      </c>
      <c r="H142" s="210">
        <v>1</v>
      </c>
      <c r="I142" s="211"/>
      <c r="J142" s="212">
        <f>ROUND(I142*H142,2)</f>
        <v>0</v>
      </c>
      <c r="K142" s="208" t="s">
        <v>163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129</v>
      </c>
      <c r="AT142" s="217" t="s">
        <v>125</v>
      </c>
      <c r="AU142" s="217" t="s">
        <v>83</v>
      </c>
      <c r="AY142" s="19" t="s">
        <v>122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129</v>
      </c>
      <c r="BM142" s="217" t="s">
        <v>227</v>
      </c>
    </row>
    <row r="143" s="2" customFormat="1">
      <c r="A143" s="40"/>
      <c r="B143" s="41"/>
      <c r="C143" s="42"/>
      <c r="D143" s="245" t="s">
        <v>165</v>
      </c>
      <c r="E143" s="42"/>
      <c r="F143" s="246" t="s">
        <v>228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165</v>
      </c>
      <c r="AU143" s="19" t="s">
        <v>83</v>
      </c>
    </row>
    <row r="144" s="13" customFormat="1">
      <c r="A144" s="13"/>
      <c r="B144" s="224"/>
      <c r="C144" s="225"/>
      <c r="D144" s="219" t="s">
        <v>155</v>
      </c>
      <c r="E144" s="226" t="s">
        <v>19</v>
      </c>
      <c r="F144" s="227" t="s">
        <v>229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155</v>
      </c>
      <c r="AU144" s="233" t="s">
        <v>83</v>
      </c>
      <c r="AV144" s="13" t="s">
        <v>81</v>
      </c>
      <c r="AW144" s="13" t="s">
        <v>35</v>
      </c>
      <c r="AX144" s="13" t="s">
        <v>73</v>
      </c>
      <c r="AY144" s="233" t="s">
        <v>122</v>
      </c>
    </row>
    <row r="145" s="14" customFormat="1">
      <c r="A145" s="14"/>
      <c r="B145" s="234"/>
      <c r="C145" s="235"/>
      <c r="D145" s="219" t="s">
        <v>155</v>
      </c>
      <c r="E145" s="236" t="s">
        <v>19</v>
      </c>
      <c r="F145" s="237" t="s">
        <v>81</v>
      </c>
      <c r="G145" s="235"/>
      <c r="H145" s="238">
        <v>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155</v>
      </c>
      <c r="AU145" s="244" t="s">
        <v>83</v>
      </c>
      <c r="AV145" s="14" t="s">
        <v>83</v>
      </c>
      <c r="AW145" s="14" t="s">
        <v>35</v>
      </c>
      <c r="AX145" s="14" t="s">
        <v>81</v>
      </c>
      <c r="AY145" s="244" t="s">
        <v>122</v>
      </c>
    </row>
    <row r="146" s="2" customFormat="1" ht="21.75" customHeight="1">
      <c r="A146" s="40"/>
      <c r="B146" s="41"/>
      <c r="C146" s="206" t="s">
        <v>230</v>
      </c>
      <c r="D146" s="206" t="s">
        <v>125</v>
      </c>
      <c r="E146" s="207" t="s">
        <v>231</v>
      </c>
      <c r="F146" s="208" t="s">
        <v>232</v>
      </c>
      <c r="G146" s="209" t="s">
        <v>199</v>
      </c>
      <c r="H146" s="210">
        <v>6</v>
      </c>
      <c r="I146" s="211"/>
      <c r="J146" s="212">
        <f>ROUND(I146*H146,2)</f>
        <v>0</v>
      </c>
      <c r="K146" s="208" t="s">
        <v>163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129</v>
      </c>
      <c r="AT146" s="217" t="s">
        <v>125</v>
      </c>
      <c r="AU146" s="217" t="s">
        <v>83</v>
      </c>
      <c r="AY146" s="19" t="s">
        <v>122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129</v>
      </c>
      <c r="BM146" s="217" t="s">
        <v>233</v>
      </c>
    </row>
    <row r="147" s="2" customFormat="1">
      <c r="A147" s="40"/>
      <c r="B147" s="41"/>
      <c r="C147" s="42"/>
      <c r="D147" s="245" t="s">
        <v>165</v>
      </c>
      <c r="E147" s="42"/>
      <c r="F147" s="246" t="s">
        <v>234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165</v>
      </c>
      <c r="AU147" s="19" t="s">
        <v>83</v>
      </c>
    </row>
    <row r="148" s="14" customFormat="1">
      <c r="A148" s="14"/>
      <c r="B148" s="234"/>
      <c r="C148" s="235"/>
      <c r="D148" s="219" t="s">
        <v>155</v>
      </c>
      <c r="E148" s="236" t="s">
        <v>19</v>
      </c>
      <c r="F148" s="237" t="s">
        <v>150</v>
      </c>
      <c r="G148" s="235"/>
      <c r="H148" s="238">
        <v>6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155</v>
      </c>
      <c r="AU148" s="244" t="s">
        <v>83</v>
      </c>
      <c r="AV148" s="14" t="s">
        <v>83</v>
      </c>
      <c r="AW148" s="14" t="s">
        <v>35</v>
      </c>
      <c r="AX148" s="14" t="s">
        <v>81</v>
      </c>
      <c r="AY148" s="244" t="s">
        <v>122</v>
      </c>
    </row>
    <row r="149" s="2" customFormat="1" ht="21.75" customHeight="1">
      <c r="A149" s="40"/>
      <c r="B149" s="41"/>
      <c r="C149" s="206" t="s">
        <v>235</v>
      </c>
      <c r="D149" s="206" t="s">
        <v>125</v>
      </c>
      <c r="E149" s="207" t="s">
        <v>236</v>
      </c>
      <c r="F149" s="208" t="s">
        <v>237</v>
      </c>
      <c r="G149" s="209" t="s">
        <v>199</v>
      </c>
      <c r="H149" s="210">
        <v>18</v>
      </c>
      <c r="I149" s="211"/>
      <c r="J149" s="212">
        <f>ROUND(I149*H149,2)</f>
        <v>0</v>
      </c>
      <c r="K149" s="208" t="s">
        <v>163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129</v>
      </c>
      <c r="AT149" s="217" t="s">
        <v>125</v>
      </c>
      <c r="AU149" s="217" t="s">
        <v>83</v>
      </c>
      <c r="AY149" s="19" t="s">
        <v>122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129</v>
      </c>
      <c r="BM149" s="217" t="s">
        <v>238</v>
      </c>
    </row>
    <row r="150" s="2" customFormat="1">
      <c r="A150" s="40"/>
      <c r="B150" s="41"/>
      <c r="C150" s="42"/>
      <c r="D150" s="245" t="s">
        <v>165</v>
      </c>
      <c r="E150" s="42"/>
      <c r="F150" s="246" t="s">
        <v>239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165</v>
      </c>
      <c r="AU150" s="19" t="s">
        <v>83</v>
      </c>
    </row>
    <row r="151" s="14" customFormat="1">
      <c r="A151" s="14"/>
      <c r="B151" s="234"/>
      <c r="C151" s="235"/>
      <c r="D151" s="219" t="s">
        <v>155</v>
      </c>
      <c r="E151" s="236" t="s">
        <v>19</v>
      </c>
      <c r="F151" s="237" t="s">
        <v>240</v>
      </c>
      <c r="G151" s="235"/>
      <c r="H151" s="238">
        <v>18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155</v>
      </c>
      <c r="AU151" s="244" t="s">
        <v>83</v>
      </c>
      <c r="AV151" s="14" t="s">
        <v>83</v>
      </c>
      <c r="AW151" s="14" t="s">
        <v>35</v>
      </c>
      <c r="AX151" s="14" t="s">
        <v>81</v>
      </c>
      <c r="AY151" s="244" t="s">
        <v>122</v>
      </c>
    </row>
    <row r="152" s="2" customFormat="1" ht="21.75" customHeight="1">
      <c r="A152" s="40"/>
      <c r="B152" s="41"/>
      <c r="C152" s="206" t="s">
        <v>241</v>
      </c>
      <c r="D152" s="206" t="s">
        <v>125</v>
      </c>
      <c r="E152" s="207" t="s">
        <v>242</v>
      </c>
      <c r="F152" s="208" t="s">
        <v>243</v>
      </c>
      <c r="G152" s="209" t="s">
        <v>199</v>
      </c>
      <c r="H152" s="210">
        <v>12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129</v>
      </c>
      <c r="AT152" s="217" t="s">
        <v>125</v>
      </c>
      <c r="AU152" s="217" t="s">
        <v>83</v>
      </c>
      <c r="AY152" s="19" t="s">
        <v>122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129</v>
      </c>
      <c r="BM152" s="217" t="s">
        <v>244</v>
      </c>
    </row>
    <row r="153" s="14" customFormat="1">
      <c r="A153" s="14"/>
      <c r="B153" s="234"/>
      <c r="C153" s="235"/>
      <c r="D153" s="219" t="s">
        <v>155</v>
      </c>
      <c r="E153" s="236" t="s">
        <v>19</v>
      </c>
      <c r="F153" s="237" t="s">
        <v>245</v>
      </c>
      <c r="G153" s="235"/>
      <c r="H153" s="238">
        <v>12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155</v>
      </c>
      <c r="AU153" s="244" t="s">
        <v>83</v>
      </c>
      <c r="AV153" s="14" t="s">
        <v>83</v>
      </c>
      <c r="AW153" s="14" t="s">
        <v>35</v>
      </c>
      <c r="AX153" s="14" t="s">
        <v>81</v>
      </c>
      <c r="AY153" s="244" t="s">
        <v>122</v>
      </c>
    </row>
    <row r="154" s="2" customFormat="1" ht="24.15" customHeight="1">
      <c r="A154" s="40"/>
      <c r="B154" s="41"/>
      <c r="C154" s="206" t="s">
        <v>246</v>
      </c>
      <c r="D154" s="206" t="s">
        <v>125</v>
      </c>
      <c r="E154" s="207" t="s">
        <v>247</v>
      </c>
      <c r="F154" s="208" t="s">
        <v>248</v>
      </c>
      <c r="G154" s="209" t="s">
        <v>199</v>
      </c>
      <c r="H154" s="210">
        <v>1</v>
      </c>
      <c r="I154" s="211"/>
      <c r="J154" s="212">
        <f>ROUND(I154*H154,2)</f>
        <v>0</v>
      </c>
      <c r="K154" s="208" t="s">
        <v>163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129</v>
      </c>
      <c r="AT154" s="217" t="s">
        <v>125</v>
      </c>
      <c r="AU154" s="217" t="s">
        <v>83</v>
      </c>
      <c r="AY154" s="19" t="s">
        <v>122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129</v>
      </c>
      <c r="BM154" s="217" t="s">
        <v>249</v>
      </c>
    </row>
    <row r="155" s="2" customFormat="1">
      <c r="A155" s="40"/>
      <c r="B155" s="41"/>
      <c r="C155" s="42"/>
      <c r="D155" s="245" t="s">
        <v>165</v>
      </c>
      <c r="E155" s="42"/>
      <c r="F155" s="246" t="s">
        <v>250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165</v>
      </c>
      <c r="AU155" s="19" t="s">
        <v>83</v>
      </c>
    </row>
    <row r="156" s="13" customFormat="1">
      <c r="A156" s="13"/>
      <c r="B156" s="224"/>
      <c r="C156" s="225"/>
      <c r="D156" s="219" t="s">
        <v>155</v>
      </c>
      <c r="E156" s="226" t="s">
        <v>19</v>
      </c>
      <c r="F156" s="227" t="s">
        <v>251</v>
      </c>
      <c r="G156" s="225"/>
      <c r="H156" s="226" t="s">
        <v>19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155</v>
      </c>
      <c r="AU156" s="233" t="s">
        <v>83</v>
      </c>
      <c r="AV156" s="13" t="s">
        <v>81</v>
      </c>
      <c r="AW156" s="13" t="s">
        <v>35</v>
      </c>
      <c r="AX156" s="13" t="s">
        <v>73</v>
      </c>
      <c r="AY156" s="233" t="s">
        <v>122</v>
      </c>
    </row>
    <row r="157" s="14" customFormat="1">
      <c r="A157" s="14"/>
      <c r="B157" s="234"/>
      <c r="C157" s="235"/>
      <c r="D157" s="219" t="s">
        <v>155</v>
      </c>
      <c r="E157" s="236" t="s">
        <v>19</v>
      </c>
      <c r="F157" s="237" t="s">
        <v>81</v>
      </c>
      <c r="G157" s="235"/>
      <c r="H157" s="238">
        <v>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155</v>
      </c>
      <c r="AU157" s="244" t="s">
        <v>83</v>
      </c>
      <c r="AV157" s="14" t="s">
        <v>83</v>
      </c>
      <c r="AW157" s="14" t="s">
        <v>35</v>
      </c>
      <c r="AX157" s="14" t="s">
        <v>81</v>
      </c>
      <c r="AY157" s="244" t="s">
        <v>122</v>
      </c>
    </row>
    <row r="158" s="12" customFormat="1" ht="22.8" customHeight="1">
      <c r="A158" s="12"/>
      <c r="B158" s="190"/>
      <c r="C158" s="191"/>
      <c r="D158" s="192" t="s">
        <v>72</v>
      </c>
      <c r="E158" s="204" t="s">
        <v>252</v>
      </c>
      <c r="F158" s="204" t="s">
        <v>253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SUM(P159:P269)</f>
        <v>0</v>
      </c>
      <c r="Q158" s="198"/>
      <c r="R158" s="199">
        <f>SUM(R159:R269)</f>
        <v>0.15299979999999999</v>
      </c>
      <c r="S158" s="198"/>
      <c r="T158" s="200">
        <f>SUM(T159:T269)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83</v>
      </c>
      <c r="AT158" s="202" t="s">
        <v>72</v>
      </c>
      <c r="AU158" s="202" t="s">
        <v>81</v>
      </c>
      <c r="AY158" s="201" t="s">
        <v>122</v>
      </c>
      <c r="BK158" s="203">
        <f>SUM(BK159:BK269)</f>
        <v>0</v>
      </c>
    </row>
    <row r="159" s="2" customFormat="1" ht="16.5" customHeight="1">
      <c r="A159" s="40"/>
      <c r="B159" s="41"/>
      <c r="C159" s="206" t="s">
        <v>7</v>
      </c>
      <c r="D159" s="206" t="s">
        <v>125</v>
      </c>
      <c r="E159" s="207" t="s">
        <v>254</v>
      </c>
      <c r="F159" s="208" t="s">
        <v>255</v>
      </c>
      <c r="G159" s="209" t="s">
        <v>143</v>
      </c>
      <c r="H159" s="210">
        <v>1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129</v>
      </c>
      <c r="AT159" s="217" t="s">
        <v>125</v>
      </c>
      <c r="AU159" s="217" t="s">
        <v>83</v>
      </c>
      <c r="AY159" s="19" t="s">
        <v>122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129</v>
      </c>
      <c r="BM159" s="217" t="s">
        <v>256</v>
      </c>
    </row>
    <row r="160" s="2" customFormat="1" ht="21.75" customHeight="1">
      <c r="A160" s="40"/>
      <c r="B160" s="41"/>
      <c r="C160" s="206" t="s">
        <v>257</v>
      </c>
      <c r="D160" s="206" t="s">
        <v>125</v>
      </c>
      <c r="E160" s="207" t="s">
        <v>258</v>
      </c>
      <c r="F160" s="208" t="s">
        <v>259</v>
      </c>
      <c r="G160" s="209" t="s">
        <v>128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129</v>
      </c>
      <c r="AT160" s="217" t="s">
        <v>125</v>
      </c>
      <c r="AU160" s="217" t="s">
        <v>83</v>
      </c>
      <c r="AY160" s="19" t="s">
        <v>122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129</v>
      </c>
      <c r="BM160" s="217" t="s">
        <v>260</v>
      </c>
    </row>
    <row r="161" s="2" customFormat="1">
      <c r="A161" s="40"/>
      <c r="B161" s="41"/>
      <c r="C161" s="42"/>
      <c r="D161" s="219" t="s">
        <v>139</v>
      </c>
      <c r="E161" s="42"/>
      <c r="F161" s="220" t="s">
        <v>261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139</v>
      </c>
      <c r="AU161" s="19" t="s">
        <v>83</v>
      </c>
    </row>
    <row r="162" s="2" customFormat="1" ht="16.5" customHeight="1">
      <c r="A162" s="40"/>
      <c r="B162" s="41"/>
      <c r="C162" s="206" t="s">
        <v>262</v>
      </c>
      <c r="D162" s="206" t="s">
        <v>125</v>
      </c>
      <c r="E162" s="207" t="s">
        <v>263</v>
      </c>
      <c r="F162" s="208" t="s">
        <v>264</v>
      </c>
      <c r="G162" s="209" t="s">
        <v>128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129</v>
      </c>
      <c r="AT162" s="217" t="s">
        <v>125</v>
      </c>
      <c r="AU162" s="217" t="s">
        <v>83</v>
      </c>
      <c r="AY162" s="19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129</v>
      </c>
      <c r="BM162" s="217" t="s">
        <v>265</v>
      </c>
    </row>
    <row r="163" s="2" customFormat="1" ht="21.75" customHeight="1">
      <c r="A163" s="40"/>
      <c r="B163" s="41"/>
      <c r="C163" s="206" t="s">
        <v>266</v>
      </c>
      <c r="D163" s="206" t="s">
        <v>125</v>
      </c>
      <c r="E163" s="207" t="s">
        <v>267</v>
      </c>
      <c r="F163" s="208" t="s">
        <v>268</v>
      </c>
      <c r="G163" s="209" t="s">
        <v>128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129</v>
      </c>
      <c r="AT163" s="217" t="s">
        <v>125</v>
      </c>
      <c r="AU163" s="217" t="s">
        <v>83</v>
      </c>
      <c r="AY163" s="19" t="s">
        <v>122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129</v>
      </c>
      <c r="BM163" s="217" t="s">
        <v>269</v>
      </c>
    </row>
    <row r="164" s="2" customFormat="1" ht="21.75" customHeight="1">
      <c r="A164" s="40"/>
      <c r="B164" s="41"/>
      <c r="C164" s="258" t="s">
        <v>270</v>
      </c>
      <c r="D164" s="258" t="s">
        <v>271</v>
      </c>
      <c r="E164" s="259" t="s">
        <v>272</v>
      </c>
      <c r="F164" s="260" t="s">
        <v>273</v>
      </c>
      <c r="G164" s="261" t="s">
        <v>128</v>
      </c>
      <c r="H164" s="262">
        <v>1</v>
      </c>
      <c r="I164" s="263"/>
      <c r="J164" s="264">
        <f>ROUND(I164*H164,2)</f>
        <v>0</v>
      </c>
      <c r="K164" s="260" t="s">
        <v>19</v>
      </c>
      <c r="L164" s="265"/>
      <c r="M164" s="266" t="s">
        <v>19</v>
      </c>
      <c r="N164" s="267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274</v>
      </c>
      <c r="AT164" s="217" t="s">
        <v>271</v>
      </c>
      <c r="AU164" s="217" t="s">
        <v>83</v>
      </c>
      <c r="AY164" s="19" t="s">
        <v>122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274</v>
      </c>
      <c r="BM164" s="217" t="s">
        <v>275</v>
      </c>
    </row>
    <row r="165" s="2" customFormat="1">
      <c r="A165" s="40"/>
      <c r="B165" s="41"/>
      <c r="C165" s="42"/>
      <c r="D165" s="219" t="s">
        <v>139</v>
      </c>
      <c r="E165" s="42"/>
      <c r="F165" s="220" t="s">
        <v>276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139</v>
      </c>
      <c r="AU165" s="19" t="s">
        <v>83</v>
      </c>
    </row>
    <row r="166" s="13" customFormat="1">
      <c r="A166" s="13"/>
      <c r="B166" s="224"/>
      <c r="C166" s="225"/>
      <c r="D166" s="219" t="s">
        <v>155</v>
      </c>
      <c r="E166" s="226" t="s">
        <v>19</v>
      </c>
      <c r="F166" s="227" t="s">
        <v>277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155</v>
      </c>
      <c r="AU166" s="233" t="s">
        <v>83</v>
      </c>
      <c r="AV166" s="13" t="s">
        <v>81</v>
      </c>
      <c r="AW166" s="13" t="s">
        <v>35</v>
      </c>
      <c r="AX166" s="13" t="s">
        <v>73</v>
      </c>
      <c r="AY166" s="233" t="s">
        <v>122</v>
      </c>
    </row>
    <row r="167" s="14" customFormat="1">
      <c r="A167" s="14"/>
      <c r="B167" s="234"/>
      <c r="C167" s="235"/>
      <c r="D167" s="219" t="s">
        <v>155</v>
      </c>
      <c r="E167" s="236" t="s">
        <v>19</v>
      </c>
      <c r="F167" s="237" t="s">
        <v>81</v>
      </c>
      <c r="G167" s="235"/>
      <c r="H167" s="238">
        <v>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155</v>
      </c>
      <c r="AU167" s="244" t="s">
        <v>83</v>
      </c>
      <c r="AV167" s="14" t="s">
        <v>83</v>
      </c>
      <c r="AW167" s="14" t="s">
        <v>35</v>
      </c>
      <c r="AX167" s="14" t="s">
        <v>81</v>
      </c>
      <c r="AY167" s="244" t="s">
        <v>122</v>
      </c>
    </row>
    <row r="168" s="2" customFormat="1" ht="16.5" customHeight="1">
      <c r="A168" s="40"/>
      <c r="B168" s="41"/>
      <c r="C168" s="258" t="s">
        <v>278</v>
      </c>
      <c r="D168" s="258" t="s">
        <v>271</v>
      </c>
      <c r="E168" s="259" t="s">
        <v>279</v>
      </c>
      <c r="F168" s="260" t="s">
        <v>280</v>
      </c>
      <c r="G168" s="261" t="s">
        <v>128</v>
      </c>
      <c r="H168" s="262">
        <v>1</v>
      </c>
      <c r="I168" s="263"/>
      <c r="J168" s="264">
        <f>ROUND(I168*H168,2)</f>
        <v>0</v>
      </c>
      <c r="K168" s="260" t="s">
        <v>19</v>
      </c>
      <c r="L168" s="265"/>
      <c r="M168" s="266" t="s">
        <v>19</v>
      </c>
      <c r="N168" s="267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281</v>
      </c>
      <c r="AT168" s="217" t="s">
        <v>271</v>
      </c>
      <c r="AU168" s="217" t="s">
        <v>83</v>
      </c>
      <c r="AY168" s="19" t="s">
        <v>122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129</v>
      </c>
      <c r="BM168" s="217" t="s">
        <v>282</v>
      </c>
    </row>
    <row r="169" s="2" customFormat="1" ht="16.5" customHeight="1">
      <c r="A169" s="40"/>
      <c r="B169" s="41"/>
      <c r="C169" s="258" t="s">
        <v>283</v>
      </c>
      <c r="D169" s="258" t="s">
        <v>271</v>
      </c>
      <c r="E169" s="259" t="s">
        <v>284</v>
      </c>
      <c r="F169" s="260" t="s">
        <v>285</v>
      </c>
      <c r="G169" s="261" t="s">
        <v>143</v>
      </c>
      <c r="H169" s="262">
        <v>1</v>
      </c>
      <c r="I169" s="263"/>
      <c r="J169" s="264">
        <f>ROUND(I169*H169,2)</f>
        <v>0</v>
      </c>
      <c r="K169" s="260" t="s">
        <v>19</v>
      </c>
      <c r="L169" s="265"/>
      <c r="M169" s="266" t="s">
        <v>19</v>
      </c>
      <c r="N169" s="267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281</v>
      </c>
      <c r="AT169" s="217" t="s">
        <v>271</v>
      </c>
      <c r="AU169" s="217" t="s">
        <v>83</v>
      </c>
      <c r="AY169" s="19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129</v>
      </c>
      <c r="BM169" s="217" t="s">
        <v>286</v>
      </c>
    </row>
    <row r="170" s="2" customFormat="1" ht="16.5" customHeight="1">
      <c r="A170" s="40"/>
      <c r="B170" s="41"/>
      <c r="C170" s="206" t="s">
        <v>287</v>
      </c>
      <c r="D170" s="206" t="s">
        <v>125</v>
      </c>
      <c r="E170" s="207" t="s">
        <v>288</v>
      </c>
      <c r="F170" s="208" t="s">
        <v>289</v>
      </c>
      <c r="G170" s="209" t="s">
        <v>128</v>
      </c>
      <c r="H170" s="210">
        <v>2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129</v>
      </c>
      <c r="AT170" s="217" t="s">
        <v>125</v>
      </c>
      <c r="AU170" s="217" t="s">
        <v>83</v>
      </c>
      <c r="AY170" s="19" t="s">
        <v>122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129</v>
      </c>
      <c r="BM170" s="217" t="s">
        <v>290</v>
      </c>
    </row>
    <row r="171" s="2" customFormat="1" ht="16.5" customHeight="1">
      <c r="A171" s="40"/>
      <c r="B171" s="41"/>
      <c r="C171" s="258" t="s">
        <v>291</v>
      </c>
      <c r="D171" s="258" t="s">
        <v>271</v>
      </c>
      <c r="E171" s="259" t="s">
        <v>292</v>
      </c>
      <c r="F171" s="260" t="s">
        <v>293</v>
      </c>
      <c r="G171" s="261" t="s">
        <v>128</v>
      </c>
      <c r="H171" s="262">
        <v>1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281</v>
      </c>
      <c r="AT171" s="217" t="s">
        <v>271</v>
      </c>
      <c r="AU171" s="217" t="s">
        <v>83</v>
      </c>
      <c r="AY171" s="19" t="s">
        <v>122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129</v>
      </c>
      <c r="BM171" s="217" t="s">
        <v>294</v>
      </c>
    </row>
    <row r="172" s="2" customFormat="1">
      <c r="A172" s="40"/>
      <c r="B172" s="41"/>
      <c r="C172" s="42"/>
      <c r="D172" s="219" t="s">
        <v>139</v>
      </c>
      <c r="E172" s="42"/>
      <c r="F172" s="220" t="s">
        <v>295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139</v>
      </c>
      <c r="AU172" s="19" t="s">
        <v>83</v>
      </c>
    </row>
    <row r="173" s="2" customFormat="1" ht="21.75" customHeight="1">
      <c r="A173" s="40"/>
      <c r="B173" s="41"/>
      <c r="C173" s="258" t="s">
        <v>296</v>
      </c>
      <c r="D173" s="258" t="s">
        <v>271</v>
      </c>
      <c r="E173" s="259" t="s">
        <v>297</v>
      </c>
      <c r="F173" s="260" t="s">
        <v>298</v>
      </c>
      <c r="G173" s="261" t="s">
        <v>128</v>
      </c>
      <c r="H173" s="262">
        <v>1</v>
      </c>
      <c r="I173" s="263"/>
      <c r="J173" s="264">
        <f>ROUND(I173*H173,2)</f>
        <v>0</v>
      </c>
      <c r="K173" s="260" t="s">
        <v>19</v>
      </c>
      <c r="L173" s="265"/>
      <c r="M173" s="266" t="s">
        <v>19</v>
      </c>
      <c r="N173" s="267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281</v>
      </c>
      <c r="AT173" s="217" t="s">
        <v>271</v>
      </c>
      <c r="AU173" s="217" t="s">
        <v>83</v>
      </c>
      <c r="AY173" s="19" t="s">
        <v>122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129</v>
      </c>
      <c r="BM173" s="217" t="s">
        <v>299</v>
      </c>
    </row>
    <row r="174" s="2" customFormat="1" ht="24.15" customHeight="1">
      <c r="A174" s="40"/>
      <c r="B174" s="41"/>
      <c r="C174" s="206" t="s">
        <v>300</v>
      </c>
      <c r="D174" s="206" t="s">
        <v>125</v>
      </c>
      <c r="E174" s="207" t="s">
        <v>301</v>
      </c>
      <c r="F174" s="208" t="s">
        <v>302</v>
      </c>
      <c r="G174" s="209" t="s">
        <v>184</v>
      </c>
      <c r="H174" s="210">
        <v>240</v>
      </c>
      <c r="I174" s="211"/>
      <c r="J174" s="212">
        <f>ROUND(I174*H174,2)</f>
        <v>0</v>
      </c>
      <c r="K174" s="208" t="s">
        <v>163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129</v>
      </c>
      <c r="AT174" s="217" t="s">
        <v>125</v>
      </c>
      <c r="AU174" s="217" t="s">
        <v>83</v>
      </c>
      <c r="AY174" s="19" t="s">
        <v>122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129</v>
      </c>
      <c r="BM174" s="217" t="s">
        <v>303</v>
      </c>
    </row>
    <row r="175" s="2" customFormat="1">
      <c r="A175" s="40"/>
      <c r="B175" s="41"/>
      <c r="C175" s="42"/>
      <c r="D175" s="245" t="s">
        <v>165</v>
      </c>
      <c r="E175" s="42"/>
      <c r="F175" s="246" t="s">
        <v>304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165</v>
      </c>
      <c r="AU175" s="19" t="s">
        <v>83</v>
      </c>
    </row>
    <row r="176" s="13" customFormat="1">
      <c r="A176" s="13"/>
      <c r="B176" s="224"/>
      <c r="C176" s="225"/>
      <c r="D176" s="219" t="s">
        <v>155</v>
      </c>
      <c r="E176" s="226" t="s">
        <v>19</v>
      </c>
      <c r="F176" s="227" t="s">
        <v>305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155</v>
      </c>
      <c r="AU176" s="233" t="s">
        <v>83</v>
      </c>
      <c r="AV176" s="13" t="s">
        <v>81</v>
      </c>
      <c r="AW176" s="13" t="s">
        <v>35</v>
      </c>
      <c r="AX176" s="13" t="s">
        <v>73</v>
      </c>
      <c r="AY176" s="233" t="s">
        <v>122</v>
      </c>
    </row>
    <row r="177" s="14" customFormat="1">
      <c r="A177" s="14"/>
      <c r="B177" s="234"/>
      <c r="C177" s="235"/>
      <c r="D177" s="219" t="s">
        <v>155</v>
      </c>
      <c r="E177" s="236" t="s">
        <v>19</v>
      </c>
      <c r="F177" s="237" t="s">
        <v>306</v>
      </c>
      <c r="G177" s="235"/>
      <c r="H177" s="238">
        <v>96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155</v>
      </c>
      <c r="AU177" s="244" t="s">
        <v>83</v>
      </c>
      <c r="AV177" s="14" t="s">
        <v>83</v>
      </c>
      <c r="AW177" s="14" t="s">
        <v>35</v>
      </c>
      <c r="AX177" s="14" t="s">
        <v>73</v>
      </c>
      <c r="AY177" s="244" t="s">
        <v>122</v>
      </c>
    </row>
    <row r="178" s="16" customFormat="1">
      <c r="A178" s="16"/>
      <c r="B178" s="268"/>
      <c r="C178" s="269"/>
      <c r="D178" s="219" t="s">
        <v>155</v>
      </c>
      <c r="E178" s="270" t="s">
        <v>19</v>
      </c>
      <c r="F178" s="271" t="s">
        <v>307</v>
      </c>
      <c r="G178" s="269"/>
      <c r="H178" s="272">
        <v>96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8" t="s">
        <v>155</v>
      </c>
      <c r="AU178" s="278" t="s">
        <v>83</v>
      </c>
      <c r="AV178" s="16" t="s">
        <v>134</v>
      </c>
      <c r="AW178" s="16" t="s">
        <v>35</v>
      </c>
      <c r="AX178" s="16" t="s">
        <v>73</v>
      </c>
      <c r="AY178" s="278" t="s">
        <v>122</v>
      </c>
    </row>
    <row r="179" s="13" customFormat="1">
      <c r="A179" s="13"/>
      <c r="B179" s="224"/>
      <c r="C179" s="225"/>
      <c r="D179" s="219" t="s">
        <v>155</v>
      </c>
      <c r="E179" s="226" t="s">
        <v>19</v>
      </c>
      <c r="F179" s="227" t="s">
        <v>308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155</v>
      </c>
      <c r="AU179" s="233" t="s">
        <v>83</v>
      </c>
      <c r="AV179" s="13" t="s">
        <v>81</v>
      </c>
      <c r="AW179" s="13" t="s">
        <v>35</v>
      </c>
      <c r="AX179" s="13" t="s">
        <v>73</v>
      </c>
      <c r="AY179" s="233" t="s">
        <v>122</v>
      </c>
    </row>
    <row r="180" s="14" customFormat="1">
      <c r="A180" s="14"/>
      <c r="B180" s="234"/>
      <c r="C180" s="235"/>
      <c r="D180" s="219" t="s">
        <v>155</v>
      </c>
      <c r="E180" s="236" t="s">
        <v>19</v>
      </c>
      <c r="F180" s="237" t="s">
        <v>188</v>
      </c>
      <c r="G180" s="235"/>
      <c r="H180" s="238">
        <v>144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155</v>
      </c>
      <c r="AU180" s="244" t="s">
        <v>83</v>
      </c>
      <c r="AV180" s="14" t="s">
        <v>83</v>
      </c>
      <c r="AW180" s="14" t="s">
        <v>35</v>
      </c>
      <c r="AX180" s="14" t="s">
        <v>73</v>
      </c>
      <c r="AY180" s="244" t="s">
        <v>122</v>
      </c>
    </row>
    <row r="181" s="16" customFormat="1">
      <c r="A181" s="16"/>
      <c r="B181" s="268"/>
      <c r="C181" s="269"/>
      <c r="D181" s="219" t="s">
        <v>155</v>
      </c>
      <c r="E181" s="270" t="s">
        <v>19</v>
      </c>
      <c r="F181" s="271" t="s">
        <v>307</v>
      </c>
      <c r="G181" s="269"/>
      <c r="H181" s="272">
        <v>144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8" t="s">
        <v>155</v>
      </c>
      <c r="AU181" s="278" t="s">
        <v>83</v>
      </c>
      <c r="AV181" s="16" t="s">
        <v>134</v>
      </c>
      <c r="AW181" s="16" t="s">
        <v>35</v>
      </c>
      <c r="AX181" s="16" t="s">
        <v>73</v>
      </c>
      <c r="AY181" s="278" t="s">
        <v>122</v>
      </c>
    </row>
    <row r="182" s="15" customFormat="1">
      <c r="A182" s="15"/>
      <c r="B182" s="247"/>
      <c r="C182" s="248"/>
      <c r="D182" s="219" t="s">
        <v>155</v>
      </c>
      <c r="E182" s="249" t="s">
        <v>19</v>
      </c>
      <c r="F182" s="250" t="s">
        <v>203</v>
      </c>
      <c r="G182" s="248"/>
      <c r="H182" s="251">
        <v>240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155</v>
      </c>
      <c r="AU182" s="257" t="s">
        <v>83</v>
      </c>
      <c r="AV182" s="15" t="s">
        <v>137</v>
      </c>
      <c r="AW182" s="15" t="s">
        <v>35</v>
      </c>
      <c r="AX182" s="15" t="s">
        <v>81</v>
      </c>
      <c r="AY182" s="257" t="s">
        <v>122</v>
      </c>
    </row>
    <row r="183" s="2" customFormat="1" ht="16.5" customHeight="1">
      <c r="A183" s="40"/>
      <c r="B183" s="41"/>
      <c r="C183" s="258" t="s">
        <v>281</v>
      </c>
      <c r="D183" s="258" t="s">
        <v>271</v>
      </c>
      <c r="E183" s="259" t="s">
        <v>309</v>
      </c>
      <c r="F183" s="260" t="s">
        <v>310</v>
      </c>
      <c r="G183" s="261" t="s">
        <v>184</v>
      </c>
      <c r="H183" s="262">
        <v>96</v>
      </c>
      <c r="I183" s="263"/>
      <c r="J183" s="264">
        <f>ROUND(I183*H183,2)</f>
        <v>0</v>
      </c>
      <c r="K183" s="260" t="s">
        <v>19</v>
      </c>
      <c r="L183" s="265"/>
      <c r="M183" s="266" t="s">
        <v>19</v>
      </c>
      <c r="N183" s="267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281</v>
      </c>
      <c r="AT183" s="217" t="s">
        <v>271</v>
      </c>
      <c r="AU183" s="217" t="s">
        <v>83</v>
      </c>
      <c r="AY183" s="19" t="s">
        <v>122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129</v>
      </c>
      <c r="BM183" s="217" t="s">
        <v>311</v>
      </c>
    </row>
    <row r="184" s="2" customFormat="1" ht="16.5" customHeight="1">
      <c r="A184" s="40"/>
      <c r="B184" s="41"/>
      <c r="C184" s="206" t="s">
        <v>312</v>
      </c>
      <c r="D184" s="206" t="s">
        <v>125</v>
      </c>
      <c r="E184" s="207" t="s">
        <v>197</v>
      </c>
      <c r="F184" s="208" t="s">
        <v>198</v>
      </c>
      <c r="G184" s="209" t="s">
        <v>199</v>
      </c>
      <c r="H184" s="210">
        <v>18</v>
      </c>
      <c r="I184" s="211"/>
      <c r="J184" s="212">
        <f>ROUND(I184*H184,2)</f>
        <v>0</v>
      </c>
      <c r="K184" s="208" t="s">
        <v>163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129</v>
      </c>
      <c r="AT184" s="217" t="s">
        <v>125</v>
      </c>
      <c r="AU184" s="217" t="s">
        <v>83</v>
      </c>
      <c r="AY184" s="19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129</v>
      </c>
      <c r="BM184" s="217" t="s">
        <v>313</v>
      </c>
    </row>
    <row r="185" s="2" customFormat="1">
      <c r="A185" s="40"/>
      <c r="B185" s="41"/>
      <c r="C185" s="42"/>
      <c r="D185" s="245" t="s">
        <v>165</v>
      </c>
      <c r="E185" s="42"/>
      <c r="F185" s="246" t="s">
        <v>201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165</v>
      </c>
      <c r="AU185" s="19" t="s">
        <v>83</v>
      </c>
    </row>
    <row r="186" s="13" customFormat="1">
      <c r="A186" s="13"/>
      <c r="B186" s="224"/>
      <c r="C186" s="225"/>
      <c r="D186" s="219" t="s">
        <v>155</v>
      </c>
      <c r="E186" s="226" t="s">
        <v>19</v>
      </c>
      <c r="F186" s="227" t="s">
        <v>314</v>
      </c>
      <c r="G186" s="225"/>
      <c r="H186" s="226" t="s">
        <v>19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155</v>
      </c>
      <c r="AU186" s="233" t="s">
        <v>83</v>
      </c>
      <c r="AV186" s="13" t="s">
        <v>81</v>
      </c>
      <c r="AW186" s="13" t="s">
        <v>35</v>
      </c>
      <c r="AX186" s="13" t="s">
        <v>73</v>
      </c>
      <c r="AY186" s="233" t="s">
        <v>122</v>
      </c>
    </row>
    <row r="187" s="13" customFormat="1">
      <c r="A187" s="13"/>
      <c r="B187" s="224"/>
      <c r="C187" s="225"/>
      <c r="D187" s="219" t="s">
        <v>155</v>
      </c>
      <c r="E187" s="226" t="s">
        <v>19</v>
      </c>
      <c r="F187" s="227" t="s">
        <v>202</v>
      </c>
      <c r="G187" s="225"/>
      <c r="H187" s="226" t="s">
        <v>19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155</v>
      </c>
      <c r="AU187" s="233" t="s">
        <v>83</v>
      </c>
      <c r="AV187" s="13" t="s">
        <v>81</v>
      </c>
      <c r="AW187" s="13" t="s">
        <v>35</v>
      </c>
      <c r="AX187" s="13" t="s">
        <v>73</v>
      </c>
      <c r="AY187" s="233" t="s">
        <v>122</v>
      </c>
    </row>
    <row r="188" s="14" customFormat="1">
      <c r="A188" s="14"/>
      <c r="B188" s="234"/>
      <c r="C188" s="235"/>
      <c r="D188" s="219" t="s">
        <v>155</v>
      </c>
      <c r="E188" s="236" t="s">
        <v>19</v>
      </c>
      <c r="F188" s="237" t="s">
        <v>150</v>
      </c>
      <c r="G188" s="235"/>
      <c r="H188" s="238">
        <v>6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155</v>
      </c>
      <c r="AU188" s="244" t="s">
        <v>83</v>
      </c>
      <c r="AV188" s="14" t="s">
        <v>83</v>
      </c>
      <c r="AW188" s="14" t="s">
        <v>35</v>
      </c>
      <c r="AX188" s="14" t="s">
        <v>73</v>
      </c>
      <c r="AY188" s="244" t="s">
        <v>122</v>
      </c>
    </row>
    <row r="189" s="13" customFormat="1">
      <c r="A189" s="13"/>
      <c r="B189" s="224"/>
      <c r="C189" s="225"/>
      <c r="D189" s="219" t="s">
        <v>155</v>
      </c>
      <c r="E189" s="226" t="s">
        <v>19</v>
      </c>
      <c r="F189" s="227" t="s">
        <v>315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155</v>
      </c>
      <c r="AU189" s="233" t="s">
        <v>83</v>
      </c>
      <c r="AV189" s="13" t="s">
        <v>81</v>
      </c>
      <c r="AW189" s="13" t="s">
        <v>35</v>
      </c>
      <c r="AX189" s="13" t="s">
        <v>73</v>
      </c>
      <c r="AY189" s="233" t="s">
        <v>122</v>
      </c>
    </row>
    <row r="190" s="14" customFormat="1">
      <c r="A190" s="14"/>
      <c r="B190" s="234"/>
      <c r="C190" s="235"/>
      <c r="D190" s="219" t="s">
        <v>155</v>
      </c>
      <c r="E190" s="236" t="s">
        <v>19</v>
      </c>
      <c r="F190" s="237" t="s">
        <v>196</v>
      </c>
      <c r="G190" s="235"/>
      <c r="H190" s="238">
        <v>12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155</v>
      </c>
      <c r="AU190" s="244" t="s">
        <v>83</v>
      </c>
      <c r="AV190" s="14" t="s">
        <v>83</v>
      </c>
      <c r="AW190" s="14" t="s">
        <v>35</v>
      </c>
      <c r="AX190" s="14" t="s">
        <v>73</v>
      </c>
      <c r="AY190" s="244" t="s">
        <v>122</v>
      </c>
    </row>
    <row r="191" s="15" customFormat="1">
      <c r="A191" s="15"/>
      <c r="B191" s="247"/>
      <c r="C191" s="248"/>
      <c r="D191" s="219" t="s">
        <v>155</v>
      </c>
      <c r="E191" s="249" t="s">
        <v>19</v>
      </c>
      <c r="F191" s="250" t="s">
        <v>203</v>
      </c>
      <c r="G191" s="248"/>
      <c r="H191" s="251">
        <v>18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155</v>
      </c>
      <c r="AU191" s="257" t="s">
        <v>83</v>
      </c>
      <c r="AV191" s="15" t="s">
        <v>137</v>
      </c>
      <c r="AW191" s="15" t="s">
        <v>35</v>
      </c>
      <c r="AX191" s="15" t="s">
        <v>81</v>
      </c>
      <c r="AY191" s="257" t="s">
        <v>122</v>
      </c>
    </row>
    <row r="192" s="2" customFormat="1" ht="24.15" customHeight="1">
      <c r="A192" s="40"/>
      <c r="B192" s="41"/>
      <c r="C192" s="206" t="s">
        <v>316</v>
      </c>
      <c r="D192" s="206" t="s">
        <v>125</v>
      </c>
      <c r="E192" s="207" t="s">
        <v>317</v>
      </c>
      <c r="F192" s="208" t="s">
        <v>318</v>
      </c>
      <c r="G192" s="209" t="s">
        <v>184</v>
      </c>
      <c r="H192" s="210">
        <v>72</v>
      </c>
      <c r="I192" s="211"/>
      <c r="J192" s="212">
        <f>ROUND(I192*H192,2)</f>
        <v>0</v>
      </c>
      <c r="K192" s="208" t="s">
        <v>163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129</v>
      </c>
      <c r="AT192" s="217" t="s">
        <v>125</v>
      </c>
      <c r="AU192" s="217" t="s">
        <v>83</v>
      </c>
      <c r="AY192" s="19" t="s">
        <v>122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129</v>
      </c>
      <c r="BM192" s="217" t="s">
        <v>319</v>
      </c>
    </row>
    <row r="193" s="2" customFormat="1">
      <c r="A193" s="40"/>
      <c r="B193" s="41"/>
      <c r="C193" s="42"/>
      <c r="D193" s="245" t="s">
        <v>165</v>
      </c>
      <c r="E193" s="42"/>
      <c r="F193" s="246" t="s">
        <v>320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165</v>
      </c>
      <c r="AU193" s="19" t="s">
        <v>83</v>
      </c>
    </row>
    <row r="194" s="13" customFormat="1">
      <c r="A194" s="13"/>
      <c r="B194" s="224"/>
      <c r="C194" s="225"/>
      <c r="D194" s="219" t="s">
        <v>155</v>
      </c>
      <c r="E194" s="226" t="s">
        <v>19</v>
      </c>
      <c r="F194" s="227" t="s">
        <v>321</v>
      </c>
      <c r="G194" s="225"/>
      <c r="H194" s="226" t="s">
        <v>19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155</v>
      </c>
      <c r="AU194" s="233" t="s">
        <v>83</v>
      </c>
      <c r="AV194" s="13" t="s">
        <v>81</v>
      </c>
      <c r="AW194" s="13" t="s">
        <v>35</v>
      </c>
      <c r="AX194" s="13" t="s">
        <v>73</v>
      </c>
      <c r="AY194" s="233" t="s">
        <v>122</v>
      </c>
    </row>
    <row r="195" s="14" customFormat="1">
      <c r="A195" s="14"/>
      <c r="B195" s="234"/>
      <c r="C195" s="235"/>
      <c r="D195" s="219" t="s">
        <v>155</v>
      </c>
      <c r="E195" s="236" t="s">
        <v>19</v>
      </c>
      <c r="F195" s="237" t="s">
        <v>195</v>
      </c>
      <c r="G195" s="235"/>
      <c r="H195" s="238">
        <v>72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155</v>
      </c>
      <c r="AU195" s="244" t="s">
        <v>83</v>
      </c>
      <c r="AV195" s="14" t="s">
        <v>83</v>
      </c>
      <c r="AW195" s="14" t="s">
        <v>35</v>
      </c>
      <c r="AX195" s="14" t="s">
        <v>81</v>
      </c>
      <c r="AY195" s="244" t="s">
        <v>122</v>
      </c>
    </row>
    <row r="196" s="2" customFormat="1" ht="21.75" customHeight="1">
      <c r="A196" s="40"/>
      <c r="B196" s="41"/>
      <c r="C196" s="206" t="s">
        <v>322</v>
      </c>
      <c r="D196" s="206" t="s">
        <v>125</v>
      </c>
      <c r="E196" s="207" t="s">
        <v>231</v>
      </c>
      <c r="F196" s="208" t="s">
        <v>232</v>
      </c>
      <c r="G196" s="209" t="s">
        <v>199</v>
      </c>
      <c r="H196" s="210">
        <v>14</v>
      </c>
      <c r="I196" s="211"/>
      <c r="J196" s="212">
        <f>ROUND(I196*H196,2)</f>
        <v>0</v>
      </c>
      <c r="K196" s="208" t="s">
        <v>163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129</v>
      </c>
      <c r="AT196" s="217" t="s">
        <v>125</v>
      </c>
      <c r="AU196" s="217" t="s">
        <v>83</v>
      </c>
      <c r="AY196" s="19" t="s">
        <v>122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129</v>
      </c>
      <c r="BM196" s="217" t="s">
        <v>323</v>
      </c>
    </row>
    <row r="197" s="2" customFormat="1">
      <c r="A197" s="40"/>
      <c r="B197" s="41"/>
      <c r="C197" s="42"/>
      <c r="D197" s="245" t="s">
        <v>165</v>
      </c>
      <c r="E197" s="42"/>
      <c r="F197" s="246" t="s">
        <v>234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165</v>
      </c>
      <c r="AU197" s="19" t="s">
        <v>83</v>
      </c>
    </row>
    <row r="198" s="13" customFormat="1">
      <c r="A198" s="13"/>
      <c r="B198" s="224"/>
      <c r="C198" s="225"/>
      <c r="D198" s="219" t="s">
        <v>155</v>
      </c>
      <c r="E198" s="226" t="s">
        <v>19</v>
      </c>
      <c r="F198" s="227" t="s">
        <v>324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155</v>
      </c>
      <c r="AU198" s="233" t="s">
        <v>83</v>
      </c>
      <c r="AV198" s="13" t="s">
        <v>81</v>
      </c>
      <c r="AW198" s="13" t="s">
        <v>35</v>
      </c>
      <c r="AX198" s="13" t="s">
        <v>73</v>
      </c>
      <c r="AY198" s="233" t="s">
        <v>122</v>
      </c>
    </row>
    <row r="199" s="14" customFormat="1">
      <c r="A199" s="14"/>
      <c r="B199" s="234"/>
      <c r="C199" s="235"/>
      <c r="D199" s="219" t="s">
        <v>155</v>
      </c>
      <c r="E199" s="236" t="s">
        <v>19</v>
      </c>
      <c r="F199" s="237" t="s">
        <v>150</v>
      </c>
      <c r="G199" s="235"/>
      <c r="H199" s="238">
        <v>6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155</v>
      </c>
      <c r="AU199" s="244" t="s">
        <v>83</v>
      </c>
      <c r="AV199" s="14" t="s">
        <v>83</v>
      </c>
      <c r="AW199" s="14" t="s">
        <v>35</v>
      </c>
      <c r="AX199" s="14" t="s">
        <v>73</v>
      </c>
      <c r="AY199" s="244" t="s">
        <v>122</v>
      </c>
    </row>
    <row r="200" s="13" customFormat="1">
      <c r="A200" s="13"/>
      <c r="B200" s="224"/>
      <c r="C200" s="225"/>
      <c r="D200" s="219" t="s">
        <v>155</v>
      </c>
      <c r="E200" s="226" t="s">
        <v>19</v>
      </c>
      <c r="F200" s="227" t="s">
        <v>325</v>
      </c>
      <c r="G200" s="225"/>
      <c r="H200" s="226" t="s">
        <v>19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155</v>
      </c>
      <c r="AU200" s="233" t="s">
        <v>83</v>
      </c>
      <c r="AV200" s="13" t="s">
        <v>81</v>
      </c>
      <c r="AW200" s="13" t="s">
        <v>35</v>
      </c>
      <c r="AX200" s="13" t="s">
        <v>73</v>
      </c>
      <c r="AY200" s="233" t="s">
        <v>122</v>
      </c>
    </row>
    <row r="201" s="14" customFormat="1">
      <c r="A201" s="14"/>
      <c r="B201" s="234"/>
      <c r="C201" s="235"/>
      <c r="D201" s="219" t="s">
        <v>155</v>
      </c>
      <c r="E201" s="236" t="s">
        <v>19</v>
      </c>
      <c r="F201" s="237" t="s">
        <v>326</v>
      </c>
      <c r="G201" s="235"/>
      <c r="H201" s="238">
        <v>8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155</v>
      </c>
      <c r="AU201" s="244" t="s">
        <v>83</v>
      </c>
      <c r="AV201" s="14" t="s">
        <v>83</v>
      </c>
      <c r="AW201" s="14" t="s">
        <v>35</v>
      </c>
      <c r="AX201" s="14" t="s">
        <v>73</v>
      </c>
      <c r="AY201" s="244" t="s">
        <v>122</v>
      </c>
    </row>
    <row r="202" s="15" customFormat="1">
      <c r="A202" s="15"/>
      <c r="B202" s="247"/>
      <c r="C202" s="248"/>
      <c r="D202" s="219" t="s">
        <v>155</v>
      </c>
      <c r="E202" s="249" t="s">
        <v>19</v>
      </c>
      <c r="F202" s="250" t="s">
        <v>203</v>
      </c>
      <c r="G202" s="248"/>
      <c r="H202" s="251">
        <v>14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155</v>
      </c>
      <c r="AU202" s="257" t="s">
        <v>83</v>
      </c>
      <c r="AV202" s="15" t="s">
        <v>137</v>
      </c>
      <c r="AW202" s="15" t="s">
        <v>35</v>
      </c>
      <c r="AX202" s="15" t="s">
        <v>81</v>
      </c>
      <c r="AY202" s="257" t="s">
        <v>122</v>
      </c>
    </row>
    <row r="203" s="2" customFormat="1" ht="21.75" customHeight="1">
      <c r="A203" s="40"/>
      <c r="B203" s="41"/>
      <c r="C203" s="206" t="s">
        <v>327</v>
      </c>
      <c r="D203" s="206" t="s">
        <v>125</v>
      </c>
      <c r="E203" s="207" t="s">
        <v>236</v>
      </c>
      <c r="F203" s="208" t="s">
        <v>237</v>
      </c>
      <c r="G203" s="209" t="s">
        <v>199</v>
      </c>
      <c r="H203" s="210">
        <v>18</v>
      </c>
      <c r="I203" s="211"/>
      <c r="J203" s="212">
        <f>ROUND(I203*H203,2)</f>
        <v>0</v>
      </c>
      <c r="K203" s="208" t="s">
        <v>163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129</v>
      </c>
      <c r="AT203" s="217" t="s">
        <v>125</v>
      </c>
      <c r="AU203" s="217" t="s">
        <v>83</v>
      </c>
      <c r="AY203" s="19" t="s">
        <v>122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129</v>
      </c>
      <c r="BM203" s="217" t="s">
        <v>328</v>
      </c>
    </row>
    <row r="204" s="2" customFormat="1">
      <c r="A204" s="40"/>
      <c r="B204" s="41"/>
      <c r="C204" s="42"/>
      <c r="D204" s="245" t="s">
        <v>165</v>
      </c>
      <c r="E204" s="42"/>
      <c r="F204" s="246" t="s">
        <v>239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165</v>
      </c>
      <c r="AU204" s="19" t="s">
        <v>83</v>
      </c>
    </row>
    <row r="205" s="13" customFormat="1">
      <c r="A205" s="13"/>
      <c r="B205" s="224"/>
      <c r="C205" s="225"/>
      <c r="D205" s="219" t="s">
        <v>155</v>
      </c>
      <c r="E205" s="226" t="s">
        <v>19</v>
      </c>
      <c r="F205" s="227" t="s">
        <v>324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155</v>
      </c>
      <c r="AU205" s="233" t="s">
        <v>83</v>
      </c>
      <c r="AV205" s="13" t="s">
        <v>81</v>
      </c>
      <c r="AW205" s="13" t="s">
        <v>35</v>
      </c>
      <c r="AX205" s="13" t="s">
        <v>73</v>
      </c>
      <c r="AY205" s="233" t="s">
        <v>122</v>
      </c>
    </row>
    <row r="206" s="14" customFormat="1">
      <c r="A206" s="14"/>
      <c r="B206" s="234"/>
      <c r="C206" s="235"/>
      <c r="D206" s="219" t="s">
        <v>155</v>
      </c>
      <c r="E206" s="236" t="s">
        <v>19</v>
      </c>
      <c r="F206" s="237" t="s">
        <v>240</v>
      </c>
      <c r="G206" s="235"/>
      <c r="H206" s="238">
        <v>18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155</v>
      </c>
      <c r="AU206" s="244" t="s">
        <v>83</v>
      </c>
      <c r="AV206" s="14" t="s">
        <v>83</v>
      </c>
      <c r="AW206" s="14" t="s">
        <v>35</v>
      </c>
      <c r="AX206" s="14" t="s">
        <v>81</v>
      </c>
      <c r="AY206" s="244" t="s">
        <v>122</v>
      </c>
    </row>
    <row r="207" s="2" customFormat="1" ht="21.75" customHeight="1">
      <c r="A207" s="40"/>
      <c r="B207" s="41"/>
      <c r="C207" s="206" t="s">
        <v>329</v>
      </c>
      <c r="D207" s="206" t="s">
        <v>125</v>
      </c>
      <c r="E207" s="207" t="s">
        <v>242</v>
      </c>
      <c r="F207" s="208" t="s">
        <v>243</v>
      </c>
      <c r="G207" s="209" t="s">
        <v>199</v>
      </c>
      <c r="H207" s="210">
        <v>36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129</v>
      </c>
      <c r="AT207" s="217" t="s">
        <v>125</v>
      </c>
      <c r="AU207" s="217" t="s">
        <v>83</v>
      </c>
      <c r="AY207" s="19" t="s">
        <v>122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129</v>
      </c>
      <c r="BM207" s="217" t="s">
        <v>330</v>
      </c>
    </row>
    <row r="208" s="13" customFormat="1">
      <c r="A208" s="13"/>
      <c r="B208" s="224"/>
      <c r="C208" s="225"/>
      <c r="D208" s="219" t="s">
        <v>155</v>
      </c>
      <c r="E208" s="226" t="s">
        <v>19</v>
      </c>
      <c r="F208" s="227" t="s">
        <v>331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155</v>
      </c>
      <c r="AU208" s="233" t="s">
        <v>83</v>
      </c>
      <c r="AV208" s="13" t="s">
        <v>81</v>
      </c>
      <c r="AW208" s="13" t="s">
        <v>35</v>
      </c>
      <c r="AX208" s="13" t="s">
        <v>73</v>
      </c>
      <c r="AY208" s="233" t="s">
        <v>122</v>
      </c>
    </row>
    <row r="209" s="14" customFormat="1">
      <c r="A209" s="14"/>
      <c r="B209" s="234"/>
      <c r="C209" s="235"/>
      <c r="D209" s="219" t="s">
        <v>155</v>
      </c>
      <c r="E209" s="236" t="s">
        <v>19</v>
      </c>
      <c r="F209" s="237" t="s">
        <v>196</v>
      </c>
      <c r="G209" s="235"/>
      <c r="H209" s="238">
        <v>12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155</v>
      </c>
      <c r="AU209" s="244" t="s">
        <v>83</v>
      </c>
      <c r="AV209" s="14" t="s">
        <v>83</v>
      </c>
      <c r="AW209" s="14" t="s">
        <v>35</v>
      </c>
      <c r="AX209" s="14" t="s">
        <v>73</v>
      </c>
      <c r="AY209" s="244" t="s">
        <v>122</v>
      </c>
    </row>
    <row r="210" s="13" customFormat="1">
      <c r="A210" s="13"/>
      <c r="B210" s="224"/>
      <c r="C210" s="225"/>
      <c r="D210" s="219" t="s">
        <v>155</v>
      </c>
      <c r="E210" s="226" t="s">
        <v>19</v>
      </c>
      <c r="F210" s="227" t="s">
        <v>332</v>
      </c>
      <c r="G210" s="225"/>
      <c r="H210" s="226" t="s">
        <v>19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155</v>
      </c>
      <c r="AU210" s="233" t="s">
        <v>83</v>
      </c>
      <c r="AV210" s="13" t="s">
        <v>81</v>
      </c>
      <c r="AW210" s="13" t="s">
        <v>35</v>
      </c>
      <c r="AX210" s="13" t="s">
        <v>73</v>
      </c>
      <c r="AY210" s="233" t="s">
        <v>122</v>
      </c>
    </row>
    <row r="211" s="14" customFormat="1">
      <c r="A211" s="14"/>
      <c r="B211" s="234"/>
      <c r="C211" s="235"/>
      <c r="D211" s="219" t="s">
        <v>155</v>
      </c>
      <c r="E211" s="236" t="s">
        <v>19</v>
      </c>
      <c r="F211" s="237" t="s">
        <v>333</v>
      </c>
      <c r="G211" s="235"/>
      <c r="H211" s="238">
        <v>24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155</v>
      </c>
      <c r="AU211" s="244" t="s">
        <v>83</v>
      </c>
      <c r="AV211" s="14" t="s">
        <v>83</v>
      </c>
      <c r="AW211" s="14" t="s">
        <v>35</v>
      </c>
      <c r="AX211" s="14" t="s">
        <v>73</v>
      </c>
      <c r="AY211" s="244" t="s">
        <v>122</v>
      </c>
    </row>
    <row r="212" s="15" customFormat="1">
      <c r="A212" s="15"/>
      <c r="B212" s="247"/>
      <c r="C212" s="248"/>
      <c r="D212" s="219" t="s">
        <v>155</v>
      </c>
      <c r="E212" s="249" t="s">
        <v>19</v>
      </c>
      <c r="F212" s="250" t="s">
        <v>203</v>
      </c>
      <c r="G212" s="248"/>
      <c r="H212" s="251">
        <v>36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155</v>
      </c>
      <c r="AU212" s="257" t="s">
        <v>83</v>
      </c>
      <c r="AV212" s="15" t="s">
        <v>137</v>
      </c>
      <c r="AW212" s="15" t="s">
        <v>35</v>
      </c>
      <c r="AX212" s="15" t="s">
        <v>81</v>
      </c>
      <c r="AY212" s="257" t="s">
        <v>122</v>
      </c>
    </row>
    <row r="213" s="2" customFormat="1" ht="21.75" customHeight="1">
      <c r="A213" s="40"/>
      <c r="B213" s="41"/>
      <c r="C213" s="206" t="s">
        <v>334</v>
      </c>
      <c r="D213" s="206" t="s">
        <v>125</v>
      </c>
      <c r="E213" s="207" t="s">
        <v>225</v>
      </c>
      <c r="F213" s="208" t="s">
        <v>226</v>
      </c>
      <c r="G213" s="209" t="s">
        <v>199</v>
      </c>
      <c r="H213" s="210">
        <v>1</v>
      </c>
      <c r="I213" s="211"/>
      <c r="J213" s="212">
        <f>ROUND(I213*H213,2)</f>
        <v>0</v>
      </c>
      <c r="K213" s="208" t="s">
        <v>163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129</v>
      </c>
      <c r="AT213" s="217" t="s">
        <v>125</v>
      </c>
      <c r="AU213" s="217" t="s">
        <v>83</v>
      </c>
      <c r="AY213" s="19" t="s">
        <v>122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129</v>
      </c>
      <c r="BM213" s="217" t="s">
        <v>335</v>
      </c>
    </row>
    <row r="214" s="2" customFormat="1">
      <c r="A214" s="40"/>
      <c r="B214" s="41"/>
      <c r="C214" s="42"/>
      <c r="D214" s="245" t="s">
        <v>165</v>
      </c>
      <c r="E214" s="42"/>
      <c r="F214" s="246" t="s">
        <v>228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165</v>
      </c>
      <c r="AU214" s="19" t="s">
        <v>83</v>
      </c>
    </row>
    <row r="215" s="13" customFormat="1">
      <c r="A215" s="13"/>
      <c r="B215" s="224"/>
      <c r="C215" s="225"/>
      <c r="D215" s="219" t="s">
        <v>155</v>
      </c>
      <c r="E215" s="226" t="s">
        <v>19</v>
      </c>
      <c r="F215" s="227" t="s">
        <v>336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155</v>
      </c>
      <c r="AU215" s="233" t="s">
        <v>83</v>
      </c>
      <c r="AV215" s="13" t="s">
        <v>81</v>
      </c>
      <c r="AW215" s="13" t="s">
        <v>35</v>
      </c>
      <c r="AX215" s="13" t="s">
        <v>73</v>
      </c>
      <c r="AY215" s="233" t="s">
        <v>122</v>
      </c>
    </row>
    <row r="216" s="14" customFormat="1">
      <c r="A216" s="14"/>
      <c r="B216" s="234"/>
      <c r="C216" s="235"/>
      <c r="D216" s="219" t="s">
        <v>155</v>
      </c>
      <c r="E216" s="236" t="s">
        <v>19</v>
      </c>
      <c r="F216" s="237" t="s">
        <v>337</v>
      </c>
      <c r="G216" s="235"/>
      <c r="H216" s="238">
        <v>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155</v>
      </c>
      <c r="AU216" s="244" t="s">
        <v>83</v>
      </c>
      <c r="AV216" s="14" t="s">
        <v>83</v>
      </c>
      <c r="AW216" s="14" t="s">
        <v>35</v>
      </c>
      <c r="AX216" s="14" t="s">
        <v>81</v>
      </c>
      <c r="AY216" s="244" t="s">
        <v>122</v>
      </c>
    </row>
    <row r="217" s="2" customFormat="1" ht="24.15" customHeight="1">
      <c r="A217" s="40"/>
      <c r="B217" s="41"/>
      <c r="C217" s="258" t="s">
        <v>338</v>
      </c>
      <c r="D217" s="258" t="s">
        <v>271</v>
      </c>
      <c r="E217" s="259" t="s">
        <v>339</v>
      </c>
      <c r="F217" s="260" t="s">
        <v>340</v>
      </c>
      <c r="G217" s="261" t="s">
        <v>128</v>
      </c>
      <c r="H217" s="262">
        <v>1</v>
      </c>
      <c r="I217" s="263"/>
      <c r="J217" s="264">
        <f>ROUND(I217*H217,2)</f>
        <v>0</v>
      </c>
      <c r="K217" s="260" t="s">
        <v>19</v>
      </c>
      <c r="L217" s="265"/>
      <c r="M217" s="266" t="s">
        <v>19</v>
      </c>
      <c r="N217" s="267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274</v>
      </c>
      <c r="AT217" s="217" t="s">
        <v>271</v>
      </c>
      <c r="AU217" s="217" t="s">
        <v>83</v>
      </c>
      <c r="AY217" s="19" t="s">
        <v>122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274</v>
      </c>
      <c r="BM217" s="217" t="s">
        <v>341</v>
      </c>
    </row>
    <row r="218" s="2" customFormat="1">
      <c r="A218" s="40"/>
      <c r="B218" s="41"/>
      <c r="C218" s="42"/>
      <c r="D218" s="219" t="s">
        <v>139</v>
      </c>
      <c r="E218" s="42"/>
      <c r="F218" s="220" t="s">
        <v>342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139</v>
      </c>
      <c r="AU218" s="19" t="s">
        <v>83</v>
      </c>
    </row>
    <row r="219" s="2" customFormat="1" ht="24.15" customHeight="1">
      <c r="A219" s="40"/>
      <c r="B219" s="41"/>
      <c r="C219" s="206" t="s">
        <v>343</v>
      </c>
      <c r="D219" s="206" t="s">
        <v>125</v>
      </c>
      <c r="E219" s="207" t="s">
        <v>344</v>
      </c>
      <c r="F219" s="208" t="s">
        <v>345</v>
      </c>
      <c r="G219" s="209" t="s">
        <v>199</v>
      </c>
      <c r="H219" s="210">
        <v>1</v>
      </c>
      <c r="I219" s="211"/>
      <c r="J219" s="212">
        <f>ROUND(I219*H219,2)</f>
        <v>0</v>
      </c>
      <c r="K219" s="208" t="s">
        <v>163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129</v>
      </c>
      <c r="AT219" s="217" t="s">
        <v>125</v>
      </c>
      <c r="AU219" s="217" t="s">
        <v>83</v>
      </c>
      <c r="AY219" s="19" t="s">
        <v>122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129</v>
      </c>
      <c r="BM219" s="217" t="s">
        <v>346</v>
      </c>
    </row>
    <row r="220" s="2" customFormat="1">
      <c r="A220" s="40"/>
      <c r="B220" s="41"/>
      <c r="C220" s="42"/>
      <c r="D220" s="245" t="s">
        <v>165</v>
      </c>
      <c r="E220" s="42"/>
      <c r="F220" s="246" t="s">
        <v>347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165</v>
      </c>
      <c r="AU220" s="19" t="s">
        <v>83</v>
      </c>
    </row>
    <row r="221" s="13" customFormat="1">
      <c r="A221" s="13"/>
      <c r="B221" s="224"/>
      <c r="C221" s="225"/>
      <c r="D221" s="219" t="s">
        <v>155</v>
      </c>
      <c r="E221" s="226" t="s">
        <v>19</v>
      </c>
      <c r="F221" s="227" t="s">
        <v>348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155</v>
      </c>
      <c r="AU221" s="233" t="s">
        <v>83</v>
      </c>
      <c r="AV221" s="13" t="s">
        <v>81</v>
      </c>
      <c r="AW221" s="13" t="s">
        <v>35</v>
      </c>
      <c r="AX221" s="13" t="s">
        <v>73</v>
      </c>
      <c r="AY221" s="233" t="s">
        <v>122</v>
      </c>
    </row>
    <row r="222" s="14" customFormat="1">
      <c r="A222" s="14"/>
      <c r="B222" s="234"/>
      <c r="C222" s="235"/>
      <c r="D222" s="219" t="s">
        <v>155</v>
      </c>
      <c r="E222" s="236" t="s">
        <v>19</v>
      </c>
      <c r="F222" s="237" t="s">
        <v>81</v>
      </c>
      <c r="G222" s="235"/>
      <c r="H222" s="238">
        <v>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155</v>
      </c>
      <c r="AU222" s="244" t="s">
        <v>83</v>
      </c>
      <c r="AV222" s="14" t="s">
        <v>83</v>
      </c>
      <c r="AW222" s="14" t="s">
        <v>35</v>
      </c>
      <c r="AX222" s="14" t="s">
        <v>81</v>
      </c>
      <c r="AY222" s="244" t="s">
        <v>122</v>
      </c>
    </row>
    <row r="223" s="2" customFormat="1" ht="21.75" customHeight="1">
      <c r="A223" s="40"/>
      <c r="B223" s="41"/>
      <c r="C223" s="206" t="s">
        <v>349</v>
      </c>
      <c r="D223" s="206" t="s">
        <v>125</v>
      </c>
      <c r="E223" s="207" t="s">
        <v>350</v>
      </c>
      <c r="F223" s="208" t="s">
        <v>351</v>
      </c>
      <c r="G223" s="209" t="s">
        <v>184</v>
      </c>
      <c r="H223" s="210">
        <v>26</v>
      </c>
      <c r="I223" s="211"/>
      <c r="J223" s="212">
        <f>ROUND(I223*H223,2)</f>
        <v>0</v>
      </c>
      <c r="K223" s="208" t="s">
        <v>163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129</v>
      </c>
      <c r="AT223" s="217" t="s">
        <v>125</v>
      </c>
      <c r="AU223" s="217" t="s">
        <v>83</v>
      </c>
      <c r="AY223" s="19" t="s">
        <v>122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129</v>
      </c>
      <c r="BM223" s="217" t="s">
        <v>352</v>
      </c>
    </row>
    <row r="224" s="2" customFormat="1">
      <c r="A224" s="40"/>
      <c r="B224" s="41"/>
      <c r="C224" s="42"/>
      <c r="D224" s="245" t="s">
        <v>165</v>
      </c>
      <c r="E224" s="42"/>
      <c r="F224" s="246" t="s">
        <v>353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165</v>
      </c>
      <c r="AU224" s="19" t="s">
        <v>83</v>
      </c>
    </row>
    <row r="225" s="13" customFormat="1">
      <c r="A225" s="13"/>
      <c r="B225" s="224"/>
      <c r="C225" s="225"/>
      <c r="D225" s="219" t="s">
        <v>155</v>
      </c>
      <c r="E225" s="226" t="s">
        <v>19</v>
      </c>
      <c r="F225" s="227" t="s">
        <v>354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155</v>
      </c>
      <c r="AU225" s="233" t="s">
        <v>83</v>
      </c>
      <c r="AV225" s="13" t="s">
        <v>81</v>
      </c>
      <c r="AW225" s="13" t="s">
        <v>35</v>
      </c>
      <c r="AX225" s="13" t="s">
        <v>73</v>
      </c>
      <c r="AY225" s="233" t="s">
        <v>122</v>
      </c>
    </row>
    <row r="226" s="14" customFormat="1">
      <c r="A226" s="14"/>
      <c r="B226" s="234"/>
      <c r="C226" s="235"/>
      <c r="D226" s="219" t="s">
        <v>155</v>
      </c>
      <c r="E226" s="236" t="s">
        <v>19</v>
      </c>
      <c r="F226" s="237" t="s">
        <v>326</v>
      </c>
      <c r="G226" s="235"/>
      <c r="H226" s="238">
        <v>8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155</v>
      </c>
      <c r="AU226" s="244" t="s">
        <v>83</v>
      </c>
      <c r="AV226" s="14" t="s">
        <v>83</v>
      </c>
      <c r="AW226" s="14" t="s">
        <v>35</v>
      </c>
      <c r="AX226" s="14" t="s">
        <v>73</v>
      </c>
      <c r="AY226" s="244" t="s">
        <v>122</v>
      </c>
    </row>
    <row r="227" s="13" customFormat="1">
      <c r="A227" s="13"/>
      <c r="B227" s="224"/>
      <c r="C227" s="225"/>
      <c r="D227" s="219" t="s">
        <v>155</v>
      </c>
      <c r="E227" s="226" t="s">
        <v>19</v>
      </c>
      <c r="F227" s="227" t="s">
        <v>355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155</v>
      </c>
      <c r="AU227" s="233" t="s">
        <v>83</v>
      </c>
      <c r="AV227" s="13" t="s">
        <v>81</v>
      </c>
      <c r="AW227" s="13" t="s">
        <v>35</v>
      </c>
      <c r="AX227" s="13" t="s">
        <v>73</v>
      </c>
      <c r="AY227" s="233" t="s">
        <v>122</v>
      </c>
    </row>
    <row r="228" s="14" customFormat="1">
      <c r="A228" s="14"/>
      <c r="B228" s="234"/>
      <c r="C228" s="235"/>
      <c r="D228" s="219" t="s">
        <v>155</v>
      </c>
      <c r="E228" s="236" t="s">
        <v>19</v>
      </c>
      <c r="F228" s="237" t="s">
        <v>210</v>
      </c>
      <c r="G228" s="235"/>
      <c r="H228" s="238">
        <v>18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155</v>
      </c>
      <c r="AU228" s="244" t="s">
        <v>83</v>
      </c>
      <c r="AV228" s="14" t="s">
        <v>83</v>
      </c>
      <c r="AW228" s="14" t="s">
        <v>35</v>
      </c>
      <c r="AX228" s="14" t="s">
        <v>73</v>
      </c>
      <c r="AY228" s="244" t="s">
        <v>122</v>
      </c>
    </row>
    <row r="229" s="15" customFormat="1">
      <c r="A229" s="15"/>
      <c r="B229" s="247"/>
      <c r="C229" s="248"/>
      <c r="D229" s="219" t="s">
        <v>155</v>
      </c>
      <c r="E229" s="249" t="s">
        <v>19</v>
      </c>
      <c r="F229" s="250" t="s">
        <v>203</v>
      </c>
      <c r="G229" s="248"/>
      <c r="H229" s="251">
        <v>26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155</v>
      </c>
      <c r="AU229" s="257" t="s">
        <v>83</v>
      </c>
      <c r="AV229" s="15" t="s">
        <v>137</v>
      </c>
      <c r="AW229" s="15" t="s">
        <v>35</v>
      </c>
      <c r="AX229" s="15" t="s">
        <v>81</v>
      </c>
      <c r="AY229" s="257" t="s">
        <v>122</v>
      </c>
    </row>
    <row r="230" s="2" customFormat="1" ht="24.15" customHeight="1">
      <c r="A230" s="40"/>
      <c r="B230" s="41"/>
      <c r="C230" s="258" t="s">
        <v>356</v>
      </c>
      <c r="D230" s="258" t="s">
        <v>271</v>
      </c>
      <c r="E230" s="259" t="s">
        <v>357</v>
      </c>
      <c r="F230" s="260" t="s">
        <v>358</v>
      </c>
      <c r="G230" s="261" t="s">
        <v>184</v>
      </c>
      <c r="H230" s="262">
        <v>8</v>
      </c>
      <c r="I230" s="263"/>
      <c r="J230" s="264">
        <f>ROUND(I230*H230,2)</f>
        <v>0</v>
      </c>
      <c r="K230" s="260" t="s">
        <v>19</v>
      </c>
      <c r="L230" s="265"/>
      <c r="M230" s="266" t="s">
        <v>19</v>
      </c>
      <c r="N230" s="267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281</v>
      </c>
      <c r="AT230" s="217" t="s">
        <v>271</v>
      </c>
      <c r="AU230" s="217" t="s">
        <v>83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129</v>
      </c>
      <c r="BM230" s="217" t="s">
        <v>359</v>
      </c>
    </row>
    <row r="231" s="14" customFormat="1">
      <c r="A231" s="14"/>
      <c r="B231" s="234"/>
      <c r="C231" s="235"/>
      <c r="D231" s="219" t="s">
        <v>155</v>
      </c>
      <c r="E231" s="235"/>
      <c r="F231" s="237" t="s">
        <v>360</v>
      </c>
      <c r="G231" s="235"/>
      <c r="H231" s="238">
        <v>8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155</v>
      </c>
      <c r="AU231" s="244" t="s">
        <v>83</v>
      </c>
      <c r="AV231" s="14" t="s">
        <v>83</v>
      </c>
      <c r="AW231" s="14" t="s">
        <v>4</v>
      </c>
      <c r="AX231" s="14" t="s">
        <v>81</v>
      </c>
      <c r="AY231" s="244" t="s">
        <v>122</v>
      </c>
    </row>
    <row r="232" s="2" customFormat="1" ht="24.15" customHeight="1">
      <c r="A232" s="40"/>
      <c r="B232" s="41"/>
      <c r="C232" s="206" t="s">
        <v>361</v>
      </c>
      <c r="D232" s="206" t="s">
        <v>125</v>
      </c>
      <c r="E232" s="207" t="s">
        <v>362</v>
      </c>
      <c r="F232" s="208" t="s">
        <v>363</v>
      </c>
      <c r="G232" s="209" t="s">
        <v>184</v>
      </c>
      <c r="H232" s="210">
        <v>5</v>
      </c>
      <c r="I232" s="211"/>
      <c r="J232" s="212">
        <f>ROUND(I232*H232,2)</f>
        <v>0</v>
      </c>
      <c r="K232" s="208" t="s">
        <v>163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129</v>
      </c>
      <c r="AT232" s="217" t="s">
        <v>125</v>
      </c>
      <c r="AU232" s="217" t="s">
        <v>83</v>
      </c>
      <c r="AY232" s="19" t="s">
        <v>122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129</v>
      </c>
      <c r="BM232" s="217" t="s">
        <v>364</v>
      </c>
    </row>
    <row r="233" s="2" customFormat="1">
      <c r="A233" s="40"/>
      <c r="B233" s="41"/>
      <c r="C233" s="42"/>
      <c r="D233" s="245" t="s">
        <v>165</v>
      </c>
      <c r="E233" s="42"/>
      <c r="F233" s="246" t="s">
        <v>365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165</v>
      </c>
      <c r="AU233" s="19" t="s">
        <v>83</v>
      </c>
    </row>
    <row r="234" s="13" customFormat="1">
      <c r="A234" s="13"/>
      <c r="B234" s="224"/>
      <c r="C234" s="225"/>
      <c r="D234" s="219" t="s">
        <v>155</v>
      </c>
      <c r="E234" s="226" t="s">
        <v>19</v>
      </c>
      <c r="F234" s="227" t="s">
        <v>366</v>
      </c>
      <c r="G234" s="225"/>
      <c r="H234" s="226" t="s">
        <v>19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155</v>
      </c>
      <c r="AU234" s="233" t="s">
        <v>83</v>
      </c>
      <c r="AV234" s="13" t="s">
        <v>81</v>
      </c>
      <c r="AW234" s="13" t="s">
        <v>35</v>
      </c>
      <c r="AX234" s="13" t="s">
        <v>73</v>
      </c>
      <c r="AY234" s="233" t="s">
        <v>122</v>
      </c>
    </row>
    <row r="235" s="14" customFormat="1">
      <c r="A235" s="14"/>
      <c r="B235" s="234"/>
      <c r="C235" s="235"/>
      <c r="D235" s="219" t="s">
        <v>155</v>
      </c>
      <c r="E235" s="236" t="s">
        <v>19</v>
      </c>
      <c r="F235" s="237" t="s">
        <v>146</v>
      </c>
      <c r="G235" s="235"/>
      <c r="H235" s="238">
        <v>5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155</v>
      </c>
      <c r="AU235" s="244" t="s">
        <v>83</v>
      </c>
      <c r="AV235" s="14" t="s">
        <v>83</v>
      </c>
      <c r="AW235" s="14" t="s">
        <v>35</v>
      </c>
      <c r="AX235" s="14" t="s">
        <v>81</v>
      </c>
      <c r="AY235" s="244" t="s">
        <v>122</v>
      </c>
    </row>
    <row r="236" s="2" customFormat="1" ht="16.5" customHeight="1">
      <c r="A236" s="40"/>
      <c r="B236" s="41"/>
      <c r="C236" s="258" t="s">
        <v>367</v>
      </c>
      <c r="D236" s="258" t="s">
        <v>271</v>
      </c>
      <c r="E236" s="259" t="s">
        <v>368</v>
      </c>
      <c r="F236" s="260" t="s">
        <v>369</v>
      </c>
      <c r="G236" s="261" t="s">
        <v>153</v>
      </c>
      <c r="H236" s="262">
        <v>2</v>
      </c>
      <c r="I236" s="263"/>
      <c r="J236" s="264">
        <f>ROUND(I236*H236,2)</f>
        <v>0</v>
      </c>
      <c r="K236" s="260" t="s">
        <v>163</v>
      </c>
      <c r="L236" s="265"/>
      <c r="M236" s="266" t="s">
        <v>19</v>
      </c>
      <c r="N236" s="267" t="s">
        <v>44</v>
      </c>
      <c r="O236" s="86"/>
      <c r="P236" s="215">
        <f>O236*H236</f>
        <v>0</v>
      </c>
      <c r="Q236" s="215">
        <v>0.001</v>
      </c>
      <c r="R236" s="215">
        <f>Q236*H236</f>
        <v>0.002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281</v>
      </c>
      <c r="AT236" s="217" t="s">
        <v>271</v>
      </c>
      <c r="AU236" s="217" t="s">
        <v>83</v>
      </c>
      <c r="AY236" s="19" t="s">
        <v>122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129</v>
      </c>
      <c r="BM236" s="217" t="s">
        <v>370</v>
      </c>
    </row>
    <row r="237" s="14" customFormat="1">
      <c r="A237" s="14"/>
      <c r="B237" s="234"/>
      <c r="C237" s="235"/>
      <c r="D237" s="219" t="s">
        <v>155</v>
      </c>
      <c r="E237" s="235"/>
      <c r="F237" s="237" t="s">
        <v>371</v>
      </c>
      <c r="G237" s="235"/>
      <c r="H237" s="238">
        <v>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155</v>
      </c>
      <c r="AU237" s="244" t="s">
        <v>83</v>
      </c>
      <c r="AV237" s="14" t="s">
        <v>83</v>
      </c>
      <c r="AW237" s="14" t="s">
        <v>4</v>
      </c>
      <c r="AX237" s="14" t="s">
        <v>81</v>
      </c>
      <c r="AY237" s="244" t="s">
        <v>122</v>
      </c>
    </row>
    <row r="238" s="2" customFormat="1" ht="24.15" customHeight="1">
      <c r="A238" s="40"/>
      <c r="B238" s="41"/>
      <c r="C238" s="206" t="s">
        <v>372</v>
      </c>
      <c r="D238" s="206" t="s">
        <v>125</v>
      </c>
      <c r="E238" s="207" t="s">
        <v>373</v>
      </c>
      <c r="F238" s="208" t="s">
        <v>374</v>
      </c>
      <c r="G238" s="209" t="s">
        <v>184</v>
      </c>
      <c r="H238" s="210">
        <v>15</v>
      </c>
      <c r="I238" s="211"/>
      <c r="J238" s="212">
        <f>ROUND(I238*H238,2)</f>
        <v>0</v>
      </c>
      <c r="K238" s="208" t="s">
        <v>163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129</v>
      </c>
      <c r="AT238" s="217" t="s">
        <v>125</v>
      </c>
      <c r="AU238" s="217" t="s">
        <v>83</v>
      </c>
      <c r="AY238" s="19" t="s">
        <v>122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129</v>
      </c>
      <c r="BM238" s="217" t="s">
        <v>375</v>
      </c>
    </row>
    <row r="239" s="2" customFormat="1">
      <c r="A239" s="40"/>
      <c r="B239" s="41"/>
      <c r="C239" s="42"/>
      <c r="D239" s="245" t="s">
        <v>165</v>
      </c>
      <c r="E239" s="42"/>
      <c r="F239" s="246" t="s">
        <v>376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165</v>
      </c>
      <c r="AU239" s="19" t="s">
        <v>83</v>
      </c>
    </row>
    <row r="240" s="13" customFormat="1">
      <c r="A240" s="13"/>
      <c r="B240" s="224"/>
      <c r="C240" s="225"/>
      <c r="D240" s="219" t="s">
        <v>155</v>
      </c>
      <c r="E240" s="226" t="s">
        <v>19</v>
      </c>
      <c r="F240" s="227" t="s">
        <v>377</v>
      </c>
      <c r="G240" s="225"/>
      <c r="H240" s="226" t="s">
        <v>19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155</v>
      </c>
      <c r="AU240" s="233" t="s">
        <v>83</v>
      </c>
      <c r="AV240" s="13" t="s">
        <v>81</v>
      </c>
      <c r="AW240" s="13" t="s">
        <v>35</v>
      </c>
      <c r="AX240" s="13" t="s">
        <v>73</v>
      </c>
      <c r="AY240" s="233" t="s">
        <v>122</v>
      </c>
    </row>
    <row r="241" s="14" customFormat="1">
      <c r="A241" s="14"/>
      <c r="B241" s="234"/>
      <c r="C241" s="235"/>
      <c r="D241" s="219" t="s">
        <v>155</v>
      </c>
      <c r="E241" s="236" t="s">
        <v>19</v>
      </c>
      <c r="F241" s="237" t="s">
        <v>8</v>
      </c>
      <c r="G241" s="235"/>
      <c r="H241" s="238">
        <v>15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155</v>
      </c>
      <c r="AU241" s="244" t="s">
        <v>83</v>
      </c>
      <c r="AV241" s="14" t="s">
        <v>83</v>
      </c>
      <c r="AW241" s="14" t="s">
        <v>35</v>
      </c>
      <c r="AX241" s="14" t="s">
        <v>81</v>
      </c>
      <c r="AY241" s="244" t="s">
        <v>122</v>
      </c>
    </row>
    <row r="242" s="2" customFormat="1" ht="16.5" customHeight="1">
      <c r="A242" s="40"/>
      <c r="B242" s="41"/>
      <c r="C242" s="258" t="s">
        <v>378</v>
      </c>
      <c r="D242" s="258" t="s">
        <v>271</v>
      </c>
      <c r="E242" s="259" t="s">
        <v>379</v>
      </c>
      <c r="F242" s="260" t="s">
        <v>380</v>
      </c>
      <c r="G242" s="261" t="s">
        <v>184</v>
      </c>
      <c r="H242" s="262">
        <v>15</v>
      </c>
      <c r="I242" s="263"/>
      <c r="J242" s="264">
        <f>ROUND(I242*H242,2)</f>
        <v>0</v>
      </c>
      <c r="K242" s="260" t="s">
        <v>163</v>
      </c>
      <c r="L242" s="265"/>
      <c r="M242" s="266" t="s">
        <v>19</v>
      </c>
      <c r="N242" s="267" t="s">
        <v>44</v>
      </c>
      <c r="O242" s="86"/>
      <c r="P242" s="215">
        <f>O242*H242</f>
        <v>0</v>
      </c>
      <c r="Q242" s="215">
        <v>0.0011100000000000001</v>
      </c>
      <c r="R242" s="215">
        <f>Q242*H242</f>
        <v>0.016650000000000002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281</v>
      </c>
      <c r="AT242" s="217" t="s">
        <v>271</v>
      </c>
      <c r="AU242" s="217" t="s">
        <v>83</v>
      </c>
      <c r="AY242" s="19" t="s">
        <v>122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129</v>
      </c>
      <c r="BM242" s="217" t="s">
        <v>381</v>
      </c>
    </row>
    <row r="243" s="2" customFormat="1" ht="16.5" customHeight="1">
      <c r="A243" s="40"/>
      <c r="B243" s="41"/>
      <c r="C243" s="206" t="s">
        <v>382</v>
      </c>
      <c r="D243" s="206" t="s">
        <v>125</v>
      </c>
      <c r="E243" s="207" t="s">
        <v>383</v>
      </c>
      <c r="F243" s="208" t="s">
        <v>384</v>
      </c>
      <c r="G243" s="209" t="s">
        <v>184</v>
      </c>
      <c r="H243" s="210">
        <v>1</v>
      </c>
      <c r="I243" s="211"/>
      <c r="J243" s="212">
        <f>ROUND(I243*H243,2)</f>
        <v>0</v>
      </c>
      <c r="K243" s="208" t="s">
        <v>163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0.13283</v>
      </c>
      <c r="R243" s="215">
        <f>Q243*H243</f>
        <v>0.13283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129</v>
      </c>
      <c r="AT243" s="217" t="s">
        <v>125</v>
      </c>
      <c r="AU243" s="217" t="s">
        <v>83</v>
      </c>
      <c r="AY243" s="19" t="s">
        <v>122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ROUND(I243*H243,2)</f>
        <v>0</v>
      </c>
      <c r="BL243" s="19" t="s">
        <v>129</v>
      </c>
      <c r="BM243" s="217" t="s">
        <v>385</v>
      </c>
    </row>
    <row r="244" s="2" customFormat="1">
      <c r="A244" s="40"/>
      <c r="B244" s="41"/>
      <c r="C244" s="42"/>
      <c r="D244" s="245" t="s">
        <v>165</v>
      </c>
      <c r="E244" s="42"/>
      <c r="F244" s="246" t="s">
        <v>386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165</v>
      </c>
      <c r="AU244" s="19" t="s">
        <v>83</v>
      </c>
    </row>
    <row r="245" s="2" customFormat="1">
      <c r="A245" s="40"/>
      <c r="B245" s="41"/>
      <c r="C245" s="42"/>
      <c r="D245" s="219" t="s">
        <v>216</v>
      </c>
      <c r="E245" s="42"/>
      <c r="F245" s="220" t="s">
        <v>387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216</v>
      </c>
      <c r="AU245" s="19" t="s">
        <v>83</v>
      </c>
    </row>
    <row r="246" s="2" customFormat="1">
      <c r="A246" s="40"/>
      <c r="B246" s="41"/>
      <c r="C246" s="42"/>
      <c r="D246" s="219" t="s">
        <v>139</v>
      </c>
      <c r="E246" s="42"/>
      <c r="F246" s="220" t="s">
        <v>388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139</v>
      </c>
      <c r="AU246" s="19" t="s">
        <v>83</v>
      </c>
    </row>
    <row r="247" s="13" customFormat="1">
      <c r="A247" s="13"/>
      <c r="B247" s="224"/>
      <c r="C247" s="225"/>
      <c r="D247" s="219" t="s">
        <v>155</v>
      </c>
      <c r="E247" s="226" t="s">
        <v>19</v>
      </c>
      <c r="F247" s="227" t="s">
        <v>389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155</v>
      </c>
      <c r="AU247" s="233" t="s">
        <v>83</v>
      </c>
      <c r="AV247" s="13" t="s">
        <v>81</v>
      </c>
      <c r="AW247" s="13" t="s">
        <v>35</v>
      </c>
      <c r="AX247" s="13" t="s">
        <v>73</v>
      </c>
      <c r="AY247" s="233" t="s">
        <v>122</v>
      </c>
    </row>
    <row r="248" s="13" customFormat="1">
      <c r="A248" s="13"/>
      <c r="B248" s="224"/>
      <c r="C248" s="225"/>
      <c r="D248" s="219" t="s">
        <v>155</v>
      </c>
      <c r="E248" s="226" t="s">
        <v>19</v>
      </c>
      <c r="F248" s="227" t="s">
        <v>390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155</v>
      </c>
      <c r="AU248" s="233" t="s">
        <v>83</v>
      </c>
      <c r="AV248" s="13" t="s">
        <v>81</v>
      </c>
      <c r="AW248" s="13" t="s">
        <v>35</v>
      </c>
      <c r="AX248" s="13" t="s">
        <v>73</v>
      </c>
      <c r="AY248" s="233" t="s">
        <v>122</v>
      </c>
    </row>
    <row r="249" s="14" customFormat="1">
      <c r="A249" s="14"/>
      <c r="B249" s="234"/>
      <c r="C249" s="235"/>
      <c r="D249" s="219" t="s">
        <v>155</v>
      </c>
      <c r="E249" s="236" t="s">
        <v>19</v>
      </c>
      <c r="F249" s="237" t="s">
        <v>81</v>
      </c>
      <c r="G249" s="235"/>
      <c r="H249" s="238">
        <v>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155</v>
      </c>
      <c r="AU249" s="244" t="s">
        <v>83</v>
      </c>
      <c r="AV249" s="14" t="s">
        <v>83</v>
      </c>
      <c r="AW249" s="14" t="s">
        <v>35</v>
      </c>
      <c r="AX249" s="14" t="s">
        <v>81</v>
      </c>
      <c r="AY249" s="244" t="s">
        <v>122</v>
      </c>
    </row>
    <row r="250" s="2" customFormat="1" ht="24.15" customHeight="1">
      <c r="A250" s="40"/>
      <c r="B250" s="41"/>
      <c r="C250" s="206" t="s">
        <v>391</v>
      </c>
      <c r="D250" s="206" t="s">
        <v>125</v>
      </c>
      <c r="E250" s="207" t="s">
        <v>220</v>
      </c>
      <c r="F250" s="208" t="s">
        <v>221</v>
      </c>
      <c r="G250" s="209" t="s">
        <v>199</v>
      </c>
      <c r="H250" s="210">
        <v>6</v>
      </c>
      <c r="I250" s="211"/>
      <c r="J250" s="212">
        <f>ROUND(I250*H250,2)</f>
        <v>0</v>
      </c>
      <c r="K250" s="208" t="s">
        <v>163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129</v>
      </c>
      <c r="AT250" s="217" t="s">
        <v>125</v>
      </c>
      <c r="AU250" s="217" t="s">
        <v>83</v>
      </c>
      <c r="AY250" s="19" t="s">
        <v>122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129</v>
      </c>
      <c r="BM250" s="217" t="s">
        <v>392</v>
      </c>
    </row>
    <row r="251" s="2" customFormat="1">
      <c r="A251" s="40"/>
      <c r="B251" s="41"/>
      <c r="C251" s="42"/>
      <c r="D251" s="245" t="s">
        <v>165</v>
      </c>
      <c r="E251" s="42"/>
      <c r="F251" s="246" t="s">
        <v>223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165</v>
      </c>
      <c r="AU251" s="19" t="s">
        <v>83</v>
      </c>
    </row>
    <row r="252" s="2" customFormat="1">
      <c r="A252" s="40"/>
      <c r="B252" s="41"/>
      <c r="C252" s="42"/>
      <c r="D252" s="219" t="s">
        <v>216</v>
      </c>
      <c r="E252" s="42"/>
      <c r="F252" s="220" t="s">
        <v>217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216</v>
      </c>
      <c r="AU252" s="19" t="s">
        <v>83</v>
      </c>
    </row>
    <row r="253" s="13" customFormat="1">
      <c r="A253" s="13"/>
      <c r="B253" s="224"/>
      <c r="C253" s="225"/>
      <c r="D253" s="219" t="s">
        <v>155</v>
      </c>
      <c r="E253" s="226" t="s">
        <v>19</v>
      </c>
      <c r="F253" s="227" t="s">
        <v>393</v>
      </c>
      <c r="G253" s="225"/>
      <c r="H253" s="226" t="s">
        <v>19</v>
      </c>
      <c r="I253" s="228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155</v>
      </c>
      <c r="AU253" s="233" t="s">
        <v>83</v>
      </c>
      <c r="AV253" s="13" t="s">
        <v>81</v>
      </c>
      <c r="AW253" s="13" t="s">
        <v>35</v>
      </c>
      <c r="AX253" s="13" t="s">
        <v>73</v>
      </c>
      <c r="AY253" s="233" t="s">
        <v>122</v>
      </c>
    </row>
    <row r="254" s="14" customFormat="1">
      <c r="A254" s="14"/>
      <c r="B254" s="234"/>
      <c r="C254" s="235"/>
      <c r="D254" s="219" t="s">
        <v>155</v>
      </c>
      <c r="E254" s="236" t="s">
        <v>19</v>
      </c>
      <c r="F254" s="237" t="s">
        <v>394</v>
      </c>
      <c r="G254" s="235"/>
      <c r="H254" s="238">
        <v>6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155</v>
      </c>
      <c r="AU254" s="244" t="s">
        <v>83</v>
      </c>
      <c r="AV254" s="14" t="s">
        <v>83</v>
      </c>
      <c r="AW254" s="14" t="s">
        <v>35</v>
      </c>
      <c r="AX254" s="14" t="s">
        <v>81</v>
      </c>
      <c r="AY254" s="244" t="s">
        <v>122</v>
      </c>
    </row>
    <row r="255" s="2" customFormat="1" ht="24.15" customHeight="1">
      <c r="A255" s="40"/>
      <c r="B255" s="41"/>
      <c r="C255" s="206" t="s">
        <v>395</v>
      </c>
      <c r="D255" s="206" t="s">
        <v>125</v>
      </c>
      <c r="E255" s="207" t="s">
        <v>396</v>
      </c>
      <c r="F255" s="208" t="s">
        <v>397</v>
      </c>
      <c r="G255" s="209" t="s">
        <v>199</v>
      </c>
      <c r="H255" s="210">
        <v>2</v>
      </c>
      <c r="I255" s="211"/>
      <c r="J255" s="212">
        <f>ROUND(I255*H255,2)</f>
        <v>0</v>
      </c>
      <c r="K255" s="208" t="s">
        <v>163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129</v>
      </c>
      <c r="AT255" s="217" t="s">
        <v>125</v>
      </c>
      <c r="AU255" s="217" t="s">
        <v>83</v>
      </c>
      <c r="AY255" s="19" t="s">
        <v>122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81</v>
      </c>
      <c r="BK255" s="218">
        <f>ROUND(I255*H255,2)</f>
        <v>0</v>
      </c>
      <c r="BL255" s="19" t="s">
        <v>129</v>
      </c>
      <c r="BM255" s="217" t="s">
        <v>398</v>
      </c>
    </row>
    <row r="256" s="2" customFormat="1">
      <c r="A256" s="40"/>
      <c r="B256" s="41"/>
      <c r="C256" s="42"/>
      <c r="D256" s="245" t="s">
        <v>165</v>
      </c>
      <c r="E256" s="42"/>
      <c r="F256" s="246" t="s">
        <v>399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165</v>
      </c>
      <c r="AU256" s="19" t="s">
        <v>83</v>
      </c>
    </row>
    <row r="257" s="2" customFormat="1">
      <c r="A257" s="40"/>
      <c r="B257" s="41"/>
      <c r="C257" s="42"/>
      <c r="D257" s="219" t="s">
        <v>216</v>
      </c>
      <c r="E257" s="42"/>
      <c r="F257" s="220" t="s">
        <v>400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216</v>
      </c>
      <c r="AU257" s="19" t="s">
        <v>83</v>
      </c>
    </row>
    <row r="258" s="14" customFormat="1">
      <c r="A258" s="14"/>
      <c r="B258" s="234"/>
      <c r="C258" s="235"/>
      <c r="D258" s="219" t="s">
        <v>155</v>
      </c>
      <c r="E258" s="236" t="s">
        <v>19</v>
      </c>
      <c r="F258" s="237" t="s">
        <v>219</v>
      </c>
      <c r="G258" s="235"/>
      <c r="H258" s="238">
        <v>2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155</v>
      </c>
      <c r="AU258" s="244" t="s">
        <v>83</v>
      </c>
      <c r="AV258" s="14" t="s">
        <v>83</v>
      </c>
      <c r="AW258" s="14" t="s">
        <v>35</v>
      </c>
      <c r="AX258" s="14" t="s">
        <v>81</v>
      </c>
      <c r="AY258" s="244" t="s">
        <v>122</v>
      </c>
    </row>
    <row r="259" s="2" customFormat="1" ht="24.15" customHeight="1">
      <c r="A259" s="40"/>
      <c r="B259" s="41"/>
      <c r="C259" s="206" t="s">
        <v>401</v>
      </c>
      <c r="D259" s="206" t="s">
        <v>125</v>
      </c>
      <c r="E259" s="207" t="s">
        <v>160</v>
      </c>
      <c r="F259" s="208" t="s">
        <v>161</v>
      </c>
      <c r="G259" s="209" t="s">
        <v>162</v>
      </c>
      <c r="H259" s="210">
        <v>50.659999999999997</v>
      </c>
      <c r="I259" s="211"/>
      <c r="J259" s="212">
        <f>ROUND(I259*H259,2)</f>
        <v>0</v>
      </c>
      <c r="K259" s="208" t="s">
        <v>163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3.0000000000000001E-05</v>
      </c>
      <c r="R259" s="215">
        <f>Q259*H259</f>
        <v>0.0015198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129</v>
      </c>
      <c r="AT259" s="217" t="s">
        <v>125</v>
      </c>
      <c r="AU259" s="217" t="s">
        <v>83</v>
      </c>
      <c r="AY259" s="19" t="s">
        <v>122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129</v>
      </c>
      <c r="BM259" s="217" t="s">
        <v>402</v>
      </c>
    </row>
    <row r="260" s="2" customFormat="1">
      <c r="A260" s="40"/>
      <c r="B260" s="41"/>
      <c r="C260" s="42"/>
      <c r="D260" s="245" t="s">
        <v>165</v>
      </c>
      <c r="E260" s="42"/>
      <c r="F260" s="246" t="s">
        <v>166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165</v>
      </c>
      <c r="AU260" s="19" t="s">
        <v>83</v>
      </c>
    </row>
    <row r="261" s="13" customFormat="1">
      <c r="A261" s="13"/>
      <c r="B261" s="224"/>
      <c r="C261" s="225"/>
      <c r="D261" s="219" t="s">
        <v>155</v>
      </c>
      <c r="E261" s="226" t="s">
        <v>19</v>
      </c>
      <c r="F261" s="227" t="s">
        <v>403</v>
      </c>
      <c r="G261" s="225"/>
      <c r="H261" s="226" t="s">
        <v>19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155</v>
      </c>
      <c r="AU261" s="233" t="s">
        <v>83</v>
      </c>
      <c r="AV261" s="13" t="s">
        <v>81</v>
      </c>
      <c r="AW261" s="13" t="s">
        <v>35</v>
      </c>
      <c r="AX261" s="13" t="s">
        <v>73</v>
      </c>
      <c r="AY261" s="233" t="s">
        <v>122</v>
      </c>
    </row>
    <row r="262" s="14" customFormat="1">
      <c r="A262" s="14"/>
      <c r="B262" s="234"/>
      <c r="C262" s="235"/>
      <c r="D262" s="219" t="s">
        <v>155</v>
      </c>
      <c r="E262" s="236" t="s">
        <v>19</v>
      </c>
      <c r="F262" s="237" t="s">
        <v>404</v>
      </c>
      <c r="G262" s="235"/>
      <c r="H262" s="238">
        <v>50.659999999999997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155</v>
      </c>
      <c r="AU262" s="244" t="s">
        <v>83</v>
      </c>
      <c r="AV262" s="14" t="s">
        <v>83</v>
      </c>
      <c r="AW262" s="14" t="s">
        <v>35</v>
      </c>
      <c r="AX262" s="14" t="s">
        <v>81</v>
      </c>
      <c r="AY262" s="244" t="s">
        <v>122</v>
      </c>
    </row>
    <row r="263" s="2" customFormat="1" ht="16.5" customHeight="1">
      <c r="A263" s="40"/>
      <c r="B263" s="41"/>
      <c r="C263" s="258" t="s">
        <v>405</v>
      </c>
      <c r="D263" s="258" t="s">
        <v>271</v>
      </c>
      <c r="E263" s="259" t="s">
        <v>406</v>
      </c>
      <c r="F263" s="260" t="s">
        <v>407</v>
      </c>
      <c r="G263" s="261" t="s">
        <v>143</v>
      </c>
      <c r="H263" s="262">
        <v>1</v>
      </c>
      <c r="I263" s="263"/>
      <c r="J263" s="264">
        <f>ROUND(I263*H263,2)</f>
        <v>0</v>
      </c>
      <c r="K263" s="260" t="s">
        <v>19</v>
      </c>
      <c r="L263" s="265"/>
      <c r="M263" s="266" t="s">
        <v>19</v>
      </c>
      <c r="N263" s="267" t="s">
        <v>44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281</v>
      </c>
      <c r="AT263" s="217" t="s">
        <v>271</v>
      </c>
      <c r="AU263" s="217" t="s">
        <v>83</v>
      </c>
      <c r="AY263" s="19" t="s">
        <v>122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129</v>
      </c>
      <c r="BM263" s="217" t="s">
        <v>408</v>
      </c>
    </row>
    <row r="264" s="2" customFormat="1">
      <c r="A264" s="40"/>
      <c r="B264" s="41"/>
      <c r="C264" s="42"/>
      <c r="D264" s="219" t="s">
        <v>139</v>
      </c>
      <c r="E264" s="42"/>
      <c r="F264" s="220" t="s">
        <v>409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139</v>
      </c>
      <c r="AU264" s="19" t="s">
        <v>83</v>
      </c>
    </row>
    <row r="265" s="2" customFormat="1" ht="24.15" customHeight="1">
      <c r="A265" s="40"/>
      <c r="B265" s="41"/>
      <c r="C265" s="206" t="s">
        <v>410</v>
      </c>
      <c r="D265" s="206" t="s">
        <v>125</v>
      </c>
      <c r="E265" s="207" t="s">
        <v>411</v>
      </c>
      <c r="F265" s="208" t="s">
        <v>412</v>
      </c>
      <c r="G265" s="209" t="s">
        <v>413</v>
      </c>
      <c r="H265" s="279"/>
      <c r="I265" s="211"/>
      <c r="J265" s="212">
        <f>ROUND(I265*H265,2)</f>
        <v>0</v>
      </c>
      <c r="K265" s="208" t="s">
        <v>163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129</v>
      </c>
      <c r="AT265" s="217" t="s">
        <v>125</v>
      </c>
      <c r="AU265" s="217" t="s">
        <v>83</v>
      </c>
      <c r="AY265" s="19" t="s">
        <v>122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129</v>
      </c>
      <c r="BM265" s="217" t="s">
        <v>414</v>
      </c>
    </row>
    <row r="266" s="2" customFormat="1">
      <c r="A266" s="40"/>
      <c r="B266" s="41"/>
      <c r="C266" s="42"/>
      <c r="D266" s="245" t="s">
        <v>165</v>
      </c>
      <c r="E266" s="42"/>
      <c r="F266" s="246" t="s">
        <v>415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165</v>
      </c>
      <c r="AU266" s="19" t="s">
        <v>83</v>
      </c>
    </row>
    <row r="267" s="2" customFormat="1" ht="24.15" customHeight="1">
      <c r="A267" s="40"/>
      <c r="B267" s="41"/>
      <c r="C267" s="206" t="s">
        <v>416</v>
      </c>
      <c r="D267" s="206" t="s">
        <v>125</v>
      </c>
      <c r="E267" s="207" t="s">
        <v>247</v>
      </c>
      <c r="F267" s="208" t="s">
        <v>248</v>
      </c>
      <c r="G267" s="209" t="s">
        <v>199</v>
      </c>
      <c r="H267" s="210">
        <v>1</v>
      </c>
      <c r="I267" s="211"/>
      <c r="J267" s="212">
        <f>ROUND(I267*H267,2)</f>
        <v>0</v>
      </c>
      <c r="K267" s="208" t="s">
        <v>163</v>
      </c>
      <c r="L267" s="46"/>
      <c r="M267" s="213" t="s">
        <v>19</v>
      </c>
      <c r="N267" s="214" t="s">
        <v>44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129</v>
      </c>
      <c r="AT267" s="217" t="s">
        <v>125</v>
      </c>
      <c r="AU267" s="217" t="s">
        <v>83</v>
      </c>
      <c r="AY267" s="19" t="s">
        <v>122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129</v>
      </c>
      <c r="BM267" s="217" t="s">
        <v>417</v>
      </c>
    </row>
    <row r="268" s="2" customFormat="1">
      <c r="A268" s="40"/>
      <c r="B268" s="41"/>
      <c r="C268" s="42"/>
      <c r="D268" s="245" t="s">
        <v>165</v>
      </c>
      <c r="E268" s="42"/>
      <c r="F268" s="246" t="s">
        <v>250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165</v>
      </c>
      <c r="AU268" s="19" t="s">
        <v>83</v>
      </c>
    </row>
    <row r="269" s="2" customFormat="1">
      <c r="A269" s="40"/>
      <c r="B269" s="41"/>
      <c r="C269" s="42"/>
      <c r="D269" s="219" t="s">
        <v>139</v>
      </c>
      <c r="E269" s="42"/>
      <c r="F269" s="220" t="s">
        <v>418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139</v>
      </c>
      <c r="AU269" s="19" t="s">
        <v>83</v>
      </c>
    </row>
    <row r="270" s="12" customFormat="1" ht="22.8" customHeight="1">
      <c r="A270" s="12"/>
      <c r="B270" s="190"/>
      <c r="C270" s="191"/>
      <c r="D270" s="192" t="s">
        <v>72</v>
      </c>
      <c r="E270" s="204" t="s">
        <v>419</v>
      </c>
      <c r="F270" s="204" t="s">
        <v>420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SUM(P271:P292)</f>
        <v>0</v>
      </c>
      <c r="Q270" s="198"/>
      <c r="R270" s="199">
        <f>SUM(R271:R292)</f>
        <v>0.10758</v>
      </c>
      <c r="S270" s="198"/>
      <c r="T270" s="200">
        <f>SUM(T271:T292)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83</v>
      </c>
      <c r="AT270" s="202" t="s">
        <v>72</v>
      </c>
      <c r="AU270" s="202" t="s">
        <v>81</v>
      </c>
      <c r="AY270" s="201" t="s">
        <v>122</v>
      </c>
      <c r="BK270" s="203">
        <f>SUM(BK271:BK292)</f>
        <v>0</v>
      </c>
    </row>
    <row r="271" s="2" customFormat="1" ht="16.5" customHeight="1">
      <c r="A271" s="40"/>
      <c r="B271" s="41"/>
      <c r="C271" s="206" t="s">
        <v>421</v>
      </c>
      <c r="D271" s="206" t="s">
        <v>125</v>
      </c>
      <c r="E271" s="207" t="s">
        <v>422</v>
      </c>
      <c r="F271" s="208" t="s">
        <v>423</v>
      </c>
      <c r="G271" s="209" t="s">
        <v>184</v>
      </c>
      <c r="H271" s="210">
        <v>18</v>
      </c>
      <c r="I271" s="211"/>
      <c r="J271" s="212">
        <f>ROUND(I271*H271,2)</f>
        <v>0</v>
      </c>
      <c r="K271" s="208" t="s">
        <v>163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129</v>
      </c>
      <c r="AT271" s="217" t="s">
        <v>125</v>
      </c>
      <c r="AU271" s="217" t="s">
        <v>83</v>
      </c>
      <c r="AY271" s="19" t="s">
        <v>122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129</v>
      </c>
      <c r="BM271" s="217" t="s">
        <v>424</v>
      </c>
    </row>
    <row r="272" s="2" customFormat="1">
      <c r="A272" s="40"/>
      <c r="B272" s="41"/>
      <c r="C272" s="42"/>
      <c r="D272" s="245" t="s">
        <v>165</v>
      </c>
      <c r="E272" s="42"/>
      <c r="F272" s="246" t="s">
        <v>425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165</v>
      </c>
      <c r="AU272" s="19" t="s">
        <v>83</v>
      </c>
    </row>
    <row r="273" s="13" customFormat="1">
      <c r="A273" s="13"/>
      <c r="B273" s="224"/>
      <c r="C273" s="225"/>
      <c r="D273" s="219" t="s">
        <v>155</v>
      </c>
      <c r="E273" s="226" t="s">
        <v>19</v>
      </c>
      <c r="F273" s="227" t="s">
        <v>426</v>
      </c>
      <c r="G273" s="225"/>
      <c r="H273" s="226" t="s">
        <v>19</v>
      </c>
      <c r="I273" s="228"/>
      <c r="J273" s="225"/>
      <c r="K273" s="225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155</v>
      </c>
      <c r="AU273" s="233" t="s">
        <v>83</v>
      </c>
      <c r="AV273" s="13" t="s">
        <v>81</v>
      </c>
      <c r="AW273" s="13" t="s">
        <v>35</v>
      </c>
      <c r="AX273" s="13" t="s">
        <v>73</v>
      </c>
      <c r="AY273" s="233" t="s">
        <v>122</v>
      </c>
    </row>
    <row r="274" s="14" customFormat="1">
      <c r="A274" s="14"/>
      <c r="B274" s="234"/>
      <c r="C274" s="235"/>
      <c r="D274" s="219" t="s">
        <v>155</v>
      </c>
      <c r="E274" s="236" t="s">
        <v>19</v>
      </c>
      <c r="F274" s="237" t="s">
        <v>235</v>
      </c>
      <c r="G274" s="235"/>
      <c r="H274" s="238">
        <v>18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155</v>
      </c>
      <c r="AU274" s="244" t="s">
        <v>83</v>
      </c>
      <c r="AV274" s="14" t="s">
        <v>83</v>
      </c>
      <c r="AW274" s="14" t="s">
        <v>35</v>
      </c>
      <c r="AX274" s="14" t="s">
        <v>81</v>
      </c>
      <c r="AY274" s="244" t="s">
        <v>122</v>
      </c>
    </row>
    <row r="275" s="2" customFormat="1" ht="16.5" customHeight="1">
      <c r="A275" s="40"/>
      <c r="B275" s="41"/>
      <c r="C275" s="258" t="s">
        <v>427</v>
      </c>
      <c r="D275" s="258" t="s">
        <v>271</v>
      </c>
      <c r="E275" s="259" t="s">
        <v>368</v>
      </c>
      <c r="F275" s="260" t="s">
        <v>369</v>
      </c>
      <c r="G275" s="261" t="s">
        <v>153</v>
      </c>
      <c r="H275" s="262">
        <v>7.2000000000000002</v>
      </c>
      <c r="I275" s="263"/>
      <c r="J275" s="264">
        <f>ROUND(I275*H275,2)</f>
        <v>0</v>
      </c>
      <c r="K275" s="260" t="s">
        <v>163</v>
      </c>
      <c r="L275" s="265"/>
      <c r="M275" s="266" t="s">
        <v>19</v>
      </c>
      <c r="N275" s="267" t="s">
        <v>44</v>
      </c>
      <c r="O275" s="86"/>
      <c r="P275" s="215">
        <f>O275*H275</f>
        <v>0</v>
      </c>
      <c r="Q275" s="215">
        <v>0.001</v>
      </c>
      <c r="R275" s="215">
        <f>Q275*H275</f>
        <v>0.0072000000000000007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281</v>
      </c>
      <c r="AT275" s="217" t="s">
        <v>271</v>
      </c>
      <c r="AU275" s="217" t="s">
        <v>83</v>
      </c>
      <c r="AY275" s="19" t="s">
        <v>122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129</v>
      </c>
      <c r="BM275" s="217" t="s">
        <v>428</v>
      </c>
    </row>
    <row r="276" s="14" customFormat="1">
      <c r="A276" s="14"/>
      <c r="B276" s="234"/>
      <c r="C276" s="235"/>
      <c r="D276" s="219" t="s">
        <v>155</v>
      </c>
      <c r="E276" s="235"/>
      <c r="F276" s="237" t="s">
        <v>429</v>
      </c>
      <c r="G276" s="235"/>
      <c r="H276" s="238">
        <v>7.2000000000000002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155</v>
      </c>
      <c r="AU276" s="244" t="s">
        <v>83</v>
      </c>
      <c r="AV276" s="14" t="s">
        <v>83</v>
      </c>
      <c r="AW276" s="14" t="s">
        <v>4</v>
      </c>
      <c r="AX276" s="14" t="s">
        <v>81</v>
      </c>
      <c r="AY276" s="244" t="s">
        <v>122</v>
      </c>
    </row>
    <row r="277" s="2" customFormat="1" ht="16.5" customHeight="1">
      <c r="A277" s="40"/>
      <c r="B277" s="41"/>
      <c r="C277" s="258" t="s">
        <v>430</v>
      </c>
      <c r="D277" s="258" t="s">
        <v>271</v>
      </c>
      <c r="E277" s="259" t="s">
        <v>431</v>
      </c>
      <c r="F277" s="260" t="s">
        <v>432</v>
      </c>
      <c r="G277" s="261" t="s">
        <v>19</v>
      </c>
      <c r="H277" s="262">
        <v>11</v>
      </c>
      <c r="I277" s="263"/>
      <c r="J277" s="264">
        <f>ROUND(I277*H277,2)</f>
        <v>0</v>
      </c>
      <c r="K277" s="260" t="s">
        <v>19</v>
      </c>
      <c r="L277" s="265"/>
      <c r="M277" s="266" t="s">
        <v>19</v>
      </c>
      <c r="N277" s="267" t="s">
        <v>44</v>
      </c>
      <c r="O277" s="86"/>
      <c r="P277" s="215">
        <f>O277*H277</f>
        <v>0</v>
      </c>
      <c r="Q277" s="215">
        <v>0.0089999999999999993</v>
      </c>
      <c r="R277" s="215">
        <f>Q277*H277</f>
        <v>0.098999999999999991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281</v>
      </c>
      <c r="AT277" s="217" t="s">
        <v>271</v>
      </c>
      <c r="AU277" s="217" t="s">
        <v>83</v>
      </c>
      <c r="AY277" s="19" t="s">
        <v>122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129</v>
      </c>
      <c r="BM277" s="217" t="s">
        <v>433</v>
      </c>
    </row>
    <row r="278" s="2" customFormat="1" ht="16.5" customHeight="1">
      <c r="A278" s="40"/>
      <c r="B278" s="41"/>
      <c r="C278" s="206" t="s">
        <v>434</v>
      </c>
      <c r="D278" s="206" t="s">
        <v>125</v>
      </c>
      <c r="E278" s="207" t="s">
        <v>435</v>
      </c>
      <c r="F278" s="208" t="s">
        <v>436</v>
      </c>
      <c r="G278" s="209" t="s">
        <v>199</v>
      </c>
      <c r="H278" s="210">
        <v>11</v>
      </c>
      <c r="I278" s="211"/>
      <c r="J278" s="212">
        <f>ROUND(I278*H278,2)</f>
        <v>0</v>
      </c>
      <c r="K278" s="208" t="s">
        <v>163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129</v>
      </c>
      <c r="AT278" s="217" t="s">
        <v>125</v>
      </c>
      <c r="AU278" s="217" t="s">
        <v>83</v>
      </c>
      <c r="AY278" s="19" t="s">
        <v>122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ROUND(I278*H278,2)</f>
        <v>0</v>
      </c>
      <c r="BL278" s="19" t="s">
        <v>129</v>
      </c>
      <c r="BM278" s="217" t="s">
        <v>437</v>
      </c>
    </row>
    <row r="279" s="2" customFormat="1">
      <c r="A279" s="40"/>
      <c r="B279" s="41"/>
      <c r="C279" s="42"/>
      <c r="D279" s="245" t="s">
        <v>165</v>
      </c>
      <c r="E279" s="42"/>
      <c r="F279" s="246" t="s">
        <v>438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165</v>
      </c>
      <c r="AU279" s="19" t="s">
        <v>83</v>
      </c>
    </row>
    <row r="280" s="13" customFormat="1">
      <c r="A280" s="13"/>
      <c r="B280" s="224"/>
      <c r="C280" s="225"/>
      <c r="D280" s="219" t="s">
        <v>155</v>
      </c>
      <c r="E280" s="226" t="s">
        <v>19</v>
      </c>
      <c r="F280" s="227" t="s">
        <v>439</v>
      </c>
      <c r="G280" s="225"/>
      <c r="H280" s="226" t="s">
        <v>19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155</v>
      </c>
      <c r="AU280" s="233" t="s">
        <v>83</v>
      </c>
      <c r="AV280" s="13" t="s">
        <v>81</v>
      </c>
      <c r="AW280" s="13" t="s">
        <v>35</v>
      </c>
      <c r="AX280" s="13" t="s">
        <v>73</v>
      </c>
      <c r="AY280" s="233" t="s">
        <v>122</v>
      </c>
    </row>
    <row r="281" s="14" customFormat="1">
      <c r="A281" s="14"/>
      <c r="B281" s="234"/>
      <c r="C281" s="235"/>
      <c r="D281" s="219" t="s">
        <v>155</v>
      </c>
      <c r="E281" s="236" t="s">
        <v>19</v>
      </c>
      <c r="F281" s="237" t="s">
        <v>189</v>
      </c>
      <c r="G281" s="235"/>
      <c r="H281" s="238">
        <v>11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155</v>
      </c>
      <c r="AU281" s="244" t="s">
        <v>83</v>
      </c>
      <c r="AV281" s="14" t="s">
        <v>83</v>
      </c>
      <c r="AW281" s="14" t="s">
        <v>35</v>
      </c>
      <c r="AX281" s="14" t="s">
        <v>81</v>
      </c>
      <c r="AY281" s="244" t="s">
        <v>122</v>
      </c>
    </row>
    <row r="282" s="2" customFormat="1" ht="21.75" customHeight="1">
      <c r="A282" s="40"/>
      <c r="B282" s="41"/>
      <c r="C282" s="258" t="s">
        <v>440</v>
      </c>
      <c r="D282" s="258" t="s">
        <v>271</v>
      </c>
      <c r="E282" s="259" t="s">
        <v>441</v>
      </c>
      <c r="F282" s="260" t="s">
        <v>442</v>
      </c>
      <c r="G282" s="261" t="s">
        <v>128</v>
      </c>
      <c r="H282" s="262">
        <v>11</v>
      </c>
      <c r="I282" s="263"/>
      <c r="J282" s="264">
        <f>ROUND(I282*H282,2)</f>
        <v>0</v>
      </c>
      <c r="K282" s="260" t="s">
        <v>19</v>
      </c>
      <c r="L282" s="265"/>
      <c r="M282" s="266" t="s">
        <v>19</v>
      </c>
      <c r="N282" s="267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281</v>
      </c>
      <c r="AT282" s="217" t="s">
        <v>271</v>
      </c>
      <c r="AU282" s="217" t="s">
        <v>83</v>
      </c>
      <c r="AY282" s="19" t="s">
        <v>122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81</v>
      </c>
      <c r="BK282" s="218">
        <f>ROUND(I282*H282,2)</f>
        <v>0</v>
      </c>
      <c r="BL282" s="19" t="s">
        <v>129</v>
      </c>
      <c r="BM282" s="217" t="s">
        <v>443</v>
      </c>
    </row>
    <row r="283" s="2" customFormat="1" ht="16.5" customHeight="1">
      <c r="A283" s="40"/>
      <c r="B283" s="41"/>
      <c r="C283" s="206" t="s">
        <v>444</v>
      </c>
      <c r="D283" s="206" t="s">
        <v>125</v>
      </c>
      <c r="E283" s="207" t="s">
        <v>445</v>
      </c>
      <c r="F283" s="208" t="s">
        <v>446</v>
      </c>
      <c r="G283" s="209" t="s">
        <v>199</v>
      </c>
      <c r="H283" s="210">
        <v>6</v>
      </c>
      <c r="I283" s="211"/>
      <c r="J283" s="212">
        <f>ROUND(I283*H283,2)</f>
        <v>0</v>
      </c>
      <c r="K283" s="208" t="s">
        <v>163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129</v>
      </c>
      <c r="AT283" s="217" t="s">
        <v>125</v>
      </c>
      <c r="AU283" s="217" t="s">
        <v>83</v>
      </c>
      <c r="AY283" s="19" t="s">
        <v>122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129</v>
      </c>
      <c r="BM283" s="217" t="s">
        <v>447</v>
      </c>
    </row>
    <row r="284" s="2" customFormat="1">
      <c r="A284" s="40"/>
      <c r="B284" s="41"/>
      <c r="C284" s="42"/>
      <c r="D284" s="245" t="s">
        <v>165</v>
      </c>
      <c r="E284" s="42"/>
      <c r="F284" s="246" t="s">
        <v>448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165</v>
      </c>
      <c r="AU284" s="19" t="s">
        <v>83</v>
      </c>
    </row>
    <row r="285" s="14" customFormat="1">
      <c r="A285" s="14"/>
      <c r="B285" s="234"/>
      <c r="C285" s="235"/>
      <c r="D285" s="219" t="s">
        <v>155</v>
      </c>
      <c r="E285" s="236" t="s">
        <v>19</v>
      </c>
      <c r="F285" s="237" t="s">
        <v>449</v>
      </c>
      <c r="G285" s="235"/>
      <c r="H285" s="238">
        <v>6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155</v>
      </c>
      <c r="AU285" s="244" t="s">
        <v>83</v>
      </c>
      <c r="AV285" s="14" t="s">
        <v>83</v>
      </c>
      <c r="AW285" s="14" t="s">
        <v>35</v>
      </c>
      <c r="AX285" s="14" t="s">
        <v>81</v>
      </c>
      <c r="AY285" s="244" t="s">
        <v>122</v>
      </c>
    </row>
    <row r="286" s="2" customFormat="1" ht="16.5" customHeight="1">
      <c r="A286" s="40"/>
      <c r="B286" s="41"/>
      <c r="C286" s="258" t="s">
        <v>450</v>
      </c>
      <c r="D286" s="258" t="s">
        <v>271</v>
      </c>
      <c r="E286" s="259" t="s">
        <v>451</v>
      </c>
      <c r="F286" s="260" t="s">
        <v>452</v>
      </c>
      <c r="G286" s="261" t="s">
        <v>199</v>
      </c>
      <c r="H286" s="262">
        <v>6</v>
      </c>
      <c r="I286" s="263"/>
      <c r="J286" s="264">
        <f>ROUND(I286*H286,2)</f>
        <v>0</v>
      </c>
      <c r="K286" s="260" t="s">
        <v>163</v>
      </c>
      <c r="L286" s="265"/>
      <c r="M286" s="266" t="s">
        <v>19</v>
      </c>
      <c r="N286" s="267" t="s">
        <v>44</v>
      </c>
      <c r="O286" s="86"/>
      <c r="P286" s="215">
        <f>O286*H286</f>
        <v>0</v>
      </c>
      <c r="Q286" s="215">
        <v>0.00023000000000000001</v>
      </c>
      <c r="R286" s="215">
        <f>Q286*H286</f>
        <v>0.0013800000000000002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281</v>
      </c>
      <c r="AT286" s="217" t="s">
        <v>271</v>
      </c>
      <c r="AU286" s="217" t="s">
        <v>83</v>
      </c>
      <c r="AY286" s="19" t="s">
        <v>122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129</v>
      </c>
      <c r="BM286" s="217" t="s">
        <v>453</v>
      </c>
    </row>
    <row r="287" s="2" customFormat="1" ht="16.5" customHeight="1">
      <c r="A287" s="40"/>
      <c r="B287" s="41"/>
      <c r="C287" s="206" t="s">
        <v>454</v>
      </c>
      <c r="D287" s="206" t="s">
        <v>125</v>
      </c>
      <c r="E287" s="207" t="s">
        <v>455</v>
      </c>
      <c r="F287" s="208" t="s">
        <v>456</v>
      </c>
      <c r="G287" s="209" t="s">
        <v>199</v>
      </c>
      <c r="H287" s="210">
        <v>15</v>
      </c>
      <c r="I287" s="211"/>
      <c r="J287" s="212">
        <f>ROUND(I287*H287,2)</f>
        <v>0</v>
      </c>
      <c r="K287" s="208" t="s">
        <v>163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129</v>
      </c>
      <c r="AT287" s="217" t="s">
        <v>125</v>
      </c>
      <c r="AU287" s="217" t="s">
        <v>83</v>
      </c>
      <c r="AY287" s="19" t="s">
        <v>122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81</v>
      </c>
      <c r="BK287" s="218">
        <f>ROUND(I287*H287,2)</f>
        <v>0</v>
      </c>
      <c r="BL287" s="19" t="s">
        <v>129</v>
      </c>
      <c r="BM287" s="217" t="s">
        <v>457</v>
      </c>
    </row>
    <row r="288" s="2" customFormat="1">
      <c r="A288" s="40"/>
      <c r="B288" s="41"/>
      <c r="C288" s="42"/>
      <c r="D288" s="245" t="s">
        <v>165</v>
      </c>
      <c r="E288" s="42"/>
      <c r="F288" s="246" t="s">
        <v>458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165</v>
      </c>
      <c r="AU288" s="19" t="s">
        <v>83</v>
      </c>
    </row>
    <row r="289" s="14" customFormat="1">
      <c r="A289" s="14"/>
      <c r="B289" s="234"/>
      <c r="C289" s="235"/>
      <c r="D289" s="219" t="s">
        <v>155</v>
      </c>
      <c r="E289" s="236" t="s">
        <v>19</v>
      </c>
      <c r="F289" s="237" t="s">
        <v>459</v>
      </c>
      <c r="G289" s="235"/>
      <c r="H289" s="238">
        <v>15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155</v>
      </c>
      <c r="AU289" s="244" t="s">
        <v>83</v>
      </c>
      <c r="AV289" s="14" t="s">
        <v>83</v>
      </c>
      <c r="AW289" s="14" t="s">
        <v>35</v>
      </c>
      <c r="AX289" s="14" t="s">
        <v>81</v>
      </c>
      <c r="AY289" s="244" t="s">
        <v>122</v>
      </c>
    </row>
    <row r="290" s="2" customFormat="1" ht="16.5" customHeight="1">
      <c r="A290" s="40"/>
      <c r="B290" s="41"/>
      <c r="C290" s="206" t="s">
        <v>460</v>
      </c>
      <c r="D290" s="206" t="s">
        <v>125</v>
      </c>
      <c r="E290" s="207" t="s">
        <v>461</v>
      </c>
      <c r="F290" s="208" t="s">
        <v>462</v>
      </c>
      <c r="G290" s="209" t="s">
        <v>143</v>
      </c>
      <c r="H290" s="210">
        <v>1</v>
      </c>
      <c r="I290" s="211"/>
      <c r="J290" s="212">
        <f>ROUND(I290*H290,2)</f>
        <v>0</v>
      </c>
      <c r="K290" s="208" t="s">
        <v>163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463</v>
      </c>
      <c r="AT290" s="217" t="s">
        <v>125</v>
      </c>
      <c r="AU290" s="217" t="s">
        <v>83</v>
      </c>
      <c r="AY290" s="19" t="s">
        <v>122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463</v>
      </c>
      <c r="BM290" s="217" t="s">
        <v>464</v>
      </c>
    </row>
    <row r="291" s="2" customFormat="1">
      <c r="A291" s="40"/>
      <c r="B291" s="41"/>
      <c r="C291" s="42"/>
      <c r="D291" s="245" t="s">
        <v>165</v>
      </c>
      <c r="E291" s="42"/>
      <c r="F291" s="246" t="s">
        <v>465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165</v>
      </c>
      <c r="AU291" s="19" t="s">
        <v>83</v>
      </c>
    </row>
    <row r="292" s="2" customFormat="1">
      <c r="A292" s="40"/>
      <c r="B292" s="41"/>
      <c r="C292" s="42"/>
      <c r="D292" s="219" t="s">
        <v>139</v>
      </c>
      <c r="E292" s="42"/>
      <c r="F292" s="220" t="s">
        <v>466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139</v>
      </c>
      <c r="AU292" s="19" t="s">
        <v>83</v>
      </c>
    </row>
    <row r="293" s="12" customFormat="1" ht="22.8" customHeight="1">
      <c r="A293" s="12"/>
      <c r="B293" s="190"/>
      <c r="C293" s="191"/>
      <c r="D293" s="192" t="s">
        <v>72</v>
      </c>
      <c r="E293" s="204" t="s">
        <v>467</v>
      </c>
      <c r="F293" s="204" t="s">
        <v>468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SUM(P294:P316)</f>
        <v>0</v>
      </c>
      <c r="Q293" s="198"/>
      <c r="R293" s="199">
        <f>SUM(R294:R316)</f>
        <v>0.0014700000000000002</v>
      </c>
      <c r="S293" s="198"/>
      <c r="T293" s="200">
        <f>SUM(T294:T316)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83</v>
      </c>
      <c r="AT293" s="202" t="s">
        <v>72</v>
      </c>
      <c r="AU293" s="202" t="s">
        <v>81</v>
      </c>
      <c r="AY293" s="201" t="s">
        <v>122</v>
      </c>
      <c r="BK293" s="203">
        <f>SUM(BK294:BK316)</f>
        <v>0</v>
      </c>
    </row>
    <row r="294" s="2" customFormat="1" ht="16.5" customHeight="1">
      <c r="A294" s="40"/>
      <c r="B294" s="41"/>
      <c r="C294" s="206" t="s">
        <v>469</v>
      </c>
      <c r="D294" s="206" t="s">
        <v>125</v>
      </c>
      <c r="E294" s="207" t="s">
        <v>470</v>
      </c>
      <c r="F294" s="208" t="s">
        <v>471</v>
      </c>
      <c r="G294" s="209" t="s">
        <v>184</v>
      </c>
      <c r="H294" s="210">
        <v>30</v>
      </c>
      <c r="I294" s="211"/>
      <c r="J294" s="212">
        <f>ROUND(I294*H294,2)</f>
        <v>0</v>
      </c>
      <c r="K294" s="208" t="s">
        <v>163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129</v>
      </c>
      <c r="AT294" s="217" t="s">
        <v>125</v>
      </c>
      <c r="AU294" s="217" t="s">
        <v>83</v>
      </c>
      <c r="AY294" s="19" t="s">
        <v>122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81</v>
      </c>
      <c r="BK294" s="218">
        <f>ROUND(I294*H294,2)</f>
        <v>0</v>
      </c>
      <c r="BL294" s="19" t="s">
        <v>129</v>
      </c>
      <c r="BM294" s="217" t="s">
        <v>472</v>
      </c>
    </row>
    <row r="295" s="2" customFormat="1">
      <c r="A295" s="40"/>
      <c r="B295" s="41"/>
      <c r="C295" s="42"/>
      <c r="D295" s="245" t="s">
        <v>165</v>
      </c>
      <c r="E295" s="42"/>
      <c r="F295" s="246" t="s">
        <v>473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165</v>
      </c>
      <c r="AU295" s="19" t="s">
        <v>83</v>
      </c>
    </row>
    <row r="296" s="13" customFormat="1">
      <c r="A296" s="13"/>
      <c r="B296" s="224"/>
      <c r="C296" s="225"/>
      <c r="D296" s="219" t="s">
        <v>155</v>
      </c>
      <c r="E296" s="226" t="s">
        <v>19</v>
      </c>
      <c r="F296" s="227" t="s">
        <v>474</v>
      </c>
      <c r="G296" s="225"/>
      <c r="H296" s="226" t="s">
        <v>19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155</v>
      </c>
      <c r="AU296" s="233" t="s">
        <v>83</v>
      </c>
      <c r="AV296" s="13" t="s">
        <v>81</v>
      </c>
      <c r="AW296" s="13" t="s">
        <v>35</v>
      </c>
      <c r="AX296" s="13" t="s">
        <v>73</v>
      </c>
      <c r="AY296" s="233" t="s">
        <v>122</v>
      </c>
    </row>
    <row r="297" s="14" customFormat="1">
      <c r="A297" s="14"/>
      <c r="B297" s="234"/>
      <c r="C297" s="235"/>
      <c r="D297" s="219" t="s">
        <v>155</v>
      </c>
      <c r="E297" s="236" t="s">
        <v>19</v>
      </c>
      <c r="F297" s="237" t="s">
        <v>8</v>
      </c>
      <c r="G297" s="235"/>
      <c r="H297" s="238">
        <v>15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155</v>
      </c>
      <c r="AU297" s="244" t="s">
        <v>83</v>
      </c>
      <c r="AV297" s="14" t="s">
        <v>83</v>
      </c>
      <c r="AW297" s="14" t="s">
        <v>35</v>
      </c>
      <c r="AX297" s="14" t="s">
        <v>73</v>
      </c>
      <c r="AY297" s="244" t="s">
        <v>122</v>
      </c>
    </row>
    <row r="298" s="13" customFormat="1">
      <c r="A298" s="13"/>
      <c r="B298" s="224"/>
      <c r="C298" s="225"/>
      <c r="D298" s="219" t="s">
        <v>155</v>
      </c>
      <c r="E298" s="226" t="s">
        <v>19</v>
      </c>
      <c r="F298" s="227" t="s">
        <v>475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155</v>
      </c>
      <c r="AU298" s="233" t="s">
        <v>83</v>
      </c>
      <c r="AV298" s="13" t="s">
        <v>81</v>
      </c>
      <c r="AW298" s="13" t="s">
        <v>35</v>
      </c>
      <c r="AX298" s="13" t="s">
        <v>73</v>
      </c>
      <c r="AY298" s="233" t="s">
        <v>122</v>
      </c>
    </row>
    <row r="299" s="14" customFormat="1">
      <c r="A299" s="14"/>
      <c r="B299" s="234"/>
      <c r="C299" s="235"/>
      <c r="D299" s="219" t="s">
        <v>155</v>
      </c>
      <c r="E299" s="236" t="s">
        <v>19</v>
      </c>
      <c r="F299" s="237" t="s">
        <v>8</v>
      </c>
      <c r="G299" s="235"/>
      <c r="H299" s="238">
        <v>15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155</v>
      </c>
      <c r="AU299" s="244" t="s">
        <v>83</v>
      </c>
      <c r="AV299" s="14" t="s">
        <v>83</v>
      </c>
      <c r="AW299" s="14" t="s">
        <v>35</v>
      </c>
      <c r="AX299" s="14" t="s">
        <v>73</v>
      </c>
      <c r="AY299" s="244" t="s">
        <v>122</v>
      </c>
    </row>
    <row r="300" s="15" customFormat="1">
      <c r="A300" s="15"/>
      <c r="B300" s="247"/>
      <c r="C300" s="248"/>
      <c r="D300" s="219" t="s">
        <v>155</v>
      </c>
      <c r="E300" s="249" t="s">
        <v>19</v>
      </c>
      <c r="F300" s="250" t="s">
        <v>203</v>
      </c>
      <c r="G300" s="248"/>
      <c r="H300" s="251">
        <v>30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155</v>
      </c>
      <c r="AU300" s="257" t="s">
        <v>83</v>
      </c>
      <c r="AV300" s="15" t="s">
        <v>137</v>
      </c>
      <c r="AW300" s="15" t="s">
        <v>35</v>
      </c>
      <c r="AX300" s="15" t="s">
        <v>81</v>
      </c>
      <c r="AY300" s="257" t="s">
        <v>122</v>
      </c>
    </row>
    <row r="301" s="2" customFormat="1" ht="16.5" customHeight="1">
      <c r="A301" s="40"/>
      <c r="B301" s="41"/>
      <c r="C301" s="258" t="s">
        <v>476</v>
      </c>
      <c r="D301" s="258" t="s">
        <v>271</v>
      </c>
      <c r="E301" s="259" t="s">
        <v>477</v>
      </c>
      <c r="F301" s="260" t="s">
        <v>478</v>
      </c>
      <c r="G301" s="261" t="s">
        <v>184</v>
      </c>
      <c r="H301" s="262">
        <v>15</v>
      </c>
      <c r="I301" s="263"/>
      <c r="J301" s="264">
        <f>ROUND(I301*H301,2)</f>
        <v>0</v>
      </c>
      <c r="K301" s="260" t="s">
        <v>163</v>
      </c>
      <c r="L301" s="265"/>
      <c r="M301" s="266" t="s">
        <v>19</v>
      </c>
      <c r="N301" s="267" t="s">
        <v>44</v>
      </c>
      <c r="O301" s="86"/>
      <c r="P301" s="215">
        <f>O301*H301</f>
        <v>0</v>
      </c>
      <c r="Q301" s="215">
        <v>4.0000000000000003E-05</v>
      </c>
      <c r="R301" s="215">
        <f>Q301*H301</f>
        <v>0.00060000000000000006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281</v>
      </c>
      <c r="AT301" s="217" t="s">
        <v>271</v>
      </c>
      <c r="AU301" s="217" t="s">
        <v>83</v>
      </c>
      <c r="AY301" s="19" t="s">
        <v>122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81</v>
      </c>
      <c r="BK301" s="218">
        <f>ROUND(I301*H301,2)</f>
        <v>0</v>
      </c>
      <c r="BL301" s="19" t="s">
        <v>129</v>
      </c>
      <c r="BM301" s="217" t="s">
        <v>479</v>
      </c>
    </row>
    <row r="302" s="14" customFormat="1">
      <c r="A302" s="14"/>
      <c r="B302" s="234"/>
      <c r="C302" s="235"/>
      <c r="D302" s="219" t="s">
        <v>155</v>
      </c>
      <c r="E302" s="235"/>
      <c r="F302" s="237" t="s">
        <v>480</v>
      </c>
      <c r="G302" s="235"/>
      <c r="H302" s="238">
        <v>15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4" t="s">
        <v>155</v>
      </c>
      <c r="AU302" s="244" t="s">
        <v>83</v>
      </c>
      <c r="AV302" s="14" t="s">
        <v>83</v>
      </c>
      <c r="AW302" s="14" t="s">
        <v>4</v>
      </c>
      <c r="AX302" s="14" t="s">
        <v>81</v>
      </c>
      <c r="AY302" s="244" t="s">
        <v>122</v>
      </c>
    </row>
    <row r="303" s="2" customFormat="1" ht="16.5" customHeight="1">
      <c r="A303" s="40"/>
      <c r="B303" s="41"/>
      <c r="C303" s="206" t="s">
        <v>481</v>
      </c>
      <c r="D303" s="206" t="s">
        <v>125</v>
      </c>
      <c r="E303" s="207" t="s">
        <v>482</v>
      </c>
      <c r="F303" s="208" t="s">
        <v>483</v>
      </c>
      <c r="G303" s="209" t="s">
        <v>128</v>
      </c>
      <c r="H303" s="210">
        <v>2</v>
      </c>
      <c r="I303" s="211"/>
      <c r="J303" s="212">
        <f>ROUND(I303*H303,2)</f>
        <v>0</v>
      </c>
      <c r="K303" s="208" t="s">
        <v>19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137</v>
      </c>
      <c r="AT303" s="217" t="s">
        <v>125</v>
      </c>
      <c r="AU303" s="217" t="s">
        <v>83</v>
      </c>
      <c r="AY303" s="19" t="s">
        <v>122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137</v>
      </c>
      <c r="BM303" s="217" t="s">
        <v>484</v>
      </c>
    </row>
    <row r="304" s="2" customFormat="1" ht="16.5" customHeight="1">
      <c r="A304" s="40"/>
      <c r="B304" s="41"/>
      <c r="C304" s="258" t="s">
        <v>485</v>
      </c>
      <c r="D304" s="258" t="s">
        <v>271</v>
      </c>
      <c r="E304" s="259" t="s">
        <v>486</v>
      </c>
      <c r="F304" s="260" t="s">
        <v>487</v>
      </c>
      <c r="G304" s="261" t="s">
        <v>128</v>
      </c>
      <c r="H304" s="262">
        <v>2</v>
      </c>
      <c r="I304" s="263"/>
      <c r="J304" s="264">
        <f>ROUND(I304*H304,2)</f>
        <v>0</v>
      </c>
      <c r="K304" s="260" t="s">
        <v>19</v>
      </c>
      <c r="L304" s="265"/>
      <c r="M304" s="266" t="s">
        <v>19</v>
      </c>
      <c r="N304" s="267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169</v>
      </c>
      <c r="AT304" s="217" t="s">
        <v>271</v>
      </c>
      <c r="AU304" s="217" t="s">
        <v>83</v>
      </c>
      <c r="AY304" s="19" t="s">
        <v>122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137</v>
      </c>
      <c r="BM304" s="217" t="s">
        <v>488</v>
      </c>
    </row>
    <row r="305" s="2" customFormat="1" ht="24.15" customHeight="1">
      <c r="A305" s="40"/>
      <c r="B305" s="41"/>
      <c r="C305" s="206" t="s">
        <v>489</v>
      </c>
      <c r="D305" s="206" t="s">
        <v>125</v>
      </c>
      <c r="E305" s="207" t="s">
        <v>490</v>
      </c>
      <c r="F305" s="208" t="s">
        <v>491</v>
      </c>
      <c r="G305" s="209" t="s">
        <v>184</v>
      </c>
      <c r="H305" s="210">
        <v>4</v>
      </c>
      <c r="I305" s="211"/>
      <c r="J305" s="212">
        <f>ROUND(I305*H305,2)</f>
        <v>0</v>
      </c>
      <c r="K305" s="208" t="s">
        <v>163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129</v>
      </c>
      <c r="AT305" s="217" t="s">
        <v>125</v>
      </c>
      <c r="AU305" s="217" t="s">
        <v>83</v>
      </c>
      <c r="AY305" s="19" t="s">
        <v>122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81</v>
      </c>
      <c r="BK305" s="218">
        <f>ROUND(I305*H305,2)</f>
        <v>0</v>
      </c>
      <c r="BL305" s="19" t="s">
        <v>129</v>
      </c>
      <c r="BM305" s="217" t="s">
        <v>492</v>
      </c>
    </row>
    <row r="306" s="2" customFormat="1">
      <c r="A306" s="40"/>
      <c r="B306" s="41"/>
      <c r="C306" s="42"/>
      <c r="D306" s="245" t="s">
        <v>165</v>
      </c>
      <c r="E306" s="42"/>
      <c r="F306" s="246" t="s">
        <v>493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165</v>
      </c>
      <c r="AU306" s="19" t="s">
        <v>83</v>
      </c>
    </row>
    <row r="307" s="14" customFormat="1">
      <c r="A307" s="14"/>
      <c r="B307" s="234"/>
      <c r="C307" s="235"/>
      <c r="D307" s="219" t="s">
        <v>155</v>
      </c>
      <c r="E307" s="236" t="s">
        <v>19</v>
      </c>
      <c r="F307" s="237" t="s">
        <v>137</v>
      </c>
      <c r="G307" s="235"/>
      <c r="H307" s="238">
        <v>4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155</v>
      </c>
      <c r="AU307" s="244" t="s">
        <v>83</v>
      </c>
      <c r="AV307" s="14" t="s">
        <v>83</v>
      </c>
      <c r="AW307" s="14" t="s">
        <v>35</v>
      </c>
      <c r="AX307" s="14" t="s">
        <v>81</v>
      </c>
      <c r="AY307" s="244" t="s">
        <v>122</v>
      </c>
    </row>
    <row r="308" s="2" customFormat="1" ht="16.5" customHeight="1">
      <c r="A308" s="40"/>
      <c r="B308" s="41"/>
      <c r="C308" s="258" t="s">
        <v>494</v>
      </c>
      <c r="D308" s="258" t="s">
        <v>271</v>
      </c>
      <c r="E308" s="259" t="s">
        <v>495</v>
      </c>
      <c r="F308" s="260" t="s">
        <v>496</v>
      </c>
      <c r="G308" s="261" t="s">
        <v>184</v>
      </c>
      <c r="H308" s="262">
        <v>4</v>
      </c>
      <c r="I308" s="263"/>
      <c r="J308" s="264">
        <f>ROUND(I308*H308,2)</f>
        <v>0</v>
      </c>
      <c r="K308" s="260" t="s">
        <v>19</v>
      </c>
      <c r="L308" s="265"/>
      <c r="M308" s="266" t="s">
        <v>19</v>
      </c>
      <c r="N308" s="267" t="s">
        <v>44</v>
      </c>
      <c r="O308" s="86"/>
      <c r="P308" s="215">
        <f>O308*H308</f>
        <v>0</v>
      </c>
      <c r="Q308" s="215">
        <v>0.00016000000000000001</v>
      </c>
      <c r="R308" s="215">
        <f>Q308*H308</f>
        <v>0.00064000000000000005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281</v>
      </c>
      <c r="AT308" s="217" t="s">
        <v>271</v>
      </c>
      <c r="AU308" s="217" t="s">
        <v>83</v>
      </c>
      <c r="AY308" s="19" t="s">
        <v>122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81</v>
      </c>
      <c r="BK308" s="218">
        <f>ROUND(I308*H308,2)</f>
        <v>0</v>
      </c>
      <c r="BL308" s="19" t="s">
        <v>129</v>
      </c>
      <c r="BM308" s="217" t="s">
        <v>497</v>
      </c>
    </row>
    <row r="309" s="2" customFormat="1" ht="16.5" customHeight="1">
      <c r="A309" s="40"/>
      <c r="B309" s="41"/>
      <c r="C309" s="258" t="s">
        <v>498</v>
      </c>
      <c r="D309" s="258" t="s">
        <v>271</v>
      </c>
      <c r="E309" s="259" t="s">
        <v>499</v>
      </c>
      <c r="F309" s="260" t="s">
        <v>500</v>
      </c>
      <c r="G309" s="261" t="s">
        <v>128</v>
      </c>
      <c r="H309" s="262">
        <v>6</v>
      </c>
      <c r="I309" s="263"/>
      <c r="J309" s="264">
        <f>ROUND(I309*H309,2)</f>
        <v>0</v>
      </c>
      <c r="K309" s="260" t="s">
        <v>19</v>
      </c>
      <c r="L309" s="265"/>
      <c r="M309" s="266" t="s">
        <v>19</v>
      </c>
      <c r="N309" s="267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281</v>
      </c>
      <c r="AT309" s="217" t="s">
        <v>271</v>
      </c>
      <c r="AU309" s="217" t="s">
        <v>83</v>
      </c>
      <c r="AY309" s="19" t="s">
        <v>122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129</v>
      </c>
      <c r="BM309" s="217" t="s">
        <v>501</v>
      </c>
    </row>
    <row r="310" s="2" customFormat="1" ht="24.15" customHeight="1">
      <c r="A310" s="40"/>
      <c r="B310" s="41"/>
      <c r="C310" s="206" t="s">
        <v>502</v>
      </c>
      <c r="D310" s="206" t="s">
        <v>125</v>
      </c>
      <c r="E310" s="207" t="s">
        <v>503</v>
      </c>
      <c r="F310" s="208" t="s">
        <v>504</v>
      </c>
      <c r="G310" s="209" t="s">
        <v>199</v>
      </c>
      <c r="H310" s="210">
        <v>1</v>
      </c>
      <c r="I310" s="211"/>
      <c r="J310" s="212">
        <f>ROUND(I310*H310,2)</f>
        <v>0</v>
      </c>
      <c r="K310" s="208" t="s">
        <v>163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129</v>
      </c>
      <c r="AT310" s="217" t="s">
        <v>125</v>
      </c>
      <c r="AU310" s="217" t="s">
        <v>83</v>
      </c>
      <c r="AY310" s="19" t="s">
        <v>122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81</v>
      </c>
      <c r="BK310" s="218">
        <f>ROUND(I310*H310,2)</f>
        <v>0</v>
      </c>
      <c r="BL310" s="19" t="s">
        <v>129</v>
      </c>
      <c r="BM310" s="217" t="s">
        <v>505</v>
      </c>
    </row>
    <row r="311" s="2" customFormat="1">
      <c r="A311" s="40"/>
      <c r="B311" s="41"/>
      <c r="C311" s="42"/>
      <c r="D311" s="245" t="s">
        <v>165</v>
      </c>
      <c r="E311" s="42"/>
      <c r="F311" s="246" t="s">
        <v>506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165</v>
      </c>
      <c r="AU311" s="19" t="s">
        <v>83</v>
      </c>
    </row>
    <row r="312" s="2" customFormat="1" ht="16.5" customHeight="1">
      <c r="A312" s="40"/>
      <c r="B312" s="41"/>
      <c r="C312" s="258" t="s">
        <v>507</v>
      </c>
      <c r="D312" s="258" t="s">
        <v>271</v>
      </c>
      <c r="E312" s="259" t="s">
        <v>508</v>
      </c>
      <c r="F312" s="260" t="s">
        <v>509</v>
      </c>
      <c r="G312" s="261" t="s">
        <v>128</v>
      </c>
      <c r="H312" s="262">
        <v>1</v>
      </c>
      <c r="I312" s="263"/>
      <c r="J312" s="264">
        <f>ROUND(I312*H312,2)</f>
        <v>0</v>
      </c>
      <c r="K312" s="260" t="s">
        <v>19</v>
      </c>
      <c r="L312" s="265"/>
      <c r="M312" s="266" t="s">
        <v>19</v>
      </c>
      <c r="N312" s="267" t="s">
        <v>44</v>
      </c>
      <c r="O312" s="86"/>
      <c r="P312" s="215">
        <f>O312*H312</f>
        <v>0</v>
      </c>
      <c r="Q312" s="215">
        <v>0.00020000000000000001</v>
      </c>
      <c r="R312" s="215">
        <f>Q312*H312</f>
        <v>0.00020000000000000001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281</v>
      </c>
      <c r="AT312" s="217" t="s">
        <v>271</v>
      </c>
      <c r="AU312" s="217" t="s">
        <v>83</v>
      </c>
      <c r="AY312" s="19" t="s">
        <v>122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129</v>
      </c>
      <c r="BM312" s="217" t="s">
        <v>510</v>
      </c>
    </row>
    <row r="313" s="2" customFormat="1" ht="16.5" customHeight="1">
      <c r="A313" s="40"/>
      <c r="B313" s="41"/>
      <c r="C313" s="206" t="s">
        <v>511</v>
      </c>
      <c r="D313" s="206" t="s">
        <v>125</v>
      </c>
      <c r="E313" s="207" t="s">
        <v>512</v>
      </c>
      <c r="F313" s="208" t="s">
        <v>513</v>
      </c>
      <c r="G313" s="209" t="s">
        <v>199</v>
      </c>
      <c r="H313" s="210">
        <v>1</v>
      </c>
      <c r="I313" s="211"/>
      <c r="J313" s="212">
        <f>ROUND(I313*H313,2)</f>
        <v>0</v>
      </c>
      <c r="K313" s="208" t="s">
        <v>163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129</v>
      </c>
      <c r="AT313" s="217" t="s">
        <v>125</v>
      </c>
      <c r="AU313" s="217" t="s">
        <v>83</v>
      </c>
      <c r="AY313" s="19" t="s">
        <v>122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129</v>
      </c>
      <c r="BM313" s="217" t="s">
        <v>514</v>
      </c>
    </row>
    <row r="314" s="2" customFormat="1">
      <c r="A314" s="40"/>
      <c r="B314" s="41"/>
      <c r="C314" s="42"/>
      <c r="D314" s="245" t="s">
        <v>165</v>
      </c>
      <c r="E314" s="42"/>
      <c r="F314" s="246" t="s">
        <v>515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165</v>
      </c>
      <c r="AU314" s="19" t="s">
        <v>83</v>
      </c>
    </row>
    <row r="315" s="2" customFormat="1" ht="24.15" customHeight="1">
      <c r="A315" s="40"/>
      <c r="B315" s="41"/>
      <c r="C315" s="206" t="s">
        <v>516</v>
      </c>
      <c r="D315" s="206" t="s">
        <v>125</v>
      </c>
      <c r="E315" s="207" t="s">
        <v>517</v>
      </c>
      <c r="F315" s="208" t="s">
        <v>518</v>
      </c>
      <c r="G315" s="209" t="s">
        <v>199</v>
      </c>
      <c r="H315" s="210">
        <v>1</v>
      </c>
      <c r="I315" s="211"/>
      <c r="J315" s="212">
        <f>ROUND(I315*H315,2)</f>
        <v>0</v>
      </c>
      <c r="K315" s="208" t="s">
        <v>163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3.0000000000000001E-05</v>
      </c>
      <c r="R315" s="215">
        <f>Q315*H315</f>
        <v>3.0000000000000001E-05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129</v>
      </c>
      <c r="AT315" s="217" t="s">
        <v>125</v>
      </c>
      <c r="AU315" s="217" t="s">
        <v>83</v>
      </c>
      <c r="AY315" s="19" t="s">
        <v>122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129</v>
      </c>
      <c r="BM315" s="217" t="s">
        <v>519</v>
      </c>
    </row>
    <row r="316" s="2" customFormat="1">
      <c r="A316" s="40"/>
      <c r="B316" s="41"/>
      <c r="C316" s="42"/>
      <c r="D316" s="245" t="s">
        <v>165</v>
      </c>
      <c r="E316" s="42"/>
      <c r="F316" s="246" t="s">
        <v>520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165</v>
      </c>
      <c r="AU316" s="19" t="s">
        <v>83</v>
      </c>
    </row>
    <row r="317" s="12" customFormat="1" ht="25.92" customHeight="1">
      <c r="A317" s="12"/>
      <c r="B317" s="190"/>
      <c r="C317" s="191"/>
      <c r="D317" s="192" t="s">
        <v>72</v>
      </c>
      <c r="E317" s="193" t="s">
        <v>521</v>
      </c>
      <c r="F317" s="193" t="s">
        <v>522</v>
      </c>
      <c r="G317" s="191"/>
      <c r="H317" s="191"/>
      <c r="I317" s="194"/>
      <c r="J317" s="195">
        <f>BK317</f>
        <v>0</v>
      </c>
      <c r="K317" s="191"/>
      <c r="L317" s="196"/>
      <c r="M317" s="197"/>
      <c r="N317" s="198"/>
      <c r="O317" s="198"/>
      <c r="P317" s="199">
        <f>SUM(P318:P321)</f>
        <v>0</v>
      </c>
      <c r="Q317" s="198"/>
      <c r="R317" s="199">
        <f>SUM(R318:R321)</f>
        <v>0</v>
      </c>
      <c r="S317" s="198"/>
      <c r="T317" s="20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137</v>
      </c>
      <c r="AT317" s="202" t="s">
        <v>72</v>
      </c>
      <c r="AU317" s="202" t="s">
        <v>73</v>
      </c>
      <c r="AY317" s="201" t="s">
        <v>122</v>
      </c>
      <c r="BK317" s="203">
        <f>SUM(BK318:BK321)</f>
        <v>0</v>
      </c>
    </row>
    <row r="318" s="2" customFormat="1" ht="16.5" customHeight="1">
      <c r="A318" s="40"/>
      <c r="B318" s="41"/>
      <c r="C318" s="206" t="s">
        <v>523</v>
      </c>
      <c r="D318" s="206" t="s">
        <v>125</v>
      </c>
      <c r="E318" s="207" t="s">
        <v>524</v>
      </c>
      <c r="F318" s="208" t="s">
        <v>525</v>
      </c>
      <c r="G318" s="209" t="s">
        <v>526</v>
      </c>
      <c r="H318" s="210">
        <v>3</v>
      </c>
      <c r="I318" s="211"/>
      <c r="J318" s="212">
        <f>ROUND(I318*H318,2)</f>
        <v>0</v>
      </c>
      <c r="K318" s="208" t="s">
        <v>163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527</v>
      </c>
      <c r="AT318" s="217" t="s">
        <v>125</v>
      </c>
      <c r="AU318" s="217" t="s">
        <v>81</v>
      </c>
      <c r="AY318" s="19" t="s">
        <v>122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527</v>
      </c>
      <c r="BM318" s="217" t="s">
        <v>528</v>
      </c>
    </row>
    <row r="319" s="2" customFormat="1">
      <c r="A319" s="40"/>
      <c r="B319" s="41"/>
      <c r="C319" s="42"/>
      <c r="D319" s="245" t="s">
        <v>165</v>
      </c>
      <c r="E319" s="42"/>
      <c r="F319" s="246" t="s">
        <v>529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165</v>
      </c>
      <c r="AU319" s="19" t="s">
        <v>81</v>
      </c>
    </row>
    <row r="320" s="13" customFormat="1">
      <c r="A320" s="13"/>
      <c r="B320" s="224"/>
      <c r="C320" s="225"/>
      <c r="D320" s="219" t="s">
        <v>155</v>
      </c>
      <c r="E320" s="226" t="s">
        <v>19</v>
      </c>
      <c r="F320" s="227" t="s">
        <v>530</v>
      </c>
      <c r="G320" s="225"/>
      <c r="H320" s="226" t="s">
        <v>19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155</v>
      </c>
      <c r="AU320" s="233" t="s">
        <v>81</v>
      </c>
      <c r="AV320" s="13" t="s">
        <v>81</v>
      </c>
      <c r="AW320" s="13" t="s">
        <v>35</v>
      </c>
      <c r="AX320" s="13" t="s">
        <v>73</v>
      </c>
      <c r="AY320" s="233" t="s">
        <v>122</v>
      </c>
    </row>
    <row r="321" s="14" customFormat="1">
      <c r="A321" s="14"/>
      <c r="B321" s="234"/>
      <c r="C321" s="235"/>
      <c r="D321" s="219" t="s">
        <v>155</v>
      </c>
      <c r="E321" s="236" t="s">
        <v>19</v>
      </c>
      <c r="F321" s="237" t="s">
        <v>134</v>
      </c>
      <c r="G321" s="235"/>
      <c r="H321" s="238">
        <v>3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155</v>
      </c>
      <c r="AU321" s="244" t="s">
        <v>81</v>
      </c>
      <c r="AV321" s="14" t="s">
        <v>83</v>
      </c>
      <c r="AW321" s="14" t="s">
        <v>35</v>
      </c>
      <c r="AX321" s="14" t="s">
        <v>81</v>
      </c>
      <c r="AY321" s="244" t="s">
        <v>122</v>
      </c>
    </row>
    <row r="322" s="12" customFormat="1" ht="25.92" customHeight="1">
      <c r="A322" s="12"/>
      <c r="B322" s="190"/>
      <c r="C322" s="191"/>
      <c r="D322" s="192" t="s">
        <v>72</v>
      </c>
      <c r="E322" s="193" t="s">
        <v>531</v>
      </c>
      <c r="F322" s="193" t="s">
        <v>532</v>
      </c>
      <c r="G322" s="191"/>
      <c r="H322" s="191"/>
      <c r="I322" s="194"/>
      <c r="J322" s="195">
        <f>BK322</f>
        <v>0</v>
      </c>
      <c r="K322" s="191"/>
      <c r="L322" s="196"/>
      <c r="M322" s="197"/>
      <c r="N322" s="198"/>
      <c r="O322" s="198"/>
      <c r="P322" s="199">
        <f>P323+P330+P337+P341</f>
        <v>0</v>
      </c>
      <c r="Q322" s="198"/>
      <c r="R322" s="199">
        <f>R323+R330+R337+R341</f>
        <v>0</v>
      </c>
      <c r="S322" s="198"/>
      <c r="T322" s="200">
        <f>T323+T330+T337+T341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146</v>
      </c>
      <c r="AT322" s="202" t="s">
        <v>72</v>
      </c>
      <c r="AU322" s="202" t="s">
        <v>73</v>
      </c>
      <c r="AY322" s="201" t="s">
        <v>122</v>
      </c>
      <c r="BK322" s="203">
        <f>BK323+BK330+BK337+BK341</f>
        <v>0</v>
      </c>
    </row>
    <row r="323" s="12" customFormat="1" ht="22.8" customHeight="1">
      <c r="A323" s="12"/>
      <c r="B323" s="190"/>
      <c r="C323" s="191"/>
      <c r="D323" s="192" t="s">
        <v>72</v>
      </c>
      <c r="E323" s="204" t="s">
        <v>533</v>
      </c>
      <c r="F323" s="204" t="s">
        <v>534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SUM(P324:P329)</f>
        <v>0</v>
      </c>
      <c r="Q323" s="198"/>
      <c r="R323" s="199">
        <f>SUM(R324:R329)</f>
        <v>0</v>
      </c>
      <c r="S323" s="198"/>
      <c r="T323" s="200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146</v>
      </c>
      <c r="AT323" s="202" t="s">
        <v>72</v>
      </c>
      <c r="AU323" s="202" t="s">
        <v>81</v>
      </c>
      <c r="AY323" s="201" t="s">
        <v>122</v>
      </c>
      <c r="BK323" s="203">
        <f>SUM(BK324:BK329)</f>
        <v>0</v>
      </c>
    </row>
    <row r="324" s="2" customFormat="1" ht="16.5" customHeight="1">
      <c r="A324" s="40"/>
      <c r="B324" s="41"/>
      <c r="C324" s="206" t="s">
        <v>535</v>
      </c>
      <c r="D324" s="206" t="s">
        <v>125</v>
      </c>
      <c r="E324" s="207" t="s">
        <v>536</v>
      </c>
      <c r="F324" s="208" t="s">
        <v>537</v>
      </c>
      <c r="G324" s="209" t="s">
        <v>143</v>
      </c>
      <c r="H324" s="210">
        <v>1</v>
      </c>
      <c r="I324" s="211"/>
      <c r="J324" s="212">
        <f>ROUND(I324*H324,2)</f>
        <v>0</v>
      </c>
      <c r="K324" s="208" t="s">
        <v>163</v>
      </c>
      <c r="L324" s="46"/>
      <c r="M324" s="213" t="s">
        <v>19</v>
      </c>
      <c r="N324" s="214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463</v>
      </c>
      <c r="AT324" s="217" t="s">
        <v>125</v>
      </c>
      <c r="AU324" s="217" t="s">
        <v>83</v>
      </c>
      <c r="AY324" s="19" t="s">
        <v>122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ROUND(I324*H324,2)</f>
        <v>0</v>
      </c>
      <c r="BL324" s="19" t="s">
        <v>463</v>
      </c>
      <c r="BM324" s="217" t="s">
        <v>538</v>
      </c>
    </row>
    <row r="325" s="2" customFormat="1">
      <c r="A325" s="40"/>
      <c r="B325" s="41"/>
      <c r="C325" s="42"/>
      <c r="D325" s="245" t="s">
        <v>165</v>
      </c>
      <c r="E325" s="42"/>
      <c r="F325" s="246" t="s">
        <v>539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165</v>
      </c>
      <c r="AU325" s="19" t="s">
        <v>83</v>
      </c>
    </row>
    <row r="326" s="2" customFormat="1">
      <c r="A326" s="40"/>
      <c r="B326" s="41"/>
      <c r="C326" s="42"/>
      <c r="D326" s="219" t="s">
        <v>139</v>
      </c>
      <c r="E326" s="42"/>
      <c r="F326" s="220" t="s">
        <v>540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139</v>
      </c>
      <c r="AU326" s="19" t="s">
        <v>83</v>
      </c>
    </row>
    <row r="327" s="2" customFormat="1" ht="16.5" customHeight="1">
      <c r="A327" s="40"/>
      <c r="B327" s="41"/>
      <c r="C327" s="206" t="s">
        <v>541</v>
      </c>
      <c r="D327" s="206" t="s">
        <v>125</v>
      </c>
      <c r="E327" s="207" t="s">
        <v>542</v>
      </c>
      <c r="F327" s="208" t="s">
        <v>543</v>
      </c>
      <c r="G327" s="209" t="s">
        <v>128</v>
      </c>
      <c r="H327" s="210">
        <v>1</v>
      </c>
      <c r="I327" s="211"/>
      <c r="J327" s="212">
        <f>ROUND(I327*H327,2)</f>
        <v>0</v>
      </c>
      <c r="K327" s="208" t="s">
        <v>163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463</v>
      </c>
      <c r="AT327" s="217" t="s">
        <v>125</v>
      </c>
      <c r="AU327" s="217" t="s">
        <v>83</v>
      </c>
      <c r="AY327" s="19" t="s">
        <v>122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463</v>
      </c>
      <c r="BM327" s="217" t="s">
        <v>544</v>
      </c>
    </row>
    <row r="328" s="2" customFormat="1">
      <c r="A328" s="40"/>
      <c r="B328" s="41"/>
      <c r="C328" s="42"/>
      <c r="D328" s="245" t="s">
        <v>165</v>
      </c>
      <c r="E328" s="42"/>
      <c r="F328" s="246" t="s">
        <v>545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165</v>
      </c>
      <c r="AU328" s="19" t="s">
        <v>83</v>
      </c>
    </row>
    <row r="329" s="2" customFormat="1">
      <c r="A329" s="40"/>
      <c r="B329" s="41"/>
      <c r="C329" s="42"/>
      <c r="D329" s="219" t="s">
        <v>139</v>
      </c>
      <c r="E329" s="42"/>
      <c r="F329" s="220" t="s">
        <v>546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139</v>
      </c>
      <c r="AU329" s="19" t="s">
        <v>83</v>
      </c>
    </row>
    <row r="330" s="12" customFormat="1" ht="22.8" customHeight="1">
      <c r="A330" s="12"/>
      <c r="B330" s="190"/>
      <c r="C330" s="191"/>
      <c r="D330" s="192" t="s">
        <v>72</v>
      </c>
      <c r="E330" s="204" t="s">
        <v>547</v>
      </c>
      <c r="F330" s="204" t="s">
        <v>548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SUM(P331:P336)</f>
        <v>0</v>
      </c>
      <c r="Q330" s="198"/>
      <c r="R330" s="199">
        <f>SUM(R331:R336)</f>
        <v>0</v>
      </c>
      <c r="S330" s="198"/>
      <c r="T330" s="200">
        <f>SUM(T331:T336)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146</v>
      </c>
      <c r="AT330" s="202" t="s">
        <v>72</v>
      </c>
      <c r="AU330" s="202" t="s">
        <v>81</v>
      </c>
      <c r="AY330" s="201" t="s">
        <v>122</v>
      </c>
      <c r="BK330" s="203">
        <f>SUM(BK331:BK336)</f>
        <v>0</v>
      </c>
    </row>
    <row r="331" s="2" customFormat="1" ht="16.5" customHeight="1">
      <c r="A331" s="40"/>
      <c r="B331" s="41"/>
      <c r="C331" s="206" t="s">
        <v>549</v>
      </c>
      <c r="D331" s="206" t="s">
        <v>125</v>
      </c>
      <c r="E331" s="207" t="s">
        <v>550</v>
      </c>
      <c r="F331" s="208" t="s">
        <v>551</v>
      </c>
      <c r="G331" s="209" t="s">
        <v>143</v>
      </c>
      <c r="H331" s="210">
        <v>2</v>
      </c>
      <c r="I331" s="211"/>
      <c r="J331" s="212">
        <f>ROUND(I331*H331,2)</f>
        <v>0</v>
      </c>
      <c r="K331" s="208" t="s">
        <v>163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463</v>
      </c>
      <c r="AT331" s="217" t="s">
        <v>125</v>
      </c>
      <c r="AU331" s="217" t="s">
        <v>83</v>
      </c>
      <c r="AY331" s="19" t="s">
        <v>122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81</v>
      </c>
      <c r="BK331" s="218">
        <f>ROUND(I331*H331,2)</f>
        <v>0</v>
      </c>
      <c r="BL331" s="19" t="s">
        <v>463</v>
      </c>
      <c r="BM331" s="217" t="s">
        <v>552</v>
      </c>
    </row>
    <row r="332" s="2" customFormat="1">
      <c r="A332" s="40"/>
      <c r="B332" s="41"/>
      <c r="C332" s="42"/>
      <c r="D332" s="245" t="s">
        <v>165</v>
      </c>
      <c r="E332" s="42"/>
      <c r="F332" s="246" t="s">
        <v>553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165</v>
      </c>
      <c r="AU332" s="19" t="s">
        <v>83</v>
      </c>
    </row>
    <row r="333" s="14" customFormat="1">
      <c r="A333" s="14"/>
      <c r="B333" s="234"/>
      <c r="C333" s="235"/>
      <c r="D333" s="219" t="s">
        <v>155</v>
      </c>
      <c r="E333" s="236" t="s">
        <v>19</v>
      </c>
      <c r="F333" s="237" t="s">
        <v>554</v>
      </c>
      <c r="G333" s="235"/>
      <c r="H333" s="238">
        <v>2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155</v>
      </c>
      <c r="AU333" s="244" t="s">
        <v>83</v>
      </c>
      <c r="AV333" s="14" t="s">
        <v>83</v>
      </c>
      <c r="AW333" s="14" t="s">
        <v>35</v>
      </c>
      <c r="AX333" s="14" t="s">
        <v>81</v>
      </c>
      <c r="AY333" s="244" t="s">
        <v>122</v>
      </c>
    </row>
    <row r="334" s="2" customFormat="1" ht="16.5" customHeight="1">
      <c r="A334" s="40"/>
      <c r="B334" s="41"/>
      <c r="C334" s="206" t="s">
        <v>555</v>
      </c>
      <c r="D334" s="206" t="s">
        <v>125</v>
      </c>
      <c r="E334" s="207" t="s">
        <v>556</v>
      </c>
      <c r="F334" s="208" t="s">
        <v>557</v>
      </c>
      <c r="G334" s="209" t="s">
        <v>143</v>
      </c>
      <c r="H334" s="210">
        <v>1</v>
      </c>
      <c r="I334" s="211"/>
      <c r="J334" s="212">
        <f>ROUND(I334*H334,2)</f>
        <v>0</v>
      </c>
      <c r="K334" s="208" t="s">
        <v>163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463</v>
      </c>
      <c r="AT334" s="217" t="s">
        <v>125</v>
      </c>
      <c r="AU334" s="217" t="s">
        <v>83</v>
      </c>
      <c r="AY334" s="19" t="s">
        <v>122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81</v>
      </c>
      <c r="BK334" s="218">
        <f>ROUND(I334*H334,2)</f>
        <v>0</v>
      </c>
      <c r="BL334" s="19" t="s">
        <v>463</v>
      </c>
      <c r="BM334" s="217" t="s">
        <v>558</v>
      </c>
    </row>
    <row r="335" s="2" customFormat="1">
      <c r="A335" s="40"/>
      <c r="B335" s="41"/>
      <c r="C335" s="42"/>
      <c r="D335" s="245" t="s">
        <v>165</v>
      </c>
      <c r="E335" s="42"/>
      <c r="F335" s="246" t="s">
        <v>559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165</v>
      </c>
      <c r="AU335" s="19" t="s">
        <v>83</v>
      </c>
    </row>
    <row r="336" s="2" customFormat="1">
      <c r="A336" s="40"/>
      <c r="B336" s="41"/>
      <c r="C336" s="42"/>
      <c r="D336" s="219" t="s">
        <v>139</v>
      </c>
      <c r="E336" s="42"/>
      <c r="F336" s="220" t="s">
        <v>560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139</v>
      </c>
      <c r="AU336" s="19" t="s">
        <v>83</v>
      </c>
    </row>
    <row r="337" s="12" customFormat="1" ht="22.8" customHeight="1">
      <c r="A337" s="12"/>
      <c r="B337" s="190"/>
      <c r="C337" s="191"/>
      <c r="D337" s="192" t="s">
        <v>72</v>
      </c>
      <c r="E337" s="204" t="s">
        <v>561</v>
      </c>
      <c r="F337" s="204" t="s">
        <v>562</v>
      </c>
      <c r="G337" s="191"/>
      <c r="H337" s="191"/>
      <c r="I337" s="194"/>
      <c r="J337" s="205">
        <f>BK337</f>
        <v>0</v>
      </c>
      <c r="K337" s="191"/>
      <c r="L337" s="196"/>
      <c r="M337" s="197"/>
      <c r="N337" s="198"/>
      <c r="O337" s="198"/>
      <c r="P337" s="199">
        <f>SUM(P338:P340)</f>
        <v>0</v>
      </c>
      <c r="Q337" s="198"/>
      <c r="R337" s="199">
        <f>SUM(R338:R340)</f>
        <v>0</v>
      </c>
      <c r="S337" s="198"/>
      <c r="T337" s="200">
        <f>SUM(T338:T340)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146</v>
      </c>
      <c r="AT337" s="202" t="s">
        <v>72</v>
      </c>
      <c r="AU337" s="202" t="s">
        <v>81</v>
      </c>
      <c r="AY337" s="201" t="s">
        <v>122</v>
      </c>
      <c r="BK337" s="203">
        <f>SUM(BK338:BK340)</f>
        <v>0</v>
      </c>
    </row>
    <row r="338" s="2" customFormat="1" ht="16.5" customHeight="1">
      <c r="A338" s="40"/>
      <c r="B338" s="41"/>
      <c r="C338" s="206" t="s">
        <v>563</v>
      </c>
      <c r="D338" s="206" t="s">
        <v>125</v>
      </c>
      <c r="E338" s="207" t="s">
        <v>564</v>
      </c>
      <c r="F338" s="208" t="s">
        <v>565</v>
      </c>
      <c r="G338" s="209" t="s">
        <v>143</v>
      </c>
      <c r="H338" s="210">
        <v>1</v>
      </c>
      <c r="I338" s="211"/>
      <c r="J338" s="212">
        <f>ROUND(I338*H338,2)</f>
        <v>0</v>
      </c>
      <c r="K338" s="208" t="s">
        <v>163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463</v>
      </c>
      <c r="AT338" s="217" t="s">
        <v>125</v>
      </c>
      <c r="AU338" s="217" t="s">
        <v>83</v>
      </c>
      <c r="AY338" s="19" t="s">
        <v>122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463</v>
      </c>
      <c r="BM338" s="217" t="s">
        <v>566</v>
      </c>
    </row>
    <row r="339" s="2" customFormat="1">
      <c r="A339" s="40"/>
      <c r="B339" s="41"/>
      <c r="C339" s="42"/>
      <c r="D339" s="245" t="s">
        <v>165</v>
      </c>
      <c r="E339" s="42"/>
      <c r="F339" s="246" t="s">
        <v>567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165</v>
      </c>
      <c r="AU339" s="19" t="s">
        <v>83</v>
      </c>
    </row>
    <row r="340" s="2" customFormat="1">
      <c r="A340" s="40"/>
      <c r="B340" s="41"/>
      <c r="C340" s="42"/>
      <c r="D340" s="219" t="s">
        <v>139</v>
      </c>
      <c r="E340" s="42"/>
      <c r="F340" s="220" t="s">
        <v>568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139</v>
      </c>
      <c r="AU340" s="19" t="s">
        <v>83</v>
      </c>
    </row>
    <row r="341" s="12" customFormat="1" ht="22.8" customHeight="1">
      <c r="A341" s="12"/>
      <c r="B341" s="190"/>
      <c r="C341" s="191"/>
      <c r="D341" s="192" t="s">
        <v>72</v>
      </c>
      <c r="E341" s="204" t="s">
        <v>569</v>
      </c>
      <c r="F341" s="204" t="s">
        <v>570</v>
      </c>
      <c r="G341" s="191"/>
      <c r="H341" s="191"/>
      <c r="I341" s="194"/>
      <c r="J341" s="205">
        <f>BK341</f>
        <v>0</v>
      </c>
      <c r="K341" s="191"/>
      <c r="L341" s="196"/>
      <c r="M341" s="197"/>
      <c r="N341" s="198"/>
      <c r="O341" s="198"/>
      <c r="P341" s="199">
        <f>SUM(P342:P347)</f>
        <v>0</v>
      </c>
      <c r="Q341" s="198"/>
      <c r="R341" s="199">
        <f>SUM(R342:R347)</f>
        <v>0</v>
      </c>
      <c r="S341" s="198"/>
      <c r="T341" s="200">
        <f>SUM(T342:T347)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146</v>
      </c>
      <c r="AT341" s="202" t="s">
        <v>72</v>
      </c>
      <c r="AU341" s="202" t="s">
        <v>81</v>
      </c>
      <c r="AY341" s="201" t="s">
        <v>122</v>
      </c>
      <c r="BK341" s="203">
        <f>SUM(BK342:BK347)</f>
        <v>0</v>
      </c>
    </row>
    <row r="342" s="2" customFormat="1" ht="16.5" customHeight="1">
      <c r="A342" s="40"/>
      <c r="B342" s="41"/>
      <c r="C342" s="206" t="s">
        <v>571</v>
      </c>
      <c r="D342" s="206" t="s">
        <v>125</v>
      </c>
      <c r="E342" s="207" t="s">
        <v>572</v>
      </c>
      <c r="F342" s="208" t="s">
        <v>573</v>
      </c>
      <c r="G342" s="209" t="s">
        <v>143</v>
      </c>
      <c r="H342" s="210">
        <v>1</v>
      </c>
      <c r="I342" s="211"/>
      <c r="J342" s="212">
        <f>ROUND(I342*H342,2)</f>
        <v>0</v>
      </c>
      <c r="K342" s="208" t="s">
        <v>163</v>
      </c>
      <c r="L342" s="46"/>
      <c r="M342" s="213" t="s">
        <v>19</v>
      </c>
      <c r="N342" s="214" t="s">
        <v>44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463</v>
      </c>
      <c r="AT342" s="217" t="s">
        <v>125</v>
      </c>
      <c r="AU342" s="217" t="s">
        <v>83</v>
      </c>
      <c r="AY342" s="19" t="s">
        <v>122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81</v>
      </c>
      <c r="BK342" s="218">
        <f>ROUND(I342*H342,2)</f>
        <v>0</v>
      </c>
      <c r="BL342" s="19" t="s">
        <v>463</v>
      </c>
      <c r="BM342" s="217" t="s">
        <v>574</v>
      </c>
    </row>
    <row r="343" s="2" customFormat="1">
      <c r="A343" s="40"/>
      <c r="B343" s="41"/>
      <c r="C343" s="42"/>
      <c r="D343" s="245" t="s">
        <v>165</v>
      </c>
      <c r="E343" s="42"/>
      <c r="F343" s="246" t="s">
        <v>575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165</v>
      </c>
      <c r="AU343" s="19" t="s">
        <v>83</v>
      </c>
    </row>
    <row r="344" s="2" customFormat="1">
      <c r="A344" s="40"/>
      <c r="B344" s="41"/>
      <c r="C344" s="42"/>
      <c r="D344" s="219" t="s">
        <v>139</v>
      </c>
      <c r="E344" s="42"/>
      <c r="F344" s="220" t="s">
        <v>576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139</v>
      </c>
      <c r="AU344" s="19" t="s">
        <v>83</v>
      </c>
    </row>
    <row r="345" s="2" customFormat="1" ht="16.5" customHeight="1">
      <c r="A345" s="40"/>
      <c r="B345" s="41"/>
      <c r="C345" s="206" t="s">
        <v>577</v>
      </c>
      <c r="D345" s="206" t="s">
        <v>125</v>
      </c>
      <c r="E345" s="207" t="s">
        <v>578</v>
      </c>
      <c r="F345" s="208" t="s">
        <v>579</v>
      </c>
      <c r="G345" s="209" t="s">
        <v>143</v>
      </c>
      <c r="H345" s="210">
        <v>1</v>
      </c>
      <c r="I345" s="211"/>
      <c r="J345" s="212">
        <f>ROUND(I345*H345,2)</f>
        <v>0</v>
      </c>
      <c r="K345" s="208" t="s">
        <v>163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463</v>
      </c>
      <c r="AT345" s="217" t="s">
        <v>125</v>
      </c>
      <c r="AU345" s="217" t="s">
        <v>83</v>
      </c>
      <c r="AY345" s="19" t="s">
        <v>122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463</v>
      </c>
      <c r="BM345" s="217" t="s">
        <v>580</v>
      </c>
    </row>
    <row r="346" s="2" customFormat="1">
      <c r="A346" s="40"/>
      <c r="B346" s="41"/>
      <c r="C346" s="42"/>
      <c r="D346" s="245" t="s">
        <v>165</v>
      </c>
      <c r="E346" s="42"/>
      <c r="F346" s="246" t="s">
        <v>581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165</v>
      </c>
      <c r="AU346" s="19" t="s">
        <v>83</v>
      </c>
    </row>
    <row r="347" s="2" customFormat="1">
      <c r="A347" s="40"/>
      <c r="B347" s="41"/>
      <c r="C347" s="42"/>
      <c r="D347" s="219" t="s">
        <v>139</v>
      </c>
      <c r="E347" s="42"/>
      <c r="F347" s="220" t="s">
        <v>582</v>
      </c>
      <c r="G347" s="42"/>
      <c r="H347" s="42"/>
      <c r="I347" s="221"/>
      <c r="J347" s="42"/>
      <c r="K347" s="42"/>
      <c r="L347" s="46"/>
      <c r="M347" s="280"/>
      <c r="N347" s="281"/>
      <c r="O347" s="282"/>
      <c r="P347" s="282"/>
      <c r="Q347" s="282"/>
      <c r="R347" s="282"/>
      <c r="S347" s="282"/>
      <c r="T347" s="283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139</v>
      </c>
      <c r="AU347" s="19" t="s">
        <v>83</v>
      </c>
    </row>
    <row r="348" s="2" customFormat="1" ht="6.96" customHeight="1">
      <c r="A348" s="40"/>
      <c r="B348" s="61"/>
      <c r="C348" s="62"/>
      <c r="D348" s="62"/>
      <c r="E348" s="62"/>
      <c r="F348" s="62"/>
      <c r="G348" s="62"/>
      <c r="H348" s="62"/>
      <c r="I348" s="62"/>
      <c r="J348" s="62"/>
      <c r="K348" s="62"/>
      <c r="L348" s="46"/>
      <c r="M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</sheetData>
  <sheetProtection sheet="1" autoFilter="0" formatColumns="0" formatRows="0" objects="1" scenarios="1" spinCount="100000" saltValue="YH2Z3uGO96PJDIeGJ9ciScUfWw/41lFXmHCYH+OMGrdwoDPQqa1QfK0Q9waLDg8tjuuDepC+cHNsUYV31JFPTg==" hashValue="8l5DWQ7JUkGquTMyCQumjuepHUmhLVbTU1nyOGCocu8TswxhVS1H4C1xnt4JqhH/x3Hyzuhb2uPZqJnMKodOTA==" algorithmName="SHA-512" password="CC35"/>
  <autoFilter ref="C90:K34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106" r:id="rId1" display="https://podminky.urs.cz/item/CS_URS_2022_01/952901221"/>
    <hyperlink ref="F110" r:id="rId2" display="https://podminky.urs.cz/item/CS_URS_2022_01/997013511"/>
    <hyperlink ref="F114" r:id="rId3" display="https://podminky.urs.cz/item/CS_URS_2022_01/741120845"/>
    <hyperlink ref="F118" r:id="rId4" display="https://podminky.urs.cz/item/CS_URS_2022_01/741123821"/>
    <hyperlink ref="F122" r:id="rId5" display="https://podminky.urs.cz/item/CS_URS_2022_01/741213847"/>
    <hyperlink ref="F129" r:id="rId6" display="https://podminky.urs.cz/item/CS_URS_2022_01/741914823"/>
    <hyperlink ref="F133" r:id="rId7" display="https://podminky.urs.cz/item/CS_URS_2022_01/946112113"/>
    <hyperlink ref="F138" r:id="rId8" display="https://podminky.urs.cz/item/CS_URS_2022_01/946112213"/>
    <hyperlink ref="F143" r:id="rId9" display="https://podminky.urs.cz/item/CS_URS_2022_01/741210211"/>
    <hyperlink ref="F147" r:id="rId10" display="https://podminky.urs.cz/item/CS_URS_2022_01/741130014"/>
    <hyperlink ref="F150" r:id="rId11" display="https://podminky.urs.cz/item/CS_URS_2022_01/741130017"/>
    <hyperlink ref="F155" r:id="rId12" display="https://podminky.urs.cz/item/CS_URS_2022_01/741810001"/>
    <hyperlink ref="F175" r:id="rId13" display="https://podminky.urs.cz/item/CS_URS_2022_01/741120313"/>
    <hyperlink ref="F185" r:id="rId14" display="https://podminky.urs.cz/item/CS_URS_2022_01/741213847"/>
    <hyperlink ref="F193" r:id="rId15" display="https://podminky.urs.cz/item/CS_URS_2022_01/741122634"/>
    <hyperlink ref="F197" r:id="rId16" display="https://podminky.urs.cz/item/CS_URS_2022_01/741130014"/>
    <hyperlink ref="F204" r:id="rId17" display="https://podminky.urs.cz/item/CS_URS_2022_01/741130017"/>
    <hyperlink ref="F214" r:id="rId18" display="https://podminky.urs.cz/item/CS_URS_2022_01/741210211"/>
    <hyperlink ref="F220" r:id="rId19" display="https://podminky.urs.cz/item/CS_URS_2022_01/741811021"/>
    <hyperlink ref="F224" r:id="rId20" display="https://podminky.urs.cz/item/CS_URS_2022_01/741910415"/>
    <hyperlink ref="F233" r:id="rId21" display="https://podminky.urs.cz/item/CS_URS_2022_01/741410003"/>
    <hyperlink ref="F239" r:id="rId22" display="https://podminky.urs.cz/item/CS_URS_2022_01/741120307"/>
    <hyperlink ref="F244" r:id="rId23" display="https://podminky.urs.cz/item/CS_URS_2022_01/751510023"/>
    <hyperlink ref="F251" r:id="rId24" display="https://podminky.urs.cz/item/CS_URS_2022_01/946112213"/>
    <hyperlink ref="F256" r:id="rId25" display="https://podminky.urs.cz/item/CS_URS_2022_01/946112813"/>
    <hyperlink ref="F260" r:id="rId26" display="https://podminky.urs.cz/item/CS_URS_2022_01/952901221"/>
    <hyperlink ref="F266" r:id="rId27" display="https://podminky.urs.cz/item/CS_URS_2022_01/998741201"/>
    <hyperlink ref="F268" r:id="rId28" display="https://podminky.urs.cz/item/CS_URS_2022_01/741810001"/>
    <hyperlink ref="F272" r:id="rId29" display="https://podminky.urs.cz/item/CS_URS_2022_01/741420001"/>
    <hyperlink ref="F279" r:id="rId30" display="https://podminky.urs.cz/item/CS_URS_2022_01/741420121"/>
    <hyperlink ref="F284" r:id="rId31" display="https://podminky.urs.cz/item/CS_URS_2022_01/741420021"/>
    <hyperlink ref="F288" r:id="rId32" display="https://podminky.urs.cz/item/CS_URS_2022_01/741420054"/>
    <hyperlink ref="F291" r:id="rId33" display="https://podminky.urs.cz/item/CS_URS_2022_01/044002000"/>
    <hyperlink ref="F295" r:id="rId34" display="https://podminky.urs.cz/item/CS_URS_2022_01/742121001"/>
    <hyperlink ref="F306" r:id="rId35" display="https://podminky.urs.cz/item/CS_URS_2022_01/741110101"/>
    <hyperlink ref="F311" r:id="rId36" display="https://podminky.urs.cz/item/CS_URS_2022_01/742330041"/>
    <hyperlink ref="F314" r:id="rId37" display="https://podminky.urs.cz/item/CS_URS_2022_01/742330051"/>
    <hyperlink ref="F316" r:id="rId38" display="https://podminky.urs.cz/item/CS_URS_2022_01/741920245"/>
    <hyperlink ref="F319" r:id="rId39" display="https://podminky.urs.cz/item/CS_URS_2022_01/HZS2232"/>
    <hyperlink ref="F325" r:id="rId40" display="https://podminky.urs.cz/item/CS_URS_2022_01/013254000"/>
    <hyperlink ref="F328" r:id="rId41" display="https://podminky.urs.cz/item/CS_URS_2022_01/013294000"/>
    <hyperlink ref="F332" r:id="rId42" display="https://podminky.urs.cz/item/CS_URS_2022_01/049103000"/>
    <hyperlink ref="F335" r:id="rId43" display="https://podminky.urs.cz/item/CS_URS_2022_01/049303000"/>
    <hyperlink ref="F339" r:id="rId44" display="https://podminky.urs.cz/item/CS_URS_2022_01/063303000"/>
    <hyperlink ref="F343" r:id="rId45" display="https://podminky.urs.cz/item/CS_URS_2022_01/092103001"/>
    <hyperlink ref="F346" r:id="rId46" display="https://podminky.urs.cz/item/CS_URS_2022_01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NÁHRADNÍ ZDROJ ELEKTRICKÉ ENERGIE - VÝMĚNA, LF UPOL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90</v>
      </c>
      <c r="G12" s="40"/>
      <c r="H12" s="40"/>
      <c r="I12" s="134" t="s">
        <v>23</v>
      </c>
      <c r="J12" s="139" t="str">
        <f>'Rekapitulace stavby'!AN8</f>
        <v>12. 3. 2022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ROUND((SUM(BE82:BE96)),  2)</f>
        <v>0</v>
      </c>
      <c r="G33" s="40"/>
      <c r="H33" s="40"/>
      <c r="I33" s="150">
        <v>0.20999999999999999</v>
      </c>
      <c r="J33" s="149">
        <f>ROUND(((SUM(BE82:BE96))*I33),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ROUND((SUM(BF82:BF96)),  2)</f>
        <v>0</v>
      </c>
      <c r="G34" s="40"/>
      <c r="H34" s="40"/>
      <c r="I34" s="150">
        <v>0.14999999999999999</v>
      </c>
      <c r="J34" s="149">
        <f>ROUND(((SUM(BF82:BF96))*I34),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ROUND((SUM(BG82:BG96)),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ROUND((SUM(BH82:BH96)),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ROUND((SUM(BI82:BI96)),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NÁHRADNÍ ZDROJ ELEKTRICKÉ ENERGIE - VÝMĚNA, LF UPOL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Pravidelné servisní prohlídky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Olomouc</v>
      </c>
      <c r="G52" s="42"/>
      <c r="H52" s="42"/>
      <c r="I52" s="34" t="s">
        <v>23</v>
      </c>
      <c r="J52" s="74" t="str">
        <f>IF(J12="","",J12)</f>
        <v>12. 3. 2022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Univerzita Palackého v Olomouci</v>
      </c>
      <c r="G54" s="42"/>
      <c r="H54" s="42"/>
      <c r="I54" s="34" t="s">
        <v>32</v>
      </c>
      <c r="J54" s="38" t="str">
        <f>E21</f>
        <v>Radek Vyroubal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Radek Vyroubal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584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585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107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NÁHRADNÍ ZDROJ ELEKTRICKÉ ENERGIE - VÝMĚNA, LF UPOL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88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Pravidelné servisní prohlídky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Olomouc</v>
      </c>
      <c r="G76" s="42"/>
      <c r="H76" s="42"/>
      <c r="I76" s="34" t="s">
        <v>23</v>
      </c>
      <c r="J76" s="74" t="str">
        <f>IF(J12="","",J12)</f>
        <v>12. 3. 2022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Univerzita Palackého v Olomouci</v>
      </c>
      <c r="G78" s="42"/>
      <c r="H78" s="42"/>
      <c r="I78" s="34" t="s">
        <v>32</v>
      </c>
      <c r="J78" s="38" t="str">
        <f>E21</f>
        <v>Radek Vyroubal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Radek Vyroubal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108</v>
      </c>
      <c r="D81" s="182" t="s">
        <v>58</v>
      </c>
      <c r="E81" s="182" t="s">
        <v>54</v>
      </c>
      <c r="F81" s="182" t="s">
        <v>55</v>
      </c>
      <c r="G81" s="182" t="s">
        <v>109</v>
      </c>
      <c r="H81" s="182" t="s">
        <v>110</v>
      </c>
      <c r="I81" s="182" t="s">
        <v>111</v>
      </c>
      <c r="J81" s="182" t="s">
        <v>93</v>
      </c>
      <c r="K81" s="183" t="s">
        <v>112</v>
      </c>
      <c r="L81" s="184"/>
      <c r="M81" s="94" t="s">
        <v>19</v>
      </c>
      <c r="N81" s="95" t="s">
        <v>43</v>
      </c>
      <c r="O81" s="95" t="s">
        <v>113</v>
      </c>
      <c r="P81" s="95" t="s">
        <v>114</v>
      </c>
      <c r="Q81" s="95" t="s">
        <v>115</v>
      </c>
      <c r="R81" s="95" t="s">
        <v>116</v>
      </c>
      <c r="S81" s="95" t="s">
        <v>117</v>
      </c>
      <c r="T81" s="96" t="s">
        <v>118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119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94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72</v>
      </c>
      <c r="E83" s="193" t="s">
        <v>120</v>
      </c>
      <c r="F83" s="193" t="s">
        <v>121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P84+P90</f>
        <v>0</v>
      </c>
      <c r="Q83" s="198"/>
      <c r="R83" s="199">
        <f>R84+R90</f>
        <v>0</v>
      </c>
      <c r="S83" s="198"/>
      <c r="T83" s="200">
        <f>T84+T90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83</v>
      </c>
      <c r="AT83" s="202" t="s">
        <v>72</v>
      </c>
      <c r="AU83" s="202" t="s">
        <v>73</v>
      </c>
      <c r="AY83" s="201" t="s">
        <v>122</v>
      </c>
      <c r="BK83" s="203">
        <f>BK84+BK90</f>
        <v>0</v>
      </c>
    </row>
    <row r="84" s="12" customFormat="1" ht="22.8" customHeight="1">
      <c r="A84" s="12"/>
      <c r="B84" s="190"/>
      <c r="C84" s="191"/>
      <c r="D84" s="192" t="s">
        <v>72</v>
      </c>
      <c r="E84" s="204" t="s">
        <v>586</v>
      </c>
      <c r="F84" s="204" t="s">
        <v>587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SUM(P85:P89)</f>
        <v>0</v>
      </c>
      <c r="Q84" s="198"/>
      <c r="R84" s="199">
        <f>SUM(R85:R89)</f>
        <v>0</v>
      </c>
      <c r="S84" s="198"/>
      <c r="T84" s="200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83</v>
      </c>
      <c r="AT84" s="202" t="s">
        <v>72</v>
      </c>
      <c r="AU84" s="202" t="s">
        <v>81</v>
      </c>
      <c r="AY84" s="201" t="s">
        <v>122</v>
      </c>
      <c r="BK84" s="203">
        <f>SUM(BK85:BK89)</f>
        <v>0</v>
      </c>
    </row>
    <row r="85" s="2" customFormat="1" ht="16.5" customHeight="1">
      <c r="A85" s="40"/>
      <c r="B85" s="41"/>
      <c r="C85" s="206" t="s">
        <v>81</v>
      </c>
      <c r="D85" s="206" t="s">
        <v>125</v>
      </c>
      <c r="E85" s="207" t="s">
        <v>588</v>
      </c>
      <c r="F85" s="208" t="s">
        <v>589</v>
      </c>
      <c r="G85" s="209" t="s">
        <v>143</v>
      </c>
      <c r="H85" s="210">
        <v>5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129</v>
      </c>
      <c r="AT85" s="217" t="s">
        <v>125</v>
      </c>
      <c r="AU85" s="217" t="s">
        <v>83</v>
      </c>
      <c r="AY85" s="19" t="s">
        <v>122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81</v>
      </c>
      <c r="BK85" s="218">
        <f>ROUND(I85*H85,2)</f>
        <v>0</v>
      </c>
      <c r="BL85" s="19" t="s">
        <v>129</v>
      </c>
      <c r="BM85" s="217" t="s">
        <v>590</v>
      </c>
    </row>
    <row r="86" s="2" customFormat="1">
      <c r="A86" s="40"/>
      <c r="B86" s="41"/>
      <c r="C86" s="42"/>
      <c r="D86" s="219" t="s">
        <v>139</v>
      </c>
      <c r="E86" s="42"/>
      <c r="F86" s="220" t="s">
        <v>591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139</v>
      </c>
      <c r="AU86" s="19" t="s">
        <v>83</v>
      </c>
    </row>
    <row r="87" s="13" customFormat="1">
      <c r="A87" s="13"/>
      <c r="B87" s="224"/>
      <c r="C87" s="225"/>
      <c r="D87" s="219" t="s">
        <v>155</v>
      </c>
      <c r="E87" s="226" t="s">
        <v>19</v>
      </c>
      <c r="F87" s="227" t="s">
        <v>592</v>
      </c>
      <c r="G87" s="225"/>
      <c r="H87" s="226" t="s">
        <v>19</v>
      </c>
      <c r="I87" s="228"/>
      <c r="J87" s="225"/>
      <c r="K87" s="225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155</v>
      </c>
      <c r="AU87" s="233" t="s">
        <v>83</v>
      </c>
      <c r="AV87" s="13" t="s">
        <v>81</v>
      </c>
      <c r="AW87" s="13" t="s">
        <v>35</v>
      </c>
      <c r="AX87" s="13" t="s">
        <v>73</v>
      </c>
      <c r="AY87" s="233" t="s">
        <v>122</v>
      </c>
    </row>
    <row r="88" s="13" customFormat="1">
      <c r="A88" s="13"/>
      <c r="B88" s="224"/>
      <c r="C88" s="225"/>
      <c r="D88" s="219" t="s">
        <v>155</v>
      </c>
      <c r="E88" s="226" t="s">
        <v>19</v>
      </c>
      <c r="F88" s="227" t="s">
        <v>593</v>
      </c>
      <c r="G88" s="225"/>
      <c r="H88" s="226" t="s">
        <v>19</v>
      </c>
      <c r="I88" s="228"/>
      <c r="J88" s="225"/>
      <c r="K88" s="225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155</v>
      </c>
      <c r="AU88" s="233" t="s">
        <v>83</v>
      </c>
      <c r="AV88" s="13" t="s">
        <v>81</v>
      </c>
      <c r="AW88" s="13" t="s">
        <v>35</v>
      </c>
      <c r="AX88" s="13" t="s">
        <v>73</v>
      </c>
      <c r="AY88" s="233" t="s">
        <v>122</v>
      </c>
    </row>
    <row r="89" s="14" customFormat="1">
      <c r="A89" s="14"/>
      <c r="B89" s="234"/>
      <c r="C89" s="235"/>
      <c r="D89" s="219" t="s">
        <v>155</v>
      </c>
      <c r="E89" s="236" t="s">
        <v>19</v>
      </c>
      <c r="F89" s="237" t="s">
        <v>146</v>
      </c>
      <c r="G89" s="235"/>
      <c r="H89" s="238">
        <v>5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4" t="s">
        <v>155</v>
      </c>
      <c r="AU89" s="244" t="s">
        <v>83</v>
      </c>
      <c r="AV89" s="14" t="s">
        <v>83</v>
      </c>
      <c r="AW89" s="14" t="s">
        <v>35</v>
      </c>
      <c r="AX89" s="14" t="s">
        <v>81</v>
      </c>
      <c r="AY89" s="244" t="s">
        <v>122</v>
      </c>
    </row>
    <row r="90" s="12" customFormat="1" ht="22.8" customHeight="1">
      <c r="A90" s="12"/>
      <c r="B90" s="190"/>
      <c r="C90" s="191"/>
      <c r="D90" s="192" t="s">
        <v>72</v>
      </c>
      <c r="E90" s="204" t="s">
        <v>594</v>
      </c>
      <c r="F90" s="204" t="s">
        <v>595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SUM(P91:P96)</f>
        <v>0</v>
      </c>
      <c r="Q90" s="198"/>
      <c r="R90" s="199">
        <f>SUM(R91:R96)</f>
        <v>0</v>
      </c>
      <c r="S90" s="198"/>
      <c r="T90" s="20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83</v>
      </c>
      <c r="AT90" s="202" t="s">
        <v>72</v>
      </c>
      <c r="AU90" s="202" t="s">
        <v>81</v>
      </c>
      <c r="AY90" s="201" t="s">
        <v>122</v>
      </c>
      <c r="BK90" s="203">
        <f>SUM(BK91:BK96)</f>
        <v>0</v>
      </c>
    </row>
    <row r="91" s="2" customFormat="1" ht="16.5" customHeight="1">
      <c r="A91" s="40"/>
      <c r="B91" s="41"/>
      <c r="C91" s="206" t="s">
        <v>83</v>
      </c>
      <c r="D91" s="206" t="s">
        <v>125</v>
      </c>
      <c r="E91" s="207" t="s">
        <v>596</v>
      </c>
      <c r="F91" s="208" t="s">
        <v>597</v>
      </c>
      <c r="G91" s="209" t="s">
        <v>143</v>
      </c>
      <c r="H91" s="210">
        <v>5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129</v>
      </c>
      <c r="AT91" s="217" t="s">
        <v>125</v>
      </c>
      <c r="AU91" s="217" t="s">
        <v>83</v>
      </c>
      <c r="AY91" s="19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129</v>
      </c>
      <c r="BM91" s="217" t="s">
        <v>598</v>
      </c>
    </row>
    <row r="92" s="2" customFormat="1">
      <c r="A92" s="40"/>
      <c r="B92" s="41"/>
      <c r="C92" s="42"/>
      <c r="D92" s="219" t="s">
        <v>139</v>
      </c>
      <c r="E92" s="42"/>
      <c r="F92" s="220" t="s">
        <v>599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139</v>
      </c>
      <c r="AU92" s="19" t="s">
        <v>83</v>
      </c>
    </row>
    <row r="93" s="13" customFormat="1">
      <c r="A93" s="13"/>
      <c r="B93" s="224"/>
      <c r="C93" s="225"/>
      <c r="D93" s="219" t="s">
        <v>155</v>
      </c>
      <c r="E93" s="226" t="s">
        <v>19</v>
      </c>
      <c r="F93" s="227" t="s">
        <v>592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155</v>
      </c>
      <c r="AU93" s="233" t="s">
        <v>83</v>
      </c>
      <c r="AV93" s="13" t="s">
        <v>81</v>
      </c>
      <c r="AW93" s="13" t="s">
        <v>35</v>
      </c>
      <c r="AX93" s="13" t="s">
        <v>73</v>
      </c>
      <c r="AY93" s="233" t="s">
        <v>122</v>
      </c>
    </row>
    <row r="94" s="13" customFormat="1">
      <c r="A94" s="13"/>
      <c r="B94" s="224"/>
      <c r="C94" s="225"/>
      <c r="D94" s="219" t="s">
        <v>155</v>
      </c>
      <c r="E94" s="226" t="s">
        <v>19</v>
      </c>
      <c r="F94" s="227" t="s">
        <v>593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155</v>
      </c>
      <c r="AU94" s="233" t="s">
        <v>83</v>
      </c>
      <c r="AV94" s="13" t="s">
        <v>81</v>
      </c>
      <c r="AW94" s="13" t="s">
        <v>35</v>
      </c>
      <c r="AX94" s="13" t="s">
        <v>73</v>
      </c>
      <c r="AY94" s="233" t="s">
        <v>122</v>
      </c>
    </row>
    <row r="95" s="14" customFormat="1">
      <c r="A95" s="14"/>
      <c r="B95" s="234"/>
      <c r="C95" s="235"/>
      <c r="D95" s="219" t="s">
        <v>155</v>
      </c>
      <c r="E95" s="236" t="s">
        <v>19</v>
      </c>
      <c r="F95" s="237" t="s">
        <v>146</v>
      </c>
      <c r="G95" s="235"/>
      <c r="H95" s="238">
        <v>5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155</v>
      </c>
      <c r="AU95" s="244" t="s">
        <v>83</v>
      </c>
      <c r="AV95" s="14" t="s">
        <v>83</v>
      </c>
      <c r="AW95" s="14" t="s">
        <v>35</v>
      </c>
      <c r="AX95" s="14" t="s">
        <v>81</v>
      </c>
      <c r="AY95" s="244" t="s">
        <v>122</v>
      </c>
    </row>
    <row r="96" s="2" customFormat="1" ht="16.5" customHeight="1">
      <c r="A96" s="40"/>
      <c r="B96" s="41"/>
      <c r="C96" s="258" t="s">
        <v>134</v>
      </c>
      <c r="D96" s="258" t="s">
        <v>271</v>
      </c>
      <c r="E96" s="259" t="s">
        <v>600</v>
      </c>
      <c r="F96" s="260" t="s">
        <v>601</v>
      </c>
      <c r="G96" s="261" t="s">
        <v>143</v>
      </c>
      <c r="H96" s="262">
        <v>5</v>
      </c>
      <c r="I96" s="263"/>
      <c r="J96" s="264">
        <f>ROUND(I96*H96,2)</f>
        <v>0</v>
      </c>
      <c r="K96" s="260" t="s">
        <v>19</v>
      </c>
      <c r="L96" s="265"/>
      <c r="M96" s="284" t="s">
        <v>19</v>
      </c>
      <c r="N96" s="285" t="s">
        <v>44</v>
      </c>
      <c r="O96" s="282"/>
      <c r="P96" s="286">
        <f>O96*H96</f>
        <v>0</v>
      </c>
      <c r="Q96" s="286">
        <v>0</v>
      </c>
      <c r="R96" s="286">
        <f>Q96*H96</f>
        <v>0</v>
      </c>
      <c r="S96" s="286">
        <v>0</v>
      </c>
      <c r="T96" s="28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281</v>
      </c>
      <c r="AT96" s="217" t="s">
        <v>271</v>
      </c>
      <c r="AU96" s="217" t="s">
        <v>83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129</v>
      </c>
      <c r="BM96" s="217" t="s">
        <v>602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3HFwZHvZyvunqzNEcSVRUg7d5RDjFdI1m9igGQvcgCuwCUNK6EwI+Qcsp1EJ3EVtjcI+dXWx2inAS3zNVI3iMQ==" hashValue="u01e5WuDlpBfh8l8P7rRrAh/N7yra5N2SWvD9ouj4X8FNx8+0Oye3W6z9ra3XwYZ3wUXHKWFtMhn8HNUDmfPSw==" algorithmName="SHA-512" password="CC35"/>
  <autoFilter ref="C81:K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603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604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605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606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607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608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609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610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611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612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613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80</v>
      </c>
      <c r="F18" s="299" t="s">
        <v>614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615</v>
      </c>
      <c r="F19" s="299" t="s">
        <v>616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617</v>
      </c>
      <c r="F20" s="299" t="s">
        <v>618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619</v>
      </c>
      <c r="F21" s="299" t="s">
        <v>620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621</v>
      </c>
      <c r="F22" s="299" t="s">
        <v>622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623</v>
      </c>
      <c r="F23" s="299" t="s">
        <v>624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625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626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627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628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629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630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631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632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633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108</v>
      </c>
      <c r="F36" s="299"/>
      <c r="G36" s="299" t="s">
        <v>634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635</v>
      </c>
      <c r="F37" s="299"/>
      <c r="G37" s="299" t="s">
        <v>636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54</v>
      </c>
      <c r="F38" s="299"/>
      <c r="G38" s="299" t="s">
        <v>637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55</v>
      </c>
      <c r="F39" s="299"/>
      <c r="G39" s="299" t="s">
        <v>638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109</v>
      </c>
      <c r="F40" s="299"/>
      <c r="G40" s="299" t="s">
        <v>639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110</v>
      </c>
      <c r="F41" s="299"/>
      <c r="G41" s="299" t="s">
        <v>640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641</v>
      </c>
      <c r="F42" s="299"/>
      <c r="G42" s="299" t="s">
        <v>642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643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644</v>
      </c>
      <c r="F44" s="299"/>
      <c r="G44" s="299" t="s">
        <v>645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112</v>
      </c>
      <c r="F45" s="299"/>
      <c r="G45" s="299" t="s">
        <v>646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647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648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649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650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651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652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653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654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655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656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657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658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659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660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661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662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663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664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665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666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667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668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669</v>
      </c>
      <c r="D76" s="317"/>
      <c r="E76" s="317"/>
      <c r="F76" s="317" t="s">
        <v>670</v>
      </c>
      <c r="G76" s="318"/>
      <c r="H76" s="317" t="s">
        <v>55</v>
      </c>
      <c r="I76" s="317" t="s">
        <v>58</v>
      </c>
      <c r="J76" s="317" t="s">
        <v>671</v>
      </c>
      <c r="K76" s="316"/>
    </row>
    <row r="77" s="1" customFormat="1" ht="17.25" customHeight="1">
      <c r="B77" s="314"/>
      <c r="C77" s="319" t="s">
        <v>672</v>
      </c>
      <c r="D77" s="319"/>
      <c r="E77" s="319"/>
      <c r="F77" s="320" t="s">
        <v>673</v>
      </c>
      <c r="G77" s="321"/>
      <c r="H77" s="319"/>
      <c r="I77" s="319"/>
      <c r="J77" s="319" t="s">
        <v>674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54</v>
      </c>
      <c r="D79" s="324"/>
      <c r="E79" s="324"/>
      <c r="F79" s="325" t="s">
        <v>675</v>
      </c>
      <c r="G79" s="326"/>
      <c r="H79" s="302" t="s">
        <v>676</v>
      </c>
      <c r="I79" s="302" t="s">
        <v>677</v>
      </c>
      <c r="J79" s="302">
        <v>20</v>
      </c>
      <c r="K79" s="316"/>
    </row>
    <row r="80" s="1" customFormat="1" ht="15" customHeight="1">
      <c r="B80" s="314"/>
      <c r="C80" s="302" t="s">
        <v>678</v>
      </c>
      <c r="D80" s="302"/>
      <c r="E80" s="302"/>
      <c r="F80" s="325" t="s">
        <v>675</v>
      </c>
      <c r="G80" s="326"/>
      <c r="H80" s="302" t="s">
        <v>679</v>
      </c>
      <c r="I80" s="302" t="s">
        <v>677</v>
      </c>
      <c r="J80" s="302">
        <v>120</v>
      </c>
      <c r="K80" s="316"/>
    </row>
    <row r="81" s="1" customFormat="1" ht="15" customHeight="1">
      <c r="B81" s="327"/>
      <c r="C81" s="302" t="s">
        <v>680</v>
      </c>
      <c r="D81" s="302"/>
      <c r="E81" s="302"/>
      <c r="F81" s="325" t="s">
        <v>681</v>
      </c>
      <c r="G81" s="326"/>
      <c r="H81" s="302" t="s">
        <v>682</v>
      </c>
      <c r="I81" s="302" t="s">
        <v>677</v>
      </c>
      <c r="J81" s="302">
        <v>50</v>
      </c>
      <c r="K81" s="316"/>
    </row>
    <row r="82" s="1" customFormat="1" ht="15" customHeight="1">
      <c r="B82" s="327"/>
      <c r="C82" s="302" t="s">
        <v>683</v>
      </c>
      <c r="D82" s="302"/>
      <c r="E82" s="302"/>
      <c r="F82" s="325" t="s">
        <v>675</v>
      </c>
      <c r="G82" s="326"/>
      <c r="H82" s="302" t="s">
        <v>684</v>
      </c>
      <c r="I82" s="302" t="s">
        <v>685</v>
      </c>
      <c r="J82" s="302"/>
      <c r="K82" s="316"/>
    </row>
    <row r="83" s="1" customFormat="1" ht="15" customHeight="1">
      <c r="B83" s="327"/>
      <c r="C83" s="328" t="s">
        <v>686</v>
      </c>
      <c r="D83" s="328"/>
      <c r="E83" s="328"/>
      <c r="F83" s="329" t="s">
        <v>681</v>
      </c>
      <c r="G83" s="328"/>
      <c r="H83" s="328" t="s">
        <v>687</v>
      </c>
      <c r="I83" s="328" t="s">
        <v>677</v>
      </c>
      <c r="J83" s="328">
        <v>15</v>
      </c>
      <c r="K83" s="316"/>
    </row>
    <row r="84" s="1" customFormat="1" ht="15" customHeight="1">
      <c r="B84" s="327"/>
      <c r="C84" s="328" t="s">
        <v>688</v>
      </c>
      <c r="D84" s="328"/>
      <c r="E84" s="328"/>
      <c r="F84" s="329" t="s">
        <v>681</v>
      </c>
      <c r="G84" s="328"/>
      <c r="H84" s="328" t="s">
        <v>689</v>
      </c>
      <c r="I84" s="328" t="s">
        <v>677</v>
      </c>
      <c r="J84" s="328">
        <v>15</v>
      </c>
      <c r="K84" s="316"/>
    </row>
    <row r="85" s="1" customFormat="1" ht="15" customHeight="1">
      <c r="B85" s="327"/>
      <c r="C85" s="328" t="s">
        <v>690</v>
      </c>
      <c r="D85" s="328"/>
      <c r="E85" s="328"/>
      <c r="F85" s="329" t="s">
        <v>681</v>
      </c>
      <c r="G85" s="328"/>
      <c r="H85" s="328" t="s">
        <v>691</v>
      </c>
      <c r="I85" s="328" t="s">
        <v>677</v>
      </c>
      <c r="J85" s="328">
        <v>20</v>
      </c>
      <c r="K85" s="316"/>
    </row>
    <row r="86" s="1" customFormat="1" ht="15" customHeight="1">
      <c r="B86" s="327"/>
      <c r="C86" s="328" t="s">
        <v>692</v>
      </c>
      <c r="D86" s="328"/>
      <c r="E86" s="328"/>
      <c r="F86" s="329" t="s">
        <v>681</v>
      </c>
      <c r="G86" s="328"/>
      <c r="H86" s="328" t="s">
        <v>693</v>
      </c>
      <c r="I86" s="328" t="s">
        <v>677</v>
      </c>
      <c r="J86" s="328">
        <v>20</v>
      </c>
      <c r="K86" s="316"/>
    </row>
    <row r="87" s="1" customFormat="1" ht="15" customHeight="1">
      <c r="B87" s="327"/>
      <c r="C87" s="302" t="s">
        <v>694</v>
      </c>
      <c r="D87" s="302"/>
      <c r="E87" s="302"/>
      <c r="F87" s="325" t="s">
        <v>681</v>
      </c>
      <c r="G87" s="326"/>
      <c r="H87" s="302" t="s">
        <v>695</v>
      </c>
      <c r="I87" s="302" t="s">
        <v>677</v>
      </c>
      <c r="J87" s="302">
        <v>50</v>
      </c>
      <c r="K87" s="316"/>
    </row>
    <row r="88" s="1" customFormat="1" ht="15" customHeight="1">
      <c r="B88" s="327"/>
      <c r="C88" s="302" t="s">
        <v>696</v>
      </c>
      <c r="D88" s="302"/>
      <c r="E88" s="302"/>
      <c r="F88" s="325" t="s">
        <v>681</v>
      </c>
      <c r="G88" s="326"/>
      <c r="H88" s="302" t="s">
        <v>697</v>
      </c>
      <c r="I88" s="302" t="s">
        <v>677</v>
      </c>
      <c r="J88" s="302">
        <v>20</v>
      </c>
      <c r="K88" s="316"/>
    </row>
    <row r="89" s="1" customFormat="1" ht="15" customHeight="1">
      <c r="B89" s="327"/>
      <c r="C89" s="302" t="s">
        <v>698</v>
      </c>
      <c r="D89" s="302"/>
      <c r="E89" s="302"/>
      <c r="F89" s="325" t="s">
        <v>681</v>
      </c>
      <c r="G89" s="326"/>
      <c r="H89" s="302" t="s">
        <v>699</v>
      </c>
      <c r="I89" s="302" t="s">
        <v>677</v>
      </c>
      <c r="J89" s="302">
        <v>20</v>
      </c>
      <c r="K89" s="316"/>
    </row>
    <row r="90" s="1" customFormat="1" ht="15" customHeight="1">
      <c r="B90" s="327"/>
      <c r="C90" s="302" t="s">
        <v>700</v>
      </c>
      <c r="D90" s="302"/>
      <c r="E90" s="302"/>
      <c r="F90" s="325" t="s">
        <v>681</v>
      </c>
      <c r="G90" s="326"/>
      <c r="H90" s="302" t="s">
        <v>701</v>
      </c>
      <c r="I90" s="302" t="s">
        <v>677</v>
      </c>
      <c r="J90" s="302">
        <v>50</v>
      </c>
      <c r="K90" s="316"/>
    </row>
    <row r="91" s="1" customFormat="1" ht="15" customHeight="1">
      <c r="B91" s="327"/>
      <c r="C91" s="302" t="s">
        <v>702</v>
      </c>
      <c r="D91" s="302"/>
      <c r="E91" s="302"/>
      <c r="F91" s="325" t="s">
        <v>681</v>
      </c>
      <c r="G91" s="326"/>
      <c r="H91" s="302" t="s">
        <v>702</v>
      </c>
      <c r="I91" s="302" t="s">
        <v>677</v>
      </c>
      <c r="J91" s="302">
        <v>50</v>
      </c>
      <c r="K91" s="316"/>
    </row>
    <row r="92" s="1" customFormat="1" ht="15" customHeight="1">
      <c r="B92" s="327"/>
      <c r="C92" s="302" t="s">
        <v>703</v>
      </c>
      <c r="D92" s="302"/>
      <c r="E92" s="302"/>
      <c r="F92" s="325" t="s">
        <v>681</v>
      </c>
      <c r="G92" s="326"/>
      <c r="H92" s="302" t="s">
        <v>704</v>
      </c>
      <c r="I92" s="302" t="s">
        <v>677</v>
      </c>
      <c r="J92" s="302">
        <v>255</v>
      </c>
      <c r="K92" s="316"/>
    </row>
    <row r="93" s="1" customFormat="1" ht="15" customHeight="1">
      <c r="B93" s="327"/>
      <c r="C93" s="302" t="s">
        <v>705</v>
      </c>
      <c r="D93" s="302"/>
      <c r="E93" s="302"/>
      <c r="F93" s="325" t="s">
        <v>675</v>
      </c>
      <c r="G93" s="326"/>
      <c r="H93" s="302" t="s">
        <v>706</v>
      </c>
      <c r="I93" s="302" t="s">
        <v>707</v>
      </c>
      <c r="J93" s="302"/>
      <c r="K93" s="316"/>
    </row>
    <row r="94" s="1" customFormat="1" ht="15" customHeight="1">
      <c r="B94" s="327"/>
      <c r="C94" s="302" t="s">
        <v>708</v>
      </c>
      <c r="D94" s="302"/>
      <c r="E94" s="302"/>
      <c r="F94" s="325" t="s">
        <v>675</v>
      </c>
      <c r="G94" s="326"/>
      <c r="H94" s="302" t="s">
        <v>709</v>
      </c>
      <c r="I94" s="302" t="s">
        <v>710</v>
      </c>
      <c r="J94" s="302"/>
      <c r="K94" s="316"/>
    </row>
    <row r="95" s="1" customFormat="1" ht="15" customHeight="1">
      <c r="B95" s="327"/>
      <c r="C95" s="302" t="s">
        <v>711</v>
      </c>
      <c r="D95" s="302"/>
      <c r="E95" s="302"/>
      <c r="F95" s="325" t="s">
        <v>675</v>
      </c>
      <c r="G95" s="326"/>
      <c r="H95" s="302" t="s">
        <v>711</v>
      </c>
      <c r="I95" s="302" t="s">
        <v>710</v>
      </c>
      <c r="J95" s="302"/>
      <c r="K95" s="316"/>
    </row>
    <row r="96" s="1" customFormat="1" ht="15" customHeight="1">
      <c r="B96" s="327"/>
      <c r="C96" s="302" t="s">
        <v>39</v>
      </c>
      <c r="D96" s="302"/>
      <c r="E96" s="302"/>
      <c r="F96" s="325" t="s">
        <v>675</v>
      </c>
      <c r="G96" s="326"/>
      <c r="H96" s="302" t="s">
        <v>712</v>
      </c>
      <c r="I96" s="302" t="s">
        <v>710</v>
      </c>
      <c r="J96" s="302"/>
      <c r="K96" s="316"/>
    </row>
    <row r="97" s="1" customFormat="1" ht="15" customHeight="1">
      <c r="B97" s="327"/>
      <c r="C97" s="302" t="s">
        <v>49</v>
      </c>
      <c r="D97" s="302"/>
      <c r="E97" s="302"/>
      <c r="F97" s="325" t="s">
        <v>675</v>
      </c>
      <c r="G97" s="326"/>
      <c r="H97" s="302" t="s">
        <v>713</v>
      </c>
      <c r="I97" s="302" t="s">
        <v>710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714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669</v>
      </c>
      <c r="D103" s="317"/>
      <c r="E103" s="317"/>
      <c r="F103" s="317" t="s">
        <v>670</v>
      </c>
      <c r="G103" s="318"/>
      <c r="H103" s="317" t="s">
        <v>55</v>
      </c>
      <c r="I103" s="317" t="s">
        <v>58</v>
      </c>
      <c r="J103" s="317" t="s">
        <v>671</v>
      </c>
      <c r="K103" s="316"/>
    </row>
    <row r="104" s="1" customFormat="1" ht="17.25" customHeight="1">
      <c r="B104" s="314"/>
      <c r="C104" s="319" t="s">
        <v>672</v>
      </c>
      <c r="D104" s="319"/>
      <c r="E104" s="319"/>
      <c r="F104" s="320" t="s">
        <v>673</v>
      </c>
      <c r="G104" s="321"/>
      <c r="H104" s="319"/>
      <c r="I104" s="319"/>
      <c r="J104" s="319" t="s">
        <v>674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54</v>
      </c>
      <c r="D106" s="324"/>
      <c r="E106" s="324"/>
      <c r="F106" s="325" t="s">
        <v>675</v>
      </c>
      <c r="G106" s="302"/>
      <c r="H106" s="302" t="s">
        <v>715</v>
      </c>
      <c r="I106" s="302" t="s">
        <v>677</v>
      </c>
      <c r="J106" s="302">
        <v>20</v>
      </c>
      <c r="K106" s="316"/>
    </row>
    <row r="107" s="1" customFormat="1" ht="15" customHeight="1">
      <c r="B107" s="314"/>
      <c r="C107" s="302" t="s">
        <v>678</v>
      </c>
      <c r="D107" s="302"/>
      <c r="E107" s="302"/>
      <c r="F107" s="325" t="s">
        <v>675</v>
      </c>
      <c r="G107" s="302"/>
      <c r="H107" s="302" t="s">
        <v>715</v>
      </c>
      <c r="I107" s="302" t="s">
        <v>677</v>
      </c>
      <c r="J107" s="302">
        <v>120</v>
      </c>
      <c r="K107" s="316"/>
    </row>
    <row r="108" s="1" customFormat="1" ht="15" customHeight="1">
      <c r="B108" s="327"/>
      <c r="C108" s="302" t="s">
        <v>680</v>
      </c>
      <c r="D108" s="302"/>
      <c r="E108" s="302"/>
      <c r="F108" s="325" t="s">
        <v>681</v>
      </c>
      <c r="G108" s="302"/>
      <c r="H108" s="302" t="s">
        <v>715</v>
      </c>
      <c r="I108" s="302" t="s">
        <v>677</v>
      </c>
      <c r="J108" s="302">
        <v>50</v>
      </c>
      <c r="K108" s="316"/>
    </row>
    <row r="109" s="1" customFormat="1" ht="15" customHeight="1">
      <c r="B109" s="327"/>
      <c r="C109" s="302" t="s">
        <v>683</v>
      </c>
      <c r="D109" s="302"/>
      <c r="E109" s="302"/>
      <c r="F109" s="325" t="s">
        <v>675</v>
      </c>
      <c r="G109" s="302"/>
      <c r="H109" s="302" t="s">
        <v>715</v>
      </c>
      <c r="I109" s="302" t="s">
        <v>685</v>
      </c>
      <c r="J109" s="302"/>
      <c r="K109" s="316"/>
    </row>
    <row r="110" s="1" customFormat="1" ht="15" customHeight="1">
      <c r="B110" s="327"/>
      <c r="C110" s="302" t="s">
        <v>694</v>
      </c>
      <c r="D110" s="302"/>
      <c r="E110" s="302"/>
      <c r="F110" s="325" t="s">
        <v>681</v>
      </c>
      <c r="G110" s="302"/>
      <c r="H110" s="302" t="s">
        <v>715</v>
      </c>
      <c r="I110" s="302" t="s">
        <v>677</v>
      </c>
      <c r="J110" s="302">
        <v>50</v>
      </c>
      <c r="K110" s="316"/>
    </row>
    <row r="111" s="1" customFormat="1" ht="15" customHeight="1">
      <c r="B111" s="327"/>
      <c r="C111" s="302" t="s">
        <v>702</v>
      </c>
      <c r="D111" s="302"/>
      <c r="E111" s="302"/>
      <c r="F111" s="325" t="s">
        <v>681</v>
      </c>
      <c r="G111" s="302"/>
      <c r="H111" s="302" t="s">
        <v>715</v>
      </c>
      <c r="I111" s="302" t="s">
        <v>677</v>
      </c>
      <c r="J111" s="302">
        <v>50</v>
      </c>
      <c r="K111" s="316"/>
    </row>
    <row r="112" s="1" customFormat="1" ht="15" customHeight="1">
      <c r="B112" s="327"/>
      <c r="C112" s="302" t="s">
        <v>700</v>
      </c>
      <c r="D112" s="302"/>
      <c r="E112" s="302"/>
      <c r="F112" s="325" t="s">
        <v>681</v>
      </c>
      <c r="G112" s="302"/>
      <c r="H112" s="302" t="s">
        <v>715</v>
      </c>
      <c r="I112" s="302" t="s">
        <v>677</v>
      </c>
      <c r="J112" s="302">
        <v>50</v>
      </c>
      <c r="K112" s="316"/>
    </row>
    <row r="113" s="1" customFormat="1" ht="15" customHeight="1">
      <c r="B113" s="327"/>
      <c r="C113" s="302" t="s">
        <v>54</v>
      </c>
      <c r="D113" s="302"/>
      <c r="E113" s="302"/>
      <c r="F113" s="325" t="s">
        <v>675</v>
      </c>
      <c r="G113" s="302"/>
      <c r="H113" s="302" t="s">
        <v>716</v>
      </c>
      <c r="I113" s="302" t="s">
        <v>677</v>
      </c>
      <c r="J113" s="302">
        <v>20</v>
      </c>
      <c r="K113" s="316"/>
    </row>
    <row r="114" s="1" customFormat="1" ht="15" customHeight="1">
      <c r="B114" s="327"/>
      <c r="C114" s="302" t="s">
        <v>717</v>
      </c>
      <c r="D114" s="302"/>
      <c r="E114" s="302"/>
      <c r="F114" s="325" t="s">
        <v>675</v>
      </c>
      <c r="G114" s="302"/>
      <c r="H114" s="302" t="s">
        <v>718</v>
      </c>
      <c r="I114" s="302" t="s">
        <v>677</v>
      </c>
      <c r="J114" s="302">
        <v>120</v>
      </c>
      <c r="K114" s="316"/>
    </row>
    <row r="115" s="1" customFormat="1" ht="15" customHeight="1">
      <c r="B115" s="327"/>
      <c r="C115" s="302" t="s">
        <v>39</v>
      </c>
      <c r="D115" s="302"/>
      <c r="E115" s="302"/>
      <c r="F115" s="325" t="s">
        <v>675</v>
      </c>
      <c r="G115" s="302"/>
      <c r="H115" s="302" t="s">
        <v>719</v>
      </c>
      <c r="I115" s="302" t="s">
        <v>710</v>
      </c>
      <c r="J115" s="302"/>
      <c r="K115" s="316"/>
    </row>
    <row r="116" s="1" customFormat="1" ht="15" customHeight="1">
      <c r="B116" s="327"/>
      <c r="C116" s="302" t="s">
        <v>49</v>
      </c>
      <c r="D116" s="302"/>
      <c r="E116" s="302"/>
      <c r="F116" s="325" t="s">
        <v>675</v>
      </c>
      <c r="G116" s="302"/>
      <c r="H116" s="302" t="s">
        <v>720</v>
      </c>
      <c r="I116" s="302" t="s">
        <v>710</v>
      </c>
      <c r="J116" s="302"/>
      <c r="K116" s="316"/>
    </row>
    <row r="117" s="1" customFormat="1" ht="15" customHeight="1">
      <c r="B117" s="327"/>
      <c r="C117" s="302" t="s">
        <v>58</v>
      </c>
      <c r="D117" s="302"/>
      <c r="E117" s="302"/>
      <c r="F117" s="325" t="s">
        <v>675</v>
      </c>
      <c r="G117" s="302"/>
      <c r="H117" s="302" t="s">
        <v>721</v>
      </c>
      <c r="I117" s="302" t="s">
        <v>722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723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669</v>
      </c>
      <c r="D123" s="317"/>
      <c r="E123" s="317"/>
      <c r="F123" s="317" t="s">
        <v>670</v>
      </c>
      <c r="G123" s="318"/>
      <c r="H123" s="317" t="s">
        <v>55</v>
      </c>
      <c r="I123" s="317" t="s">
        <v>58</v>
      </c>
      <c r="J123" s="317" t="s">
        <v>671</v>
      </c>
      <c r="K123" s="346"/>
    </row>
    <row r="124" s="1" customFormat="1" ht="17.25" customHeight="1">
      <c r="B124" s="345"/>
      <c r="C124" s="319" t="s">
        <v>672</v>
      </c>
      <c r="D124" s="319"/>
      <c r="E124" s="319"/>
      <c r="F124" s="320" t="s">
        <v>673</v>
      </c>
      <c r="G124" s="321"/>
      <c r="H124" s="319"/>
      <c r="I124" s="319"/>
      <c r="J124" s="319" t="s">
        <v>674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678</v>
      </c>
      <c r="D126" s="324"/>
      <c r="E126" s="324"/>
      <c r="F126" s="325" t="s">
        <v>675</v>
      </c>
      <c r="G126" s="302"/>
      <c r="H126" s="302" t="s">
        <v>715</v>
      </c>
      <c r="I126" s="302" t="s">
        <v>677</v>
      </c>
      <c r="J126" s="302">
        <v>120</v>
      </c>
      <c r="K126" s="350"/>
    </row>
    <row r="127" s="1" customFormat="1" ht="15" customHeight="1">
      <c r="B127" s="347"/>
      <c r="C127" s="302" t="s">
        <v>724</v>
      </c>
      <c r="D127" s="302"/>
      <c r="E127" s="302"/>
      <c r="F127" s="325" t="s">
        <v>675</v>
      </c>
      <c r="G127" s="302"/>
      <c r="H127" s="302" t="s">
        <v>725</v>
      </c>
      <c r="I127" s="302" t="s">
        <v>677</v>
      </c>
      <c r="J127" s="302" t="s">
        <v>726</v>
      </c>
      <c r="K127" s="350"/>
    </row>
    <row r="128" s="1" customFormat="1" ht="15" customHeight="1">
      <c r="B128" s="347"/>
      <c r="C128" s="302" t="s">
        <v>623</v>
      </c>
      <c r="D128" s="302"/>
      <c r="E128" s="302"/>
      <c r="F128" s="325" t="s">
        <v>675</v>
      </c>
      <c r="G128" s="302"/>
      <c r="H128" s="302" t="s">
        <v>727</v>
      </c>
      <c r="I128" s="302" t="s">
        <v>677</v>
      </c>
      <c r="J128" s="302" t="s">
        <v>726</v>
      </c>
      <c r="K128" s="350"/>
    </row>
    <row r="129" s="1" customFormat="1" ht="15" customHeight="1">
      <c r="B129" s="347"/>
      <c r="C129" s="302" t="s">
        <v>686</v>
      </c>
      <c r="D129" s="302"/>
      <c r="E129" s="302"/>
      <c r="F129" s="325" t="s">
        <v>681</v>
      </c>
      <c r="G129" s="302"/>
      <c r="H129" s="302" t="s">
        <v>687</v>
      </c>
      <c r="I129" s="302" t="s">
        <v>677</v>
      </c>
      <c r="J129" s="302">
        <v>15</v>
      </c>
      <c r="K129" s="350"/>
    </row>
    <row r="130" s="1" customFormat="1" ht="15" customHeight="1">
      <c r="B130" s="347"/>
      <c r="C130" s="328" t="s">
        <v>688</v>
      </c>
      <c r="D130" s="328"/>
      <c r="E130" s="328"/>
      <c r="F130" s="329" t="s">
        <v>681</v>
      </c>
      <c r="G130" s="328"/>
      <c r="H130" s="328" t="s">
        <v>689</v>
      </c>
      <c r="I130" s="328" t="s">
        <v>677</v>
      </c>
      <c r="J130" s="328">
        <v>15</v>
      </c>
      <c r="K130" s="350"/>
    </row>
    <row r="131" s="1" customFormat="1" ht="15" customHeight="1">
      <c r="B131" s="347"/>
      <c r="C131" s="328" t="s">
        <v>690</v>
      </c>
      <c r="D131" s="328"/>
      <c r="E131" s="328"/>
      <c r="F131" s="329" t="s">
        <v>681</v>
      </c>
      <c r="G131" s="328"/>
      <c r="H131" s="328" t="s">
        <v>691</v>
      </c>
      <c r="I131" s="328" t="s">
        <v>677</v>
      </c>
      <c r="J131" s="328">
        <v>20</v>
      </c>
      <c r="K131" s="350"/>
    </row>
    <row r="132" s="1" customFormat="1" ht="15" customHeight="1">
      <c r="B132" s="347"/>
      <c r="C132" s="328" t="s">
        <v>692</v>
      </c>
      <c r="D132" s="328"/>
      <c r="E132" s="328"/>
      <c r="F132" s="329" t="s">
        <v>681</v>
      </c>
      <c r="G132" s="328"/>
      <c r="H132" s="328" t="s">
        <v>693</v>
      </c>
      <c r="I132" s="328" t="s">
        <v>677</v>
      </c>
      <c r="J132" s="328">
        <v>20</v>
      </c>
      <c r="K132" s="350"/>
    </row>
    <row r="133" s="1" customFormat="1" ht="15" customHeight="1">
      <c r="B133" s="347"/>
      <c r="C133" s="302" t="s">
        <v>680</v>
      </c>
      <c r="D133" s="302"/>
      <c r="E133" s="302"/>
      <c r="F133" s="325" t="s">
        <v>681</v>
      </c>
      <c r="G133" s="302"/>
      <c r="H133" s="302" t="s">
        <v>715</v>
      </c>
      <c r="I133" s="302" t="s">
        <v>677</v>
      </c>
      <c r="J133" s="302">
        <v>50</v>
      </c>
      <c r="K133" s="350"/>
    </row>
    <row r="134" s="1" customFormat="1" ht="15" customHeight="1">
      <c r="B134" s="347"/>
      <c r="C134" s="302" t="s">
        <v>694</v>
      </c>
      <c r="D134" s="302"/>
      <c r="E134" s="302"/>
      <c r="F134" s="325" t="s">
        <v>681</v>
      </c>
      <c r="G134" s="302"/>
      <c r="H134" s="302" t="s">
        <v>715</v>
      </c>
      <c r="I134" s="302" t="s">
        <v>677</v>
      </c>
      <c r="J134" s="302">
        <v>50</v>
      </c>
      <c r="K134" s="350"/>
    </row>
    <row r="135" s="1" customFormat="1" ht="15" customHeight="1">
      <c r="B135" s="347"/>
      <c r="C135" s="302" t="s">
        <v>700</v>
      </c>
      <c r="D135" s="302"/>
      <c r="E135" s="302"/>
      <c r="F135" s="325" t="s">
        <v>681</v>
      </c>
      <c r="G135" s="302"/>
      <c r="H135" s="302" t="s">
        <v>715</v>
      </c>
      <c r="I135" s="302" t="s">
        <v>677</v>
      </c>
      <c r="J135" s="302">
        <v>50</v>
      </c>
      <c r="K135" s="350"/>
    </row>
    <row r="136" s="1" customFormat="1" ht="15" customHeight="1">
      <c r="B136" s="347"/>
      <c r="C136" s="302" t="s">
        <v>702</v>
      </c>
      <c r="D136" s="302"/>
      <c r="E136" s="302"/>
      <c r="F136" s="325" t="s">
        <v>681</v>
      </c>
      <c r="G136" s="302"/>
      <c r="H136" s="302" t="s">
        <v>715</v>
      </c>
      <c r="I136" s="302" t="s">
        <v>677</v>
      </c>
      <c r="J136" s="302">
        <v>50</v>
      </c>
      <c r="K136" s="350"/>
    </row>
    <row r="137" s="1" customFormat="1" ht="15" customHeight="1">
      <c r="B137" s="347"/>
      <c r="C137" s="302" t="s">
        <v>703</v>
      </c>
      <c r="D137" s="302"/>
      <c r="E137" s="302"/>
      <c r="F137" s="325" t="s">
        <v>681</v>
      </c>
      <c r="G137" s="302"/>
      <c r="H137" s="302" t="s">
        <v>728</v>
      </c>
      <c r="I137" s="302" t="s">
        <v>677</v>
      </c>
      <c r="J137" s="302">
        <v>255</v>
      </c>
      <c r="K137" s="350"/>
    </row>
    <row r="138" s="1" customFormat="1" ht="15" customHeight="1">
      <c r="B138" s="347"/>
      <c r="C138" s="302" t="s">
        <v>705</v>
      </c>
      <c r="D138" s="302"/>
      <c r="E138" s="302"/>
      <c r="F138" s="325" t="s">
        <v>675</v>
      </c>
      <c r="G138" s="302"/>
      <c r="H138" s="302" t="s">
        <v>729</v>
      </c>
      <c r="I138" s="302" t="s">
        <v>707</v>
      </c>
      <c r="J138" s="302"/>
      <c r="K138" s="350"/>
    </row>
    <row r="139" s="1" customFormat="1" ht="15" customHeight="1">
      <c r="B139" s="347"/>
      <c r="C139" s="302" t="s">
        <v>708</v>
      </c>
      <c r="D139" s="302"/>
      <c r="E139" s="302"/>
      <c r="F139" s="325" t="s">
        <v>675</v>
      </c>
      <c r="G139" s="302"/>
      <c r="H139" s="302" t="s">
        <v>730</v>
      </c>
      <c r="I139" s="302" t="s">
        <v>710</v>
      </c>
      <c r="J139" s="302"/>
      <c r="K139" s="350"/>
    </row>
    <row r="140" s="1" customFormat="1" ht="15" customHeight="1">
      <c r="B140" s="347"/>
      <c r="C140" s="302" t="s">
        <v>711</v>
      </c>
      <c r="D140" s="302"/>
      <c r="E140" s="302"/>
      <c r="F140" s="325" t="s">
        <v>675</v>
      </c>
      <c r="G140" s="302"/>
      <c r="H140" s="302" t="s">
        <v>711</v>
      </c>
      <c r="I140" s="302" t="s">
        <v>710</v>
      </c>
      <c r="J140" s="302"/>
      <c r="K140" s="350"/>
    </row>
    <row r="141" s="1" customFormat="1" ht="15" customHeight="1">
      <c r="B141" s="347"/>
      <c r="C141" s="302" t="s">
        <v>39</v>
      </c>
      <c r="D141" s="302"/>
      <c r="E141" s="302"/>
      <c r="F141" s="325" t="s">
        <v>675</v>
      </c>
      <c r="G141" s="302"/>
      <c r="H141" s="302" t="s">
        <v>731</v>
      </c>
      <c r="I141" s="302" t="s">
        <v>710</v>
      </c>
      <c r="J141" s="302"/>
      <c r="K141" s="350"/>
    </row>
    <row r="142" s="1" customFormat="1" ht="15" customHeight="1">
      <c r="B142" s="347"/>
      <c r="C142" s="302" t="s">
        <v>732</v>
      </c>
      <c r="D142" s="302"/>
      <c r="E142" s="302"/>
      <c r="F142" s="325" t="s">
        <v>675</v>
      </c>
      <c r="G142" s="302"/>
      <c r="H142" s="302" t="s">
        <v>733</v>
      </c>
      <c r="I142" s="302" t="s">
        <v>710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734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669</v>
      </c>
      <c r="D148" s="317"/>
      <c r="E148" s="317"/>
      <c r="F148" s="317" t="s">
        <v>670</v>
      </c>
      <c r="G148" s="318"/>
      <c r="H148" s="317" t="s">
        <v>55</v>
      </c>
      <c r="I148" s="317" t="s">
        <v>58</v>
      </c>
      <c r="J148" s="317" t="s">
        <v>671</v>
      </c>
      <c r="K148" s="316"/>
    </row>
    <row r="149" s="1" customFormat="1" ht="17.25" customHeight="1">
      <c r="B149" s="314"/>
      <c r="C149" s="319" t="s">
        <v>672</v>
      </c>
      <c r="D149" s="319"/>
      <c r="E149" s="319"/>
      <c r="F149" s="320" t="s">
        <v>673</v>
      </c>
      <c r="G149" s="321"/>
      <c r="H149" s="319"/>
      <c r="I149" s="319"/>
      <c r="J149" s="319" t="s">
        <v>674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678</v>
      </c>
      <c r="D151" s="302"/>
      <c r="E151" s="302"/>
      <c r="F151" s="355" t="s">
        <v>675</v>
      </c>
      <c r="G151" s="302"/>
      <c r="H151" s="354" t="s">
        <v>715</v>
      </c>
      <c r="I151" s="354" t="s">
        <v>677</v>
      </c>
      <c r="J151" s="354">
        <v>120</v>
      </c>
      <c r="K151" s="350"/>
    </row>
    <row r="152" s="1" customFormat="1" ht="15" customHeight="1">
      <c r="B152" s="327"/>
      <c r="C152" s="354" t="s">
        <v>724</v>
      </c>
      <c r="D152" s="302"/>
      <c r="E152" s="302"/>
      <c r="F152" s="355" t="s">
        <v>675</v>
      </c>
      <c r="G152" s="302"/>
      <c r="H152" s="354" t="s">
        <v>735</v>
      </c>
      <c r="I152" s="354" t="s">
        <v>677</v>
      </c>
      <c r="J152" s="354" t="s">
        <v>726</v>
      </c>
      <c r="K152" s="350"/>
    </row>
    <row r="153" s="1" customFormat="1" ht="15" customHeight="1">
      <c r="B153" s="327"/>
      <c r="C153" s="354" t="s">
        <v>623</v>
      </c>
      <c r="D153" s="302"/>
      <c r="E153" s="302"/>
      <c r="F153" s="355" t="s">
        <v>675</v>
      </c>
      <c r="G153" s="302"/>
      <c r="H153" s="354" t="s">
        <v>736</v>
      </c>
      <c r="I153" s="354" t="s">
        <v>677</v>
      </c>
      <c r="J153" s="354" t="s">
        <v>726</v>
      </c>
      <c r="K153" s="350"/>
    </row>
    <row r="154" s="1" customFormat="1" ht="15" customHeight="1">
      <c r="B154" s="327"/>
      <c r="C154" s="354" t="s">
        <v>680</v>
      </c>
      <c r="D154" s="302"/>
      <c r="E154" s="302"/>
      <c r="F154" s="355" t="s">
        <v>681</v>
      </c>
      <c r="G154" s="302"/>
      <c r="H154" s="354" t="s">
        <v>715</v>
      </c>
      <c r="I154" s="354" t="s">
        <v>677</v>
      </c>
      <c r="J154" s="354">
        <v>50</v>
      </c>
      <c r="K154" s="350"/>
    </row>
    <row r="155" s="1" customFormat="1" ht="15" customHeight="1">
      <c r="B155" s="327"/>
      <c r="C155" s="354" t="s">
        <v>683</v>
      </c>
      <c r="D155" s="302"/>
      <c r="E155" s="302"/>
      <c r="F155" s="355" t="s">
        <v>675</v>
      </c>
      <c r="G155" s="302"/>
      <c r="H155" s="354" t="s">
        <v>715</v>
      </c>
      <c r="I155" s="354" t="s">
        <v>685</v>
      </c>
      <c r="J155" s="354"/>
      <c r="K155" s="350"/>
    </row>
    <row r="156" s="1" customFormat="1" ht="15" customHeight="1">
      <c r="B156" s="327"/>
      <c r="C156" s="354" t="s">
        <v>694</v>
      </c>
      <c r="D156" s="302"/>
      <c r="E156" s="302"/>
      <c r="F156" s="355" t="s">
        <v>681</v>
      </c>
      <c r="G156" s="302"/>
      <c r="H156" s="354" t="s">
        <v>715</v>
      </c>
      <c r="I156" s="354" t="s">
        <v>677</v>
      </c>
      <c r="J156" s="354">
        <v>50</v>
      </c>
      <c r="K156" s="350"/>
    </row>
    <row r="157" s="1" customFormat="1" ht="15" customHeight="1">
      <c r="B157" s="327"/>
      <c r="C157" s="354" t="s">
        <v>702</v>
      </c>
      <c r="D157" s="302"/>
      <c r="E157" s="302"/>
      <c r="F157" s="355" t="s">
        <v>681</v>
      </c>
      <c r="G157" s="302"/>
      <c r="H157" s="354" t="s">
        <v>715</v>
      </c>
      <c r="I157" s="354" t="s">
        <v>677</v>
      </c>
      <c r="J157" s="354">
        <v>50</v>
      </c>
      <c r="K157" s="350"/>
    </row>
    <row r="158" s="1" customFormat="1" ht="15" customHeight="1">
      <c r="B158" s="327"/>
      <c r="C158" s="354" t="s">
        <v>700</v>
      </c>
      <c r="D158" s="302"/>
      <c r="E158" s="302"/>
      <c r="F158" s="355" t="s">
        <v>681</v>
      </c>
      <c r="G158" s="302"/>
      <c r="H158" s="354" t="s">
        <v>715</v>
      </c>
      <c r="I158" s="354" t="s">
        <v>677</v>
      </c>
      <c r="J158" s="354">
        <v>50</v>
      </c>
      <c r="K158" s="350"/>
    </row>
    <row r="159" s="1" customFormat="1" ht="15" customHeight="1">
      <c r="B159" s="327"/>
      <c r="C159" s="354" t="s">
        <v>92</v>
      </c>
      <c r="D159" s="302"/>
      <c r="E159" s="302"/>
      <c r="F159" s="355" t="s">
        <v>675</v>
      </c>
      <c r="G159" s="302"/>
      <c r="H159" s="354" t="s">
        <v>737</v>
      </c>
      <c r="I159" s="354" t="s">
        <v>677</v>
      </c>
      <c r="J159" s="354" t="s">
        <v>738</v>
      </c>
      <c r="K159" s="350"/>
    </row>
    <row r="160" s="1" customFormat="1" ht="15" customHeight="1">
      <c r="B160" s="327"/>
      <c r="C160" s="354" t="s">
        <v>739</v>
      </c>
      <c r="D160" s="302"/>
      <c r="E160" s="302"/>
      <c r="F160" s="355" t="s">
        <v>675</v>
      </c>
      <c r="G160" s="302"/>
      <c r="H160" s="354" t="s">
        <v>740</v>
      </c>
      <c r="I160" s="354" t="s">
        <v>710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741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669</v>
      </c>
      <c r="D166" s="317"/>
      <c r="E166" s="317"/>
      <c r="F166" s="317" t="s">
        <v>670</v>
      </c>
      <c r="G166" s="359"/>
      <c r="H166" s="360" t="s">
        <v>55</v>
      </c>
      <c r="I166" s="360" t="s">
        <v>58</v>
      </c>
      <c r="J166" s="317" t="s">
        <v>671</v>
      </c>
      <c r="K166" s="294"/>
    </row>
    <row r="167" s="1" customFormat="1" ht="17.25" customHeight="1">
      <c r="B167" s="295"/>
      <c r="C167" s="319" t="s">
        <v>672</v>
      </c>
      <c r="D167" s="319"/>
      <c r="E167" s="319"/>
      <c r="F167" s="320" t="s">
        <v>673</v>
      </c>
      <c r="G167" s="361"/>
      <c r="H167" s="362"/>
      <c r="I167" s="362"/>
      <c r="J167" s="319" t="s">
        <v>674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678</v>
      </c>
      <c r="D169" s="302"/>
      <c r="E169" s="302"/>
      <c r="F169" s="325" t="s">
        <v>675</v>
      </c>
      <c r="G169" s="302"/>
      <c r="H169" s="302" t="s">
        <v>715</v>
      </c>
      <c r="I169" s="302" t="s">
        <v>677</v>
      </c>
      <c r="J169" s="302">
        <v>120</v>
      </c>
      <c r="K169" s="350"/>
    </row>
    <row r="170" s="1" customFormat="1" ht="15" customHeight="1">
      <c r="B170" s="327"/>
      <c r="C170" s="302" t="s">
        <v>724</v>
      </c>
      <c r="D170" s="302"/>
      <c r="E170" s="302"/>
      <c r="F170" s="325" t="s">
        <v>675</v>
      </c>
      <c r="G170" s="302"/>
      <c r="H170" s="302" t="s">
        <v>725</v>
      </c>
      <c r="I170" s="302" t="s">
        <v>677</v>
      </c>
      <c r="J170" s="302" t="s">
        <v>726</v>
      </c>
      <c r="K170" s="350"/>
    </row>
    <row r="171" s="1" customFormat="1" ht="15" customHeight="1">
      <c r="B171" s="327"/>
      <c r="C171" s="302" t="s">
        <v>623</v>
      </c>
      <c r="D171" s="302"/>
      <c r="E171" s="302"/>
      <c r="F171" s="325" t="s">
        <v>675</v>
      </c>
      <c r="G171" s="302"/>
      <c r="H171" s="302" t="s">
        <v>742</v>
      </c>
      <c r="I171" s="302" t="s">
        <v>677</v>
      </c>
      <c r="J171" s="302" t="s">
        <v>726</v>
      </c>
      <c r="K171" s="350"/>
    </row>
    <row r="172" s="1" customFormat="1" ht="15" customHeight="1">
      <c r="B172" s="327"/>
      <c r="C172" s="302" t="s">
        <v>680</v>
      </c>
      <c r="D172" s="302"/>
      <c r="E172" s="302"/>
      <c r="F172" s="325" t="s">
        <v>681</v>
      </c>
      <c r="G172" s="302"/>
      <c r="H172" s="302" t="s">
        <v>742</v>
      </c>
      <c r="I172" s="302" t="s">
        <v>677</v>
      </c>
      <c r="J172" s="302">
        <v>50</v>
      </c>
      <c r="K172" s="350"/>
    </row>
    <row r="173" s="1" customFormat="1" ht="15" customHeight="1">
      <c r="B173" s="327"/>
      <c r="C173" s="302" t="s">
        <v>683</v>
      </c>
      <c r="D173" s="302"/>
      <c r="E173" s="302"/>
      <c r="F173" s="325" t="s">
        <v>675</v>
      </c>
      <c r="G173" s="302"/>
      <c r="H173" s="302" t="s">
        <v>742</v>
      </c>
      <c r="I173" s="302" t="s">
        <v>685</v>
      </c>
      <c r="J173" s="302"/>
      <c r="K173" s="350"/>
    </row>
    <row r="174" s="1" customFormat="1" ht="15" customHeight="1">
      <c r="B174" s="327"/>
      <c r="C174" s="302" t="s">
        <v>694</v>
      </c>
      <c r="D174" s="302"/>
      <c r="E174" s="302"/>
      <c r="F174" s="325" t="s">
        <v>681</v>
      </c>
      <c r="G174" s="302"/>
      <c r="H174" s="302" t="s">
        <v>742</v>
      </c>
      <c r="I174" s="302" t="s">
        <v>677</v>
      </c>
      <c r="J174" s="302">
        <v>50</v>
      </c>
      <c r="K174" s="350"/>
    </row>
    <row r="175" s="1" customFormat="1" ht="15" customHeight="1">
      <c r="B175" s="327"/>
      <c r="C175" s="302" t="s">
        <v>702</v>
      </c>
      <c r="D175" s="302"/>
      <c r="E175" s="302"/>
      <c r="F175" s="325" t="s">
        <v>681</v>
      </c>
      <c r="G175" s="302"/>
      <c r="H175" s="302" t="s">
        <v>742</v>
      </c>
      <c r="I175" s="302" t="s">
        <v>677</v>
      </c>
      <c r="J175" s="302">
        <v>50</v>
      </c>
      <c r="K175" s="350"/>
    </row>
    <row r="176" s="1" customFormat="1" ht="15" customHeight="1">
      <c r="B176" s="327"/>
      <c r="C176" s="302" t="s">
        <v>700</v>
      </c>
      <c r="D176" s="302"/>
      <c r="E176" s="302"/>
      <c r="F176" s="325" t="s">
        <v>681</v>
      </c>
      <c r="G176" s="302"/>
      <c r="H176" s="302" t="s">
        <v>742</v>
      </c>
      <c r="I176" s="302" t="s">
        <v>677</v>
      </c>
      <c r="J176" s="302">
        <v>50</v>
      </c>
      <c r="K176" s="350"/>
    </row>
    <row r="177" s="1" customFormat="1" ht="15" customHeight="1">
      <c r="B177" s="327"/>
      <c r="C177" s="302" t="s">
        <v>108</v>
      </c>
      <c r="D177" s="302"/>
      <c r="E177" s="302"/>
      <c r="F177" s="325" t="s">
        <v>675</v>
      </c>
      <c r="G177" s="302"/>
      <c r="H177" s="302" t="s">
        <v>743</v>
      </c>
      <c r="I177" s="302" t="s">
        <v>744</v>
      </c>
      <c r="J177" s="302"/>
      <c r="K177" s="350"/>
    </row>
    <row r="178" s="1" customFormat="1" ht="15" customHeight="1">
      <c r="B178" s="327"/>
      <c r="C178" s="302" t="s">
        <v>58</v>
      </c>
      <c r="D178" s="302"/>
      <c r="E178" s="302"/>
      <c r="F178" s="325" t="s">
        <v>675</v>
      </c>
      <c r="G178" s="302"/>
      <c r="H178" s="302" t="s">
        <v>745</v>
      </c>
      <c r="I178" s="302" t="s">
        <v>746</v>
      </c>
      <c r="J178" s="302">
        <v>1</v>
      </c>
      <c r="K178" s="350"/>
    </row>
    <row r="179" s="1" customFormat="1" ht="15" customHeight="1">
      <c r="B179" s="327"/>
      <c r="C179" s="302" t="s">
        <v>54</v>
      </c>
      <c r="D179" s="302"/>
      <c r="E179" s="302"/>
      <c r="F179" s="325" t="s">
        <v>675</v>
      </c>
      <c r="G179" s="302"/>
      <c r="H179" s="302" t="s">
        <v>747</v>
      </c>
      <c r="I179" s="302" t="s">
        <v>677</v>
      </c>
      <c r="J179" s="302">
        <v>20</v>
      </c>
      <c r="K179" s="350"/>
    </row>
    <row r="180" s="1" customFormat="1" ht="15" customHeight="1">
      <c r="B180" s="327"/>
      <c r="C180" s="302" t="s">
        <v>55</v>
      </c>
      <c r="D180" s="302"/>
      <c r="E180" s="302"/>
      <c r="F180" s="325" t="s">
        <v>675</v>
      </c>
      <c r="G180" s="302"/>
      <c r="H180" s="302" t="s">
        <v>748</v>
      </c>
      <c r="I180" s="302" t="s">
        <v>677</v>
      </c>
      <c r="J180" s="302">
        <v>255</v>
      </c>
      <c r="K180" s="350"/>
    </row>
    <row r="181" s="1" customFormat="1" ht="15" customHeight="1">
      <c r="B181" s="327"/>
      <c r="C181" s="302" t="s">
        <v>109</v>
      </c>
      <c r="D181" s="302"/>
      <c r="E181" s="302"/>
      <c r="F181" s="325" t="s">
        <v>675</v>
      </c>
      <c r="G181" s="302"/>
      <c r="H181" s="302" t="s">
        <v>639</v>
      </c>
      <c r="I181" s="302" t="s">
        <v>677</v>
      </c>
      <c r="J181" s="302">
        <v>10</v>
      </c>
      <c r="K181" s="350"/>
    </row>
    <row r="182" s="1" customFormat="1" ht="15" customHeight="1">
      <c r="B182" s="327"/>
      <c r="C182" s="302" t="s">
        <v>110</v>
      </c>
      <c r="D182" s="302"/>
      <c r="E182" s="302"/>
      <c r="F182" s="325" t="s">
        <v>675</v>
      </c>
      <c r="G182" s="302"/>
      <c r="H182" s="302" t="s">
        <v>749</v>
      </c>
      <c r="I182" s="302" t="s">
        <v>710</v>
      </c>
      <c r="J182" s="302"/>
      <c r="K182" s="350"/>
    </row>
    <row r="183" s="1" customFormat="1" ht="15" customHeight="1">
      <c r="B183" s="327"/>
      <c r="C183" s="302" t="s">
        <v>750</v>
      </c>
      <c r="D183" s="302"/>
      <c r="E183" s="302"/>
      <c r="F183" s="325" t="s">
        <v>675</v>
      </c>
      <c r="G183" s="302"/>
      <c r="H183" s="302" t="s">
        <v>751</v>
      </c>
      <c r="I183" s="302" t="s">
        <v>710</v>
      </c>
      <c r="J183" s="302"/>
      <c r="K183" s="350"/>
    </row>
    <row r="184" s="1" customFormat="1" ht="15" customHeight="1">
      <c r="B184" s="327"/>
      <c r="C184" s="302" t="s">
        <v>739</v>
      </c>
      <c r="D184" s="302"/>
      <c r="E184" s="302"/>
      <c r="F184" s="325" t="s">
        <v>675</v>
      </c>
      <c r="G184" s="302"/>
      <c r="H184" s="302" t="s">
        <v>752</v>
      </c>
      <c r="I184" s="302" t="s">
        <v>710</v>
      </c>
      <c r="J184" s="302"/>
      <c r="K184" s="350"/>
    </row>
    <row r="185" s="1" customFormat="1" ht="15" customHeight="1">
      <c r="B185" s="327"/>
      <c r="C185" s="302" t="s">
        <v>112</v>
      </c>
      <c r="D185" s="302"/>
      <c r="E185" s="302"/>
      <c r="F185" s="325" t="s">
        <v>681</v>
      </c>
      <c r="G185" s="302"/>
      <c r="H185" s="302" t="s">
        <v>753</v>
      </c>
      <c r="I185" s="302" t="s">
        <v>677</v>
      </c>
      <c r="J185" s="302">
        <v>50</v>
      </c>
      <c r="K185" s="350"/>
    </row>
    <row r="186" s="1" customFormat="1" ht="15" customHeight="1">
      <c r="B186" s="327"/>
      <c r="C186" s="302" t="s">
        <v>754</v>
      </c>
      <c r="D186" s="302"/>
      <c r="E186" s="302"/>
      <c r="F186" s="325" t="s">
        <v>681</v>
      </c>
      <c r="G186" s="302"/>
      <c r="H186" s="302" t="s">
        <v>755</v>
      </c>
      <c r="I186" s="302" t="s">
        <v>756</v>
      </c>
      <c r="J186" s="302"/>
      <c r="K186" s="350"/>
    </row>
    <row r="187" s="1" customFormat="1" ht="15" customHeight="1">
      <c r="B187" s="327"/>
      <c r="C187" s="302" t="s">
        <v>757</v>
      </c>
      <c r="D187" s="302"/>
      <c r="E187" s="302"/>
      <c r="F187" s="325" t="s">
        <v>681</v>
      </c>
      <c r="G187" s="302"/>
      <c r="H187" s="302" t="s">
        <v>758</v>
      </c>
      <c r="I187" s="302" t="s">
        <v>756</v>
      </c>
      <c r="J187" s="302"/>
      <c r="K187" s="350"/>
    </row>
    <row r="188" s="1" customFormat="1" ht="15" customHeight="1">
      <c r="B188" s="327"/>
      <c r="C188" s="302" t="s">
        <v>759</v>
      </c>
      <c r="D188" s="302"/>
      <c r="E188" s="302"/>
      <c r="F188" s="325" t="s">
        <v>681</v>
      </c>
      <c r="G188" s="302"/>
      <c r="H188" s="302" t="s">
        <v>760</v>
      </c>
      <c r="I188" s="302" t="s">
        <v>756</v>
      </c>
      <c r="J188" s="302"/>
      <c r="K188" s="350"/>
    </row>
    <row r="189" s="1" customFormat="1" ht="15" customHeight="1">
      <c r="B189" s="327"/>
      <c r="C189" s="363" t="s">
        <v>761</v>
      </c>
      <c r="D189" s="302"/>
      <c r="E189" s="302"/>
      <c r="F189" s="325" t="s">
        <v>681</v>
      </c>
      <c r="G189" s="302"/>
      <c r="H189" s="302" t="s">
        <v>762</v>
      </c>
      <c r="I189" s="302" t="s">
        <v>763</v>
      </c>
      <c r="J189" s="364" t="s">
        <v>764</v>
      </c>
      <c r="K189" s="350"/>
    </row>
    <row r="190" s="1" customFormat="1" ht="15" customHeight="1">
      <c r="B190" s="327"/>
      <c r="C190" s="363" t="s">
        <v>43</v>
      </c>
      <c r="D190" s="302"/>
      <c r="E190" s="302"/>
      <c r="F190" s="325" t="s">
        <v>675</v>
      </c>
      <c r="G190" s="302"/>
      <c r="H190" s="299" t="s">
        <v>765</v>
      </c>
      <c r="I190" s="302" t="s">
        <v>766</v>
      </c>
      <c r="J190" s="302"/>
      <c r="K190" s="350"/>
    </row>
    <row r="191" s="1" customFormat="1" ht="15" customHeight="1">
      <c r="B191" s="327"/>
      <c r="C191" s="363" t="s">
        <v>767</v>
      </c>
      <c r="D191" s="302"/>
      <c r="E191" s="302"/>
      <c r="F191" s="325" t="s">
        <v>675</v>
      </c>
      <c r="G191" s="302"/>
      <c r="H191" s="302" t="s">
        <v>768</v>
      </c>
      <c r="I191" s="302" t="s">
        <v>710</v>
      </c>
      <c r="J191" s="302"/>
      <c r="K191" s="350"/>
    </row>
    <row r="192" s="1" customFormat="1" ht="15" customHeight="1">
      <c r="B192" s="327"/>
      <c r="C192" s="363" t="s">
        <v>769</v>
      </c>
      <c r="D192" s="302"/>
      <c r="E192" s="302"/>
      <c r="F192" s="325" t="s">
        <v>675</v>
      </c>
      <c r="G192" s="302"/>
      <c r="H192" s="302" t="s">
        <v>770</v>
      </c>
      <c r="I192" s="302" t="s">
        <v>710</v>
      </c>
      <c r="J192" s="302"/>
      <c r="K192" s="350"/>
    </row>
    <row r="193" s="1" customFormat="1" ht="15" customHeight="1">
      <c r="B193" s="327"/>
      <c r="C193" s="363" t="s">
        <v>771</v>
      </c>
      <c r="D193" s="302"/>
      <c r="E193" s="302"/>
      <c r="F193" s="325" t="s">
        <v>681</v>
      </c>
      <c r="G193" s="302"/>
      <c r="H193" s="302" t="s">
        <v>772</v>
      </c>
      <c r="I193" s="302" t="s">
        <v>710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773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774</v>
      </c>
      <c r="D200" s="366"/>
      <c r="E200" s="366"/>
      <c r="F200" s="366" t="s">
        <v>775</v>
      </c>
      <c r="G200" s="367"/>
      <c r="H200" s="366" t="s">
        <v>776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766</v>
      </c>
      <c r="D202" s="302"/>
      <c r="E202" s="302"/>
      <c r="F202" s="325" t="s">
        <v>44</v>
      </c>
      <c r="G202" s="302"/>
      <c r="H202" s="302" t="s">
        <v>777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45</v>
      </c>
      <c r="G203" s="302"/>
      <c r="H203" s="302" t="s">
        <v>778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48</v>
      </c>
      <c r="G204" s="302"/>
      <c r="H204" s="302" t="s">
        <v>779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46</v>
      </c>
      <c r="G205" s="302"/>
      <c r="H205" s="302" t="s">
        <v>780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47</v>
      </c>
      <c r="G206" s="302"/>
      <c r="H206" s="302" t="s">
        <v>781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722</v>
      </c>
      <c r="D208" s="302"/>
      <c r="E208" s="302"/>
      <c r="F208" s="325" t="s">
        <v>80</v>
      </c>
      <c r="G208" s="302"/>
      <c r="H208" s="302" t="s">
        <v>782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617</v>
      </c>
      <c r="G209" s="302"/>
      <c r="H209" s="302" t="s">
        <v>618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615</v>
      </c>
      <c r="G210" s="302"/>
      <c r="H210" s="302" t="s">
        <v>783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619</v>
      </c>
      <c r="G211" s="363"/>
      <c r="H211" s="354" t="s">
        <v>620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621</v>
      </c>
      <c r="G212" s="363"/>
      <c r="H212" s="354" t="s">
        <v>570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746</v>
      </c>
      <c r="D214" s="302"/>
      <c r="E214" s="302"/>
      <c r="F214" s="325">
        <v>1</v>
      </c>
      <c r="G214" s="363"/>
      <c r="H214" s="354" t="s">
        <v>784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785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786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787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VYROUBAL-NTB\RADEK</dc:creator>
  <cp:lastModifiedBy>VYROUBAL-NTB\RADEK</cp:lastModifiedBy>
  <dcterms:created xsi:type="dcterms:W3CDTF">2022-06-28T05:15:30Z</dcterms:created>
  <dcterms:modified xsi:type="dcterms:W3CDTF">2022-06-28T05:15:33Z</dcterms:modified>
</cp:coreProperties>
</file>