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6"/>
  </bookViews>
  <sheets>
    <sheet name="Rekapitulace" sheetId="1" r:id="rId1"/>
    <sheet name="I.část_VŠE" sheetId="2" r:id="rId2"/>
    <sheet name="II.část_1.1_VZT" sheetId="3" r:id="rId3"/>
    <sheet name="II.část_1.2_MaR" sheetId="4" r:id="rId4"/>
    <sheet name="II.část_1.3_EPS" sheetId="5" r:id="rId5"/>
    <sheet name="II.část_1.4_DET" sheetId="6" r:id="rId6"/>
    <sheet name="II.část_1.5_VON" sheetId="7" r:id="rId7"/>
  </sheets>
  <externalReferences>
    <externalReference r:id="rId10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 localSheetId="1">'[1]Rekapitulace'!$G$12</definedName>
    <definedName name="Dodavka">#REF!</definedName>
    <definedName name="Dodavka0" localSheetId="1">'I.část_VŠE'!#REF!</definedName>
    <definedName name="Dodavka0" localSheetId="3">'II.část_1.2_MaR'!#REF!</definedName>
    <definedName name="Dodavka0" localSheetId="4">'II.část_1.3_EPS'!#REF!</definedName>
    <definedName name="Dodavka0" localSheetId="5">'II.část_1.4_DET'!#REF!</definedName>
    <definedName name="Dodavka0" localSheetId="6">'II.část_1.5_VON'!#REF!</definedName>
    <definedName name="Dodavka0" localSheetId="0">'Rekapitulace'!#REF!</definedName>
    <definedName name="Dodavka0">'II.část_1.1_VZT'!#REF!</definedName>
    <definedName name="HSV" localSheetId="1">'[1]Rekapitulace'!$E$12</definedName>
    <definedName name="HSV">#REF!</definedName>
    <definedName name="HSV0" localSheetId="1">'I.část_VŠE'!#REF!</definedName>
    <definedName name="HSV0" localSheetId="3">'II.část_1.2_MaR'!#REF!</definedName>
    <definedName name="HSV0" localSheetId="4">'II.část_1.3_EPS'!#REF!</definedName>
    <definedName name="HSV0" localSheetId="5">'II.část_1.4_DET'!#REF!</definedName>
    <definedName name="HSV0" localSheetId="6">'II.část_1.5_VON'!#REF!</definedName>
    <definedName name="HSV0" localSheetId="0">'Rekapitulace'!#REF!</definedName>
    <definedName name="HSV0">'II.část_1.1_VZT'!#REF!</definedName>
    <definedName name="HZS" localSheetId="1">'[1]Rekapitulace'!$I$12</definedName>
    <definedName name="HZS">#REF!</definedName>
    <definedName name="HZS0" localSheetId="1">'I.část_VŠE'!#REF!</definedName>
    <definedName name="HZS0" localSheetId="3">'II.část_1.2_MaR'!#REF!</definedName>
    <definedName name="HZS0" localSheetId="4">'II.část_1.3_EPS'!#REF!</definedName>
    <definedName name="HZS0" localSheetId="5">'II.část_1.4_DET'!#REF!</definedName>
    <definedName name="HZS0" localSheetId="6">'II.část_1.5_VON'!#REF!</definedName>
    <definedName name="HZS0" localSheetId="0">'Rekapitulace'!#REF!</definedName>
    <definedName name="HZS0">'II.část_1.1_VZT'!#REF!</definedName>
    <definedName name="JKSO">#REF!</definedName>
    <definedName name="MJ">#REF!</definedName>
    <definedName name="Mont" localSheetId="1">'[1]Rekapitulace'!$H$12</definedName>
    <definedName name="Mont">#REF!</definedName>
    <definedName name="Montaz0" localSheetId="1">'I.část_VŠE'!#REF!</definedName>
    <definedName name="Montaz0" localSheetId="3">'II.část_1.2_MaR'!#REF!</definedName>
    <definedName name="Montaz0" localSheetId="4">'II.část_1.3_EPS'!#REF!</definedName>
    <definedName name="Montaz0" localSheetId="5">'II.část_1.4_DET'!#REF!</definedName>
    <definedName name="Montaz0" localSheetId="6">'II.část_1.5_VON'!#REF!</definedName>
    <definedName name="Montaz0" localSheetId="0">'Rekapitulace'!#REF!</definedName>
    <definedName name="Montaz0">'II.část_1.1_VZT'!#REF!</definedName>
    <definedName name="NazevDilu">#REF!</definedName>
    <definedName name="nazevobjektu">#REF!</definedName>
    <definedName name="nazevstavby">#REF!</definedName>
    <definedName name="_xlnm.Print_Titles" localSheetId="1">'I.část_VŠE'!$1:$6</definedName>
    <definedName name="_xlnm.Print_Titles" localSheetId="2">'II.část_1.1_VZT'!$1:$7</definedName>
    <definedName name="_xlnm.Print_Titles" localSheetId="3">'II.část_1.2_MaR'!$1:$7</definedName>
    <definedName name="_xlnm.Print_Titles" localSheetId="4">'II.část_1.3_EPS'!$1:$7</definedName>
    <definedName name="_xlnm.Print_Titles" localSheetId="5">'II.část_1.4_DET'!$1:$7</definedName>
    <definedName name="_xlnm.Print_Titles" localSheetId="6">'II.část_1.5_VON'!$1:$7</definedName>
    <definedName name="_xlnm.Print_Titles" localSheetId="0">'Rekapitulace'!$1:$7</definedName>
    <definedName name="Objednatel">#REF!</definedName>
    <definedName name="_xlnm.Print_Area" localSheetId="1">'I.část_VŠE'!$A$1:$G$50</definedName>
    <definedName name="_xlnm.Print_Area" localSheetId="2">'II.část_1.1_VZT'!$A$1:$G$26</definedName>
    <definedName name="_xlnm.Print_Area" localSheetId="3">'II.část_1.2_MaR'!$A$1:$G$39</definedName>
    <definedName name="_xlnm.Print_Area" localSheetId="4">'II.část_1.3_EPS'!$A$1:$G$23</definedName>
    <definedName name="_xlnm.Print_Area" localSheetId="5">'II.část_1.4_DET'!$A$1:$G$25</definedName>
    <definedName name="_xlnm.Print_Area" localSheetId="6">'II.část_1.5_VON'!$A$1:$G$19</definedName>
    <definedName name="_xlnm.Print_Area" localSheetId="0">'Rekapitulace'!$A$1:$C$20</definedName>
    <definedName name="PocetMJ" localSheetId="1">'[1]Krycí list'!$G$7</definedName>
    <definedName name="PocetMJ">#REF!</definedName>
    <definedName name="Poznamka" localSheetId="1">'[1]Krycí list'!#REF!</definedName>
    <definedName name="Poznamka" localSheetId="3">#REF!</definedName>
    <definedName name="Poznamka" localSheetId="4">#REF!</definedName>
    <definedName name="Poznamka" localSheetId="5">#REF!</definedName>
    <definedName name="Poznamka" localSheetId="6">#REF!</definedName>
    <definedName name="Poznamka" localSheetId="0">#REF!</definedName>
    <definedName name="Poznamka">#REF!</definedName>
    <definedName name="Projektant">#REF!</definedName>
    <definedName name="PSV" localSheetId="1">'[1]Rekapitulace'!$F$12</definedName>
    <definedName name="PSV">#REF!</definedName>
    <definedName name="PSV0" localSheetId="1">'I.část_VŠE'!#REF!</definedName>
    <definedName name="PSV0" localSheetId="3">'II.část_1.2_MaR'!#REF!</definedName>
    <definedName name="PSV0" localSheetId="4">'II.část_1.3_EPS'!#REF!</definedName>
    <definedName name="PSV0" localSheetId="5">'II.část_1.4_DET'!#REF!</definedName>
    <definedName name="PSV0" localSheetId="6">'II.část_1.5_VON'!#REF!</definedName>
    <definedName name="PSV0" localSheetId="0">'Rekapitulace'!#REF!</definedName>
    <definedName name="PSV0">'II.část_1.1_VZT'!#REF!</definedName>
    <definedName name="SloupecCC" localSheetId="1">'I.část_VŠE'!#REF!</definedName>
    <definedName name="SloupecCC" localSheetId="3">'II.část_1.2_MaR'!#REF!</definedName>
    <definedName name="SloupecCC" localSheetId="4">'II.část_1.3_EPS'!#REF!</definedName>
    <definedName name="SloupecCC" localSheetId="5">'II.část_1.4_DET'!#REF!</definedName>
    <definedName name="SloupecCC" localSheetId="6">'II.část_1.5_VON'!#REF!</definedName>
    <definedName name="SloupecCC" localSheetId="0">'Rekapitulace'!#REF!</definedName>
    <definedName name="SloupecCC">'II.část_1.1_VZT'!#REF!</definedName>
    <definedName name="SloupecCisloPol" localSheetId="1">'I.část_VŠE'!$B$6</definedName>
    <definedName name="SloupecCisloPol" localSheetId="3">'II.část_1.2_MaR'!$B$7</definedName>
    <definedName name="SloupecCisloPol" localSheetId="4">'II.část_1.3_EPS'!$B$7</definedName>
    <definedName name="SloupecCisloPol" localSheetId="5">'II.část_1.4_DET'!$B$7</definedName>
    <definedName name="SloupecCisloPol" localSheetId="6">'II.část_1.5_VON'!$B$7</definedName>
    <definedName name="SloupecCisloPol" localSheetId="0">'Rekapitulace'!#REF!</definedName>
    <definedName name="SloupecCisloPol">'II.část_1.1_VZT'!$B$7</definedName>
    <definedName name="SloupecJC" localSheetId="1">'I.část_VŠE'!#REF!</definedName>
    <definedName name="SloupecJC" localSheetId="3">'II.část_1.2_MaR'!#REF!</definedName>
    <definedName name="SloupecJC" localSheetId="4">'II.část_1.3_EPS'!#REF!</definedName>
    <definedName name="SloupecJC" localSheetId="5">'II.část_1.4_DET'!#REF!</definedName>
    <definedName name="SloupecJC" localSheetId="6">'II.část_1.5_VON'!#REF!</definedName>
    <definedName name="SloupecJC" localSheetId="0">'Rekapitulace'!#REF!</definedName>
    <definedName name="SloupecJC">'II.část_1.1_VZT'!#REF!</definedName>
    <definedName name="SloupecMJ" localSheetId="1">'I.část_VŠE'!$D$6</definedName>
    <definedName name="SloupecMJ" localSheetId="3">'II.část_1.2_MaR'!$D$7</definedName>
    <definedName name="SloupecMJ" localSheetId="4">'II.část_1.3_EPS'!$D$7</definedName>
    <definedName name="SloupecMJ" localSheetId="5">'II.část_1.4_DET'!$D$7</definedName>
    <definedName name="SloupecMJ" localSheetId="6">'II.část_1.5_VON'!$D$7</definedName>
    <definedName name="SloupecMJ" localSheetId="0">'Rekapitulace'!#REF!</definedName>
    <definedName name="SloupecMJ">'II.část_1.1_VZT'!$D$7</definedName>
    <definedName name="SloupecMnozstvi" localSheetId="1">'I.část_VŠE'!$E$6</definedName>
    <definedName name="SloupecMnozstvi" localSheetId="3">'II.část_1.2_MaR'!$E$7</definedName>
    <definedName name="SloupecMnozstvi" localSheetId="4">'II.část_1.3_EPS'!$E$7</definedName>
    <definedName name="SloupecMnozstvi" localSheetId="5">'II.část_1.4_DET'!$E$7</definedName>
    <definedName name="SloupecMnozstvi" localSheetId="6">'II.část_1.5_VON'!$E$7</definedName>
    <definedName name="SloupecMnozstvi" localSheetId="0">'Rekapitulace'!#REF!</definedName>
    <definedName name="SloupecMnozstvi">'II.část_1.1_VZT'!$E$7</definedName>
    <definedName name="SloupecNazPol" localSheetId="1">'I.část_VŠE'!$C$6</definedName>
    <definedName name="SloupecNazPol" localSheetId="3">'II.část_1.2_MaR'!$C$7</definedName>
    <definedName name="SloupecNazPol" localSheetId="4">'II.část_1.3_EPS'!$C$7</definedName>
    <definedName name="SloupecNazPol" localSheetId="5">'II.část_1.4_DET'!$C$7</definedName>
    <definedName name="SloupecNazPol" localSheetId="6">'II.část_1.5_VON'!$C$7</definedName>
    <definedName name="SloupecNazPol" localSheetId="0">'Rekapitulace'!$A$7</definedName>
    <definedName name="SloupecNazPol">'II.část_1.1_VZT'!$C$7</definedName>
    <definedName name="SloupecPC" localSheetId="1">'I.část_VŠE'!$A$6</definedName>
    <definedName name="SloupecPC" localSheetId="3">'II.část_1.2_MaR'!$A$7</definedName>
    <definedName name="SloupecPC" localSheetId="4">'II.část_1.3_EPS'!$A$7</definedName>
    <definedName name="SloupecPC" localSheetId="5">'II.část_1.4_DET'!$A$7</definedName>
    <definedName name="SloupecPC" localSheetId="6">'II.část_1.5_VON'!$A$7</definedName>
    <definedName name="SloupecPC" localSheetId="0">'Rekapitulace'!#REF!</definedName>
    <definedName name="SloupecPC">'II.část_1.1_VZT'!$A$7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0" hidden="1">0</definedName>
    <definedName name="solver_opt" localSheetId="1" hidden="1">'I.část_VŠE'!#REF!</definedName>
    <definedName name="solver_opt" localSheetId="2" hidden="1">'II.část_1.1_VZT'!#REF!</definedName>
    <definedName name="solver_opt" localSheetId="3" hidden="1">'II.část_1.2_MaR'!#REF!</definedName>
    <definedName name="solver_opt" localSheetId="4" hidden="1">'II.část_1.3_EPS'!#REF!</definedName>
    <definedName name="solver_opt" localSheetId="5" hidden="1">'II.část_1.4_DET'!#REF!</definedName>
    <definedName name="solver_opt" localSheetId="6" hidden="1">'II.část_1.5_VON'!#REF!</definedName>
    <definedName name="solver_opt" localSheetId="0" hidden="1">'Rekapitulace'!#REF!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0" hidden="1">0</definedName>
    <definedName name="Typ" localSheetId="1">'I.část_VŠE'!#REF!</definedName>
    <definedName name="Typ" localSheetId="3">'II.část_1.2_MaR'!#REF!</definedName>
    <definedName name="Typ" localSheetId="4">'II.část_1.3_EPS'!#REF!</definedName>
    <definedName name="Typ" localSheetId="5">'II.část_1.4_DET'!#REF!</definedName>
    <definedName name="Typ" localSheetId="6">'II.část_1.5_VON'!#REF!</definedName>
    <definedName name="Typ" localSheetId="0">'Rekapitulace'!#REF!</definedName>
    <definedName name="Typ">'II.část_1.1_VZT'!#REF!</definedName>
    <definedName name="VRN" localSheetId="1">'[1]Rekapitulace'!$H$18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<sst xmlns="http://schemas.openxmlformats.org/spreadsheetml/2006/main" count="487" uniqueCount="182">
  <si>
    <t xml:space="preserve">Položkový rozpočet </t>
  </si>
  <si>
    <t>P.č.</t>
  </si>
  <si>
    <t>MJ</t>
  </si>
  <si>
    <t>Celkem za</t>
  </si>
  <si>
    <t>ks</t>
  </si>
  <si>
    <t>bm</t>
  </si>
  <si>
    <t>vlastní</t>
  </si>
  <si>
    <t>Kód</t>
  </si>
  <si>
    <t>Popis</t>
  </si>
  <si>
    <t>Množství</t>
  </si>
  <si>
    <t>Cena celkem (Kč)</t>
  </si>
  <si>
    <t>Cena / MJ (Kč)</t>
  </si>
  <si>
    <t xml:space="preserve">Ztížená montáž chemicky odolného potrubí, včetně zatmelení a zavaření svařovacím drátem </t>
  </si>
  <si>
    <t>kpl</t>
  </si>
  <si>
    <t>Uzpůsobení výfuku, HH výfukové hlavice 100mm nad sousedícími VZT zařízeními</t>
  </si>
  <si>
    <t>Montáž a elektrické připojení chemicky odolného ventilátoru, doplňkové ochranné pospojování, kontrola nastavení motorových ochran</t>
  </si>
  <si>
    <t>Ostatní</t>
  </si>
  <si>
    <t>Těsnící a spojovací materiál,závit. tyče, vruty, těsnění ….</t>
  </si>
  <si>
    <t>152.01</t>
  </si>
  <si>
    <t>Potrubí z chemicky odolných plastů DN200, 20% tvarovek</t>
  </si>
  <si>
    <t>Chemicky odolný tlumič hluku DN100 délka 500mmm</t>
  </si>
  <si>
    <t>Chemicky odolná výfuková hlavice DN75</t>
  </si>
  <si>
    <t>Chemicky odolná zpětná klapka DN75</t>
  </si>
  <si>
    <t>Chemicky odolná krycí mřížka na potrubí DN75</t>
  </si>
  <si>
    <t>Požární klapka DN100; mechanická s tavnou pojistkou na 72°C; vč. montáže; dotěsnění prostupu ucpávkou pro plastové potrubí DN100 vč. požární manžety</t>
  </si>
  <si>
    <t>152.02</t>
  </si>
  <si>
    <t>152.03</t>
  </si>
  <si>
    <t>152.04</t>
  </si>
  <si>
    <t>152.05</t>
  </si>
  <si>
    <t>152.06</t>
  </si>
  <si>
    <t>152.07</t>
  </si>
  <si>
    <t>152.08</t>
  </si>
  <si>
    <t>152.09</t>
  </si>
  <si>
    <t>152.10</t>
  </si>
  <si>
    <t>152.11</t>
  </si>
  <si>
    <t>152.12</t>
  </si>
  <si>
    <t>Chemicky odolná regulační klapka DN75</t>
  </si>
  <si>
    <t>Zařízení č. 152 - Odvodní ventilátor pro laboratoř 3.068</t>
  </si>
  <si>
    <t>Doplnění do stávající vizualizace</t>
  </si>
  <si>
    <t>Komplexní zkoušky</t>
  </si>
  <si>
    <t>Dodávka - Linkový modul EPS - 4 vstupy</t>
  </si>
  <si>
    <t xml:space="preserve">Chemicky odolný ventilátor EXE, 50/100 m3/h, dp=350Pa, P=0,75kW, venkovní provedení, včetně montážního rámu (podstavce) a pružných manžet vč. frekvenčního měniče. </t>
  </si>
  <si>
    <t>Stavba:</t>
  </si>
  <si>
    <t>Objekt:</t>
  </si>
  <si>
    <t>17. listopadu 1192/12 - laboratoř 3.068</t>
  </si>
  <si>
    <t>Stavební díl:</t>
  </si>
  <si>
    <t>1.1 - VZT</t>
  </si>
  <si>
    <t>1.2 - MaR</t>
  </si>
  <si>
    <t>Rozvaděč - R.MAR3.3</t>
  </si>
  <si>
    <t>Materiál - doplnění do rozvaděče relé, svorky, úpravy v rozvaděči</t>
  </si>
  <si>
    <t>Materiál - Poruchová signalizace</t>
  </si>
  <si>
    <t>Montáž/ instalace - relé, svorky, úpravy v rozvaděči</t>
  </si>
  <si>
    <t>Materiál - Kabel JYTY 4Dx1</t>
  </si>
  <si>
    <t>Materiál - Kabel JYTY 7x1</t>
  </si>
  <si>
    <t>Montáž/ instalace - Poruchová signalizace</t>
  </si>
  <si>
    <t>Montáž/ instalace - Kabel JYTY 4Dx1</t>
  </si>
  <si>
    <t>Montáž/ instalace - Kabel JYTY 7x1</t>
  </si>
  <si>
    <t>JV</t>
  </si>
  <si>
    <t>m</t>
  </si>
  <si>
    <t>Rozvaděč - R.7.2</t>
  </si>
  <si>
    <t>Materiál - IO Modul DM-UI8-AO8</t>
  </si>
  <si>
    <t xml:space="preserve">Materiál - Diferenční snímač tlaku </t>
  </si>
  <si>
    <t>Materiál - Frekvenční měníč 0,75W</t>
  </si>
  <si>
    <t>Materiál - Kabel CYKY-J 3x1,5</t>
  </si>
  <si>
    <t>Materiál - Kabel JYTY 7Dx1</t>
  </si>
  <si>
    <t>Materiál - k úpravě v rozvaděče, doplnění jištění, relé, stykače</t>
  </si>
  <si>
    <t>Montáž/ instalace - IO Modul DM-UI8-AO8</t>
  </si>
  <si>
    <t xml:space="preserve">Montáž/ instalace - Diferenční snímač tlaku </t>
  </si>
  <si>
    <t>Montáž/ instalace - Frekvenční měníč 0,75W</t>
  </si>
  <si>
    <t>Montáž/ instalace - Kabel CYKY-J 3x1,5</t>
  </si>
  <si>
    <t>Montáž/ instalace - Kabel JYTY 7Dx1</t>
  </si>
  <si>
    <t>Montáž/ instalace - úprava v rozvaděči, doplnění jištění, relé, stykače</t>
  </si>
  <si>
    <t>hod</t>
  </si>
  <si>
    <t>Celkem za 1.2 - MaR</t>
  </si>
  <si>
    <t>1.3 - EPS</t>
  </si>
  <si>
    <t>M22.01 - EPS - Elektrická požární signalizace</t>
  </si>
  <si>
    <t>Celkem za 1.3 - EPS</t>
  </si>
  <si>
    <t>Celkem za 1.1 - VZT</t>
  </si>
  <si>
    <t>Cena / MJ 
[Kč bez DPH]</t>
  </si>
  <si>
    <t>Cena celkem 
[Kč bez DPH]</t>
  </si>
  <si>
    <t>1.4 - Detekce plynů</t>
  </si>
  <si>
    <t>Zařízení - detekce plynů</t>
  </si>
  <si>
    <t>Celkem za 1.4 - Detekce plynů</t>
  </si>
  <si>
    <t>152.13</t>
  </si>
  <si>
    <t>152.14</t>
  </si>
  <si>
    <t xml:space="preserve">Montáž - Linkový modul EPS - 4 vstupy </t>
  </si>
  <si>
    <t>Dodávka a montáž - snímač detekce měřeného plynu CO</t>
  </si>
  <si>
    <t>Dodávka a montáž - snímač detekce měřeného plynu H2</t>
  </si>
  <si>
    <t>Dodávka a montáž - ústředny pro detekci plynu</t>
  </si>
  <si>
    <t>Dodávka a montáž - Napájecí zdroj ústředny</t>
  </si>
  <si>
    <t>Dodávka a montáž - rozvaděč pro detekci plynu</t>
  </si>
  <si>
    <t>Dodávka a montáž - houkačka a maják</t>
  </si>
  <si>
    <t>Zapojení rozvaděče detekce plynů do silového rozvaděče</t>
  </si>
  <si>
    <t>Kabeláž snímačů detekce plynů, stíněný</t>
  </si>
  <si>
    <t>Kabeláž silová, signalizační prvky a návaznosti na technologie</t>
  </si>
  <si>
    <t>Kabelové trasy</t>
  </si>
  <si>
    <t>Drobný montážní materiá a pomocné ocelové konstrukce</t>
  </si>
  <si>
    <t>Provedení funkční zkoušky detekčního systému výbušných plynů v rozsahu vnitřního systému detekce po provedení montáže</t>
  </si>
  <si>
    <t>Provedení funkční zkoušky detekčního systému výbušných plynů v rozsahu návazností na EPS, ER, MaR po provedení montáže.</t>
  </si>
  <si>
    <t>Realizační projektová dokumentace</t>
  </si>
  <si>
    <t>1.5 - Vedlejší a ostatní náklady</t>
  </si>
  <si>
    <t>Vedlejší a ostatní náklady</t>
  </si>
  <si>
    <t>Dokumentace skutečného provedení (VZT, MaR, EPS, detekční systém)</t>
  </si>
  <si>
    <t>Průvodní dokumentace (návody, prohlášení apod.)</t>
  </si>
  <si>
    <t>Doprava, přesuny, ostatní náklady</t>
  </si>
  <si>
    <t>Koordinace provedení funkčních zkoušek</t>
  </si>
  <si>
    <t>Provedení funkční zkoušky EPS po provedení montáže</t>
  </si>
  <si>
    <t>Provedení funkční zkoušky MaR po provedení montáže</t>
  </si>
  <si>
    <t>Provedení funkční zkoušky VZT po provedení montáže</t>
  </si>
  <si>
    <t>paré</t>
  </si>
  <si>
    <t>Revize MaR - provedení revize a vypracování revizní zprávy dle platných předpisů</t>
  </si>
  <si>
    <t>Revize požárních ucpávek - provedení revize a vypracování revizní zprávy dle platných předpisů</t>
  </si>
  <si>
    <t>Celkem za 1.5 - Vedlejší a ostatní náklady</t>
  </si>
  <si>
    <r>
      <t>Montáž -  Releová karta (obsahuje 10 volně programovatelných relé)</t>
    </r>
    <r>
      <rPr>
        <i/>
        <sz val="8"/>
        <rFont val="Arial CE"/>
        <family val="0"/>
      </rPr>
      <t xml:space="preserve"> </t>
    </r>
  </si>
  <si>
    <t xml:space="preserve">Dodávka - Releová karta (obsahuje 10 volně programovatelných relé) </t>
  </si>
  <si>
    <t xml:space="preserve">Montáž - Nosné trasy, kabeláže, pomocný instalační materiál </t>
  </si>
  <si>
    <t xml:space="preserve">Dodávka - Nosné trasy, kabeláže, pomocný instalační materiál </t>
  </si>
  <si>
    <t xml:space="preserve">Demontáž/montáž skříňové sestavy (cca 6m) </t>
  </si>
  <si>
    <r>
      <t>Úprava konfigurace ústředny EPS,</t>
    </r>
    <r>
      <rPr>
        <i/>
        <sz val="8"/>
        <rFont val="Arial CE"/>
        <family val="0"/>
      </rPr>
      <t xml:space="preserve"> </t>
    </r>
    <r>
      <rPr>
        <sz val="8"/>
        <rFont val="Arial CE"/>
        <family val="0"/>
      </rPr>
      <t>informace o aktivaci odtahu se přenese přes vstup linkového modulu do systému EPS, který provede aktivaci rozhlasového hlášení o úniku nebezpečných plynů ve 3.NP dil.C. Požární poplach aktivován nebude.</t>
    </r>
  </si>
  <si>
    <t>Úprava konfigurace rozhlasové ústředny, nové hlášení do rozhlasu si dodá investor</t>
  </si>
  <si>
    <t xml:space="preserve">Úprava a doplnění grafické nádstavby Alvis </t>
  </si>
  <si>
    <t>17. listopadu 1192/12</t>
  </si>
  <si>
    <t>„PřF UP – Odvětrání chemických skladů 1.PP"</t>
  </si>
  <si>
    <t>„PřF UP – Doplnění odtahu laboratoře 3.068"</t>
  </si>
  <si>
    <t>Zařízení č.15.01 - Přívodní VZT jednotka</t>
  </si>
  <si>
    <t>Zařízení č. 15.02 - Odvodní ventilátor</t>
  </si>
  <si>
    <t>Zařízení č. 15.05 - Odvodní ventilátor pro sklad P1.010</t>
  </si>
  <si>
    <t>Zařízení č. 15.06 - Odvodní ventilátor pro sklad P1.019</t>
  </si>
  <si>
    <t>Stavba :</t>
  </si>
  <si>
    <t>Objekt :</t>
  </si>
  <si>
    <t>15.01.01</t>
  </si>
  <si>
    <t>Přívodní VZT jednotka Vp=2200m3/h, p=350Pa, v sestavě: tlumící vložky, uzavírací klapka, ventilátor s FM, vodníh ohřívač, filtrace G4, vč. komponent regulace pro MaR, vč. montáže</t>
  </si>
  <si>
    <t>15.01.02</t>
  </si>
  <si>
    <t>Demontáž a ekologická likvidace stávajícího ventilátoru</t>
  </si>
  <si>
    <t>15.02.01</t>
  </si>
  <si>
    <t>Přeregulování soustavy na nižší stupeň otáček</t>
  </si>
  <si>
    <t>15.05.01</t>
  </si>
  <si>
    <t>Chemicky odolný ventilátor EXE, 550m3/h, dp=600Pa, P=0,75kW, venkovní provedení, včetně montážního rámu (podstavce) a pružných manžet</t>
  </si>
  <si>
    <t>15.05.02</t>
  </si>
  <si>
    <t>Potrubí z chemicky odolných plastů DN200 vč. 6 tvarovek</t>
  </si>
  <si>
    <t>15.05.03</t>
  </si>
  <si>
    <t>15.05.04</t>
  </si>
  <si>
    <t>Chemicky odolný tlumič hluku DN200 délka 1000mmm</t>
  </si>
  <si>
    <t>15.05.05</t>
  </si>
  <si>
    <t>Chemicky odolná výfuková hlavice DN200</t>
  </si>
  <si>
    <t>15.05.06</t>
  </si>
  <si>
    <t>Chemicky odolná zpětná klapka DN200</t>
  </si>
  <si>
    <t>15.05.07</t>
  </si>
  <si>
    <t>Chemicky odolná krycí mřížka na potrubí DN200</t>
  </si>
  <si>
    <t>15.05.08</t>
  </si>
  <si>
    <t>Požární klapka DN200; mechanická s tavnou pojistkou na 72°C; vč. montáže; dotěsnění prostupu ucpávkou pro plastové potrubí DN200 vč. požární manžety</t>
  </si>
  <si>
    <t>15.05.09</t>
  </si>
  <si>
    <t>15.05.10</t>
  </si>
  <si>
    <t>15.05.11</t>
  </si>
  <si>
    <t>15.06.01</t>
  </si>
  <si>
    <t>Chemicky odolný ventilátor EXE, 450m3/h, dp=600Pa, P=0,75kW, venkovní provedení, včetně montážního rámu (podstavce) a pružných manžet</t>
  </si>
  <si>
    <t>15.06.02</t>
  </si>
  <si>
    <t>15.06.03</t>
  </si>
  <si>
    <t>15.06.04</t>
  </si>
  <si>
    <t>15.06.05</t>
  </si>
  <si>
    <t>15.06.06</t>
  </si>
  <si>
    <t>15.06.07</t>
  </si>
  <si>
    <t>15.06.08</t>
  </si>
  <si>
    <t>15.06.09</t>
  </si>
  <si>
    <t>15.06.10</t>
  </si>
  <si>
    <t>15.06.11</t>
  </si>
  <si>
    <t>Programování, napojení na MaR a EPS, doplnění ovládání vč. vypracování PD MAR</t>
  </si>
  <si>
    <t>Elektrické připojení na zálohovaný okruh DA vč. vypracování PD elektroinstalace</t>
  </si>
  <si>
    <t>Revizní zpráva elektroinstalace</t>
  </si>
  <si>
    <t>Revizní zpráva požárních ucpávek vč. výkresové dokumentace</t>
  </si>
  <si>
    <t>Dokumentace skutečného provedení, průvodní dokumentace</t>
  </si>
  <si>
    <t>Komplexní vyzkoušení - 72hod, vč. simulací jednotlivých stavů</t>
  </si>
  <si>
    <t>17.listopadu 1192/12</t>
  </si>
  <si>
    <t>I. Část plnění: „PřF UP – Odvětrání chemických skladů 1.PP"</t>
  </si>
  <si>
    <t>II. Část plnění: „PřF UP – Doplnění odtahu laboratoře 3.068"</t>
  </si>
  <si>
    <t>Zařízení č. 15.01 - Přívodní VZT jednotka</t>
  </si>
  <si>
    <t>Celkové náklady [Kč bez DPH]</t>
  </si>
  <si>
    <t>Revize elektroinstalace -provedení revize a vypracování revizní zprávy dle ČSN a platných předpisů</t>
  </si>
  <si>
    <t>Rekapitulace stavebních dílů</t>
  </si>
  <si>
    <t>Cena celkem [Kč bez DPH]</t>
  </si>
  <si>
    <t>Sw pro stávající ŘS včetně oživení</t>
  </si>
  <si>
    <t>Rámová konstrukce pro uzpůsobení a uchycení výfuku - venkovní provedení ve vyšším standardu - materiál a povrchovou úpravu volit s ohledem na chemické výpary vyskytující se v blízkém okolí - výška do 2000mm, půdorys cca 600x500mm, vč. kotvícího materiálu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</si>
</sst>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mmm/yyyy"/>
    <numFmt numFmtId="174" formatCode="d/mm"/>
    <numFmt numFmtId="175" formatCode="#,##0\ "/>
    <numFmt numFmtId="176" formatCode="#,##0.0"/>
    <numFmt numFmtId="177" formatCode="#,##0.00\ &quot;Kč&quot;"/>
    <numFmt numFmtId="178" formatCode="#,##0_ ;\-#,##0\ "/>
    <numFmt numFmtId="179" formatCode="#,##0.000;\-#,##0.000"/>
    <numFmt numFmtId="180" formatCode="0.0000"/>
    <numFmt numFmtId="181" formatCode="0.00000"/>
    <numFmt numFmtId="182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>
      <alignment/>
      <protection/>
    </xf>
    <xf numFmtId="0" fontId="13" fillId="0" borderId="0" applyAlignment="0">
      <protection locked="0"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" fillId="0" borderId="6">
      <alignment horizontal="center" vertical="center" wrapText="1"/>
      <protection/>
    </xf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49">
      <alignment/>
      <protection/>
    </xf>
    <xf numFmtId="0" fontId="0" fillId="0" borderId="0" xfId="49" applyFill="1">
      <alignment/>
      <protection/>
    </xf>
    <xf numFmtId="0" fontId="9" fillId="0" borderId="0" xfId="49" applyFont="1" applyFill="1" applyAlignment="1">
      <alignment horizontal="centerContinuous"/>
      <protection/>
    </xf>
    <xf numFmtId="0" fontId="0" fillId="0" borderId="11" xfId="49" applyFill="1" applyBorder="1" applyAlignment="1">
      <alignment horizontal="center"/>
      <protection/>
    </xf>
    <xf numFmtId="49" fontId="2" fillId="0" borderId="11" xfId="49" applyNumberFormat="1" applyFont="1" applyFill="1" applyBorder="1" applyAlignment="1">
      <alignment horizontal="left"/>
      <protection/>
    </xf>
    <xf numFmtId="0" fontId="2" fillId="0" borderId="11" xfId="49" applyFont="1" applyFill="1" applyBorder="1">
      <alignment/>
      <protection/>
    </xf>
    <xf numFmtId="4" fontId="0" fillId="0" borderId="11" xfId="49" applyNumberFormat="1" applyFill="1" applyBorder="1" applyAlignment="1">
      <alignment horizontal="right"/>
      <protection/>
    </xf>
    <xf numFmtId="3" fontId="0" fillId="0" borderId="0" xfId="49" applyNumberFormat="1">
      <alignment/>
      <protection/>
    </xf>
    <xf numFmtId="0" fontId="0" fillId="0" borderId="0" xfId="49" applyBorder="1">
      <alignment/>
      <protection/>
    </xf>
    <xf numFmtId="0" fontId="11" fillId="0" borderId="0" xfId="49" applyFont="1" applyAlignment="1">
      <alignment/>
      <protection/>
    </xf>
    <xf numFmtId="0" fontId="0" fillId="0" borderId="0" xfId="49" applyAlignment="1">
      <alignment horizontal="right"/>
      <protection/>
    </xf>
    <xf numFmtId="0" fontId="12" fillId="0" borderId="0" xfId="49" applyFont="1" applyBorder="1">
      <alignment/>
      <protection/>
    </xf>
    <xf numFmtId="3" fontId="12" fillId="0" borderId="0" xfId="49" applyNumberFormat="1" applyFont="1" applyBorder="1" applyAlignment="1">
      <alignment horizontal="right"/>
      <protection/>
    </xf>
    <xf numFmtId="0" fontId="11" fillId="0" borderId="0" xfId="49" applyFont="1" applyBorder="1" applyAlignment="1">
      <alignment/>
      <protection/>
    </xf>
    <xf numFmtId="0" fontId="0" fillId="0" borderId="0" xfId="49" applyBorder="1" applyAlignment="1">
      <alignment horizontal="right"/>
      <protection/>
    </xf>
    <xf numFmtId="4" fontId="5" fillId="0" borderId="12" xfId="49" applyNumberFormat="1" applyFont="1" applyFill="1" applyBorder="1" applyAlignment="1">
      <alignment horizontal="right"/>
      <protection/>
    </xf>
    <xf numFmtId="49" fontId="5" fillId="0" borderId="12" xfId="49" applyNumberFormat="1" applyFont="1" applyFill="1" applyBorder="1" applyAlignment="1">
      <alignment horizontal="center" shrinkToFit="1"/>
      <protection/>
    </xf>
    <xf numFmtId="49" fontId="5" fillId="0" borderId="12" xfId="49" applyNumberFormat="1" applyFont="1" applyFill="1" applyBorder="1" applyAlignment="1">
      <alignment horizontal="center"/>
      <protection/>
    </xf>
    <xf numFmtId="0" fontId="3" fillId="0" borderId="13" xfId="49" applyFont="1" applyFill="1" applyBorder="1" applyAlignment="1">
      <alignment horizontal="center" wrapText="1"/>
      <protection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center" shrinkToFit="1"/>
      <protection/>
    </xf>
    <xf numFmtId="0" fontId="3" fillId="0" borderId="0" xfId="49" applyFont="1" applyFill="1" applyBorder="1" applyAlignment="1">
      <alignment horizontal="center" wrapText="1"/>
      <protection/>
    </xf>
    <xf numFmtId="4" fontId="2" fillId="0" borderId="0" xfId="49" applyNumberFormat="1" applyFont="1" applyFill="1" applyBorder="1">
      <alignment/>
      <protection/>
    </xf>
    <xf numFmtId="0" fontId="3" fillId="0" borderId="0" xfId="49" applyFont="1" applyFill="1" applyBorder="1" applyAlignment="1">
      <alignment horizontal="center"/>
      <protection/>
    </xf>
    <xf numFmtId="0" fontId="10" fillId="0" borderId="0" xfId="49" applyFont="1" applyBorder="1">
      <alignment/>
      <protection/>
    </xf>
    <xf numFmtId="49" fontId="5" fillId="0" borderId="11" xfId="49" applyNumberFormat="1" applyFont="1" applyFill="1" applyBorder="1" applyAlignment="1">
      <alignment horizontal="center"/>
      <protection/>
    </xf>
    <xf numFmtId="4" fontId="5" fillId="0" borderId="11" xfId="49" applyNumberFormat="1" applyFont="1" applyFill="1" applyBorder="1" applyAlignment="1">
      <alignment horizontal="right"/>
      <protection/>
    </xf>
    <xf numFmtId="4" fontId="5" fillId="0" borderId="14" xfId="49" applyNumberFormat="1" applyFont="1" applyFill="1" applyBorder="1" applyAlignment="1">
      <alignment horizontal="right"/>
      <protection/>
    </xf>
    <xf numFmtId="0" fontId="4" fillId="0" borderId="14" xfId="49" applyFont="1" applyFill="1" applyBorder="1">
      <alignment/>
      <protection/>
    </xf>
    <xf numFmtId="0" fontId="7" fillId="0" borderId="0" xfId="49" applyFont="1" applyFill="1" applyAlignment="1">
      <alignment horizontal="center"/>
      <protection/>
    </xf>
    <xf numFmtId="0" fontId="0" fillId="0" borderId="0" xfId="49" applyFill="1" applyBorder="1">
      <alignment/>
      <protection/>
    </xf>
    <xf numFmtId="0" fontId="3" fillId="0" borderId="0" xfId="49" applyFont="1" applyFill="1" applyBorder="1" applyAlignment="1">
      <alignment horizontal="center"/>
      <protection/>
    </xf>
    <xf numFmtId="0" fontId="10" fillId="0" borderId="0" xfId="49" applyFont="1" applyFill="1" applyBorder="1">
      <alignment/>
      <protection/>
    </xf>
    <xf numFmtId="0" fontId="5" fillId="0" borderId="12" xfId="49" applyFont="1" applyFill="1" applyBorder="1" applyAlignment="1">
      <alignment horizontal="left" wrapText="1"/>
      <protection/>
    </xf>
    <xf numFmtId="0" fontId="4" fillId="0" borderId="14" xfId="49" applyFont="1" applyFill="1" applyBorder="1" applyAlignment="1">
      <alignment horizontal="center"/>
      <protection/>
    </xf>
    <xf numFmtId="49" fontId="4" fillId="0" borderId="14" xfId="49" applyNumberFormat="1" applyFont="1" applyFill="1" applyBorder="1" applyAlignment="1">
      <alignment horizontal="left"/>
      <protection/>
    </xf>
    <xf numFmtId="0" fontId="0" fillId="0" borderId="14" xfId="49" applyFill="1" applyBorder="1" applyAlignment="1">
      <alignment horizontal="center"/>
      <protection/>
    </xf>
    <xf numFmtId="0" fontId="0" fillId="0" borderId="14" xfId="49" applyNumberFormat="1" applyFill="1" applyBorder="1" applyAlignment="1">
      <alignment horizontal="right"/>
      <protection/>
    </xf>
    <xf numFmtId="4" fontId="2" fillId="0" borderId="11" xfId="49" applyNumberFormat="1" applyFont="1" applyFill="1" applyBorder="1" applyAlignment="1">
      <alignment horizontal="right"/>
      <protection/>
    </xf>
    <xf numFmtId="0" fontId="0" fillId="0" borderId="12" xfId="49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left" vertical="center" wrapText="1"/>
      <protection/>
    </xf>
    <xf numFmtId="0" fontId="2" fillId="0" borderId="15" xfId="49" applyFont="1" applyFill="1" applyBorder="1" applyAlignment="1">
      <alignment horizontal="left"/>
      <protection/>
    </xf>
    <xf numFmtId="0" fontId="4" fillId="0" borderId="12" xfId="49" applyFont="1" applyFill="1" applyBorder="1" applyAlignment="1">
      <alignment horizontal="center" vertical="center"/>
      <protection/>
    </xf>
    <xf numFmtId="49" fontId="4" fillId="0" borderId="12" xfId="49" applyNumberFormat="1" applyFont="1" applyFill="1" applyBorder="1" applyAlignment="1">
      <alignment horizontal="left" vertical="center"/>
      <protection/>
    </xf>
    <xf numFmtId="0" fontId="4" fillId="0" borderId="12" xfId="49" applyFont="1" applyFill="1" applyBorder="1" applyAlignment="1">
      <alignment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2" xfId="49" applyNumberFormat="1" applyFill="1" applyBorder="1" applyAlignment="1">
      <alignment horizontal="right" vertical="center"/>
      <protection/>
    </xf>
    <xf numFmtId="4" fontId="5" fillId="0" borderId="12" xfId="49" applyNumberFormat="1" applyFont="1" applyFill="1" applyBorder="1" applyAlignment="1">
      <alignment horizontal="right" vertical="center"/>
      <protection/>
    </xf>
    <xf numFmtId="49" fontId="5" fillId="0" borderId="12" xfId="49" applyNumberFormat="1" applyFont="1" applyFill="1" applyBorder="1" applyAlignment="1">
      <alignment horizontal="center" vertical="center"/>
      <protection/>
    </xf>
    <xf numFmtId="49" fontId="5" fillId="0" borderId="12" xfId="49" applyNumberFormat="1" applyFont="1" applyFill="1" applyBorder="1" applyAlignment="1">
      <alignment horizontal="center" vertical="center" shrinkToFit="1"/>
      <protection/>
    </xf>
    <xf numFmtId="4" fontId="5" fillId="22" borderId="12" xfId="49" applyNumberFormat="1" applyFont="1" applyFill="1" applyBorder="1" applyAlignment="1">
      <alignment horizontal="right" vertical="center"/>
      <protection/>
    </xf>
    <xf numFmtId="4" fontId="5" fillId="22" borderId="12" xfId="49" applyNumberFormat="1" applyFont="1" applyFill="1" applyBorder="1" applyAlignment="1">
      <alignment horizontal="right"/>
      <protection/>
    </xf>
    <xf numFmtId="0" fontId="5" fillId="0" borderId="12" xfId="49" applyNumberFormat="1" applyFont="1" applyFill="1" applyBorder="1" applyAlignment="1">
      <alignment horizontal="center" vertical="center"/>
      <protection/>
    </xf>
    <xf numFmtId="49" fontId="2" fillId="0" borderId="12" xfId="49" applyNumberFormat="1" applyFont="1" applyFill="1" applyBorder="1" applyAlignment="1">
      <alignment horizontal="left"/>
      <protection/>
    </xf>
    <xf numFmtId="4" fontId="0" fillId="0" borderId="12" xfId="49" applyNumberFormat="1" applyFill="1" applyBorder="1" applyAlignment="1">
      <alignment horizontal="right"/>
      <protection/>
    </xf>
    <xf numFmtId="4" fontId="2" fillId="0" borderId="12" xfId="49" applyNumberFormat="1" applyFont="1" applyFill="1" applyBorder="1" applyAlignment="1">
      <alignment horizontal="right"/>
      <protection/>
    </xf>
    <xf numFmtId="49" fontId="2" fillId="0" borderId="11" xfId="49" applyNumberFormat="1" applyFont="1" applyFill="1" applyBorder="1" applyAlignment="1">
      <alignment horizontal="left"/>
      <protection/>
    </xf>
    <xf numFmtId="0" fontId="2" fillId="0" borderId="16" xfId="49" applyFont="1" applyFill="1" applyBorder="1" applyAlignment="1">
      <alignment horizontal="left"/>
      <protection/>
    </xf>
    <xf numFmtId="0" fontId="3" fillId="0" borderId="17" xfId="49" applyFont="1" applyFill="1" applyBorder="1" applyAlignment="1">
      <alignment horizontal="left" vertical="center"/>
      <protection/>
    </xf>
    <xf numFmtId="0" fontId="3" fillId="0" borderId="17" xfId="49" applyFont="1" applyFill="1" applyBorder="1" applyAlignment="1">
      <alignment horizontal="center" vertical="center"/>
      <protection/>
    </xf>
    <xf numFmtId="0" fontId="3" fillId="0" borderId="17" xfId="49" applyNumberFormat="1" applyFont="1" applyFill="1" applyBorder="1" applyAlignment="1">
      <alignment horizontal="center" vertical="center"/>
      <protection/>
    </xf>
    <xf numFmtId="0" fontId="3" fillId="0" borderId="17" xfId="49" applyFont="1" applyFill="1" applyBorder="1" applyAlignment="1">
      <alignment horizontal="center" vertical="center" wrapText="1"/>
      <protection/>
    </xf>
    <xf numFmtId="0" fontId="3" fillId="0" borderId="13" xfId="49" applyFont="1" applyFill="1" applyBorder="1" applyAlignment="1">
      <alignment horizontal="center" vertical="center" wrapText="1"/>
      <protection/>
    </xf>
    <xf numFmtId="49" fontId="3" fillId="0" borderId="13" xfId="49" applyNumberFormat="1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 horizontal="left"/>
      <protection/>
    </xf>
    <xf numFmtId="0" fontId="2" fillId="0" borderId="16" xfId="49" applyFont="1" applyFill="1" applyBorder="1">
      <alignment/>
      <protection/>
    </xf>
    <xf numFmtId="0" fontId="0" fillId="0" borderId="18" xfId="49" applyFont="1" applyFill="1" applyBorder="1">
      <alignment/>
      <protection/>
    </xf>
    <xf numFmtId="49" fontId="3" fillId="0" borderId="13" xfId="49" applyNumberFormat="1" applyFont="1" applyFill="1" applyBorder="1">
      <alignment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7" xfId="49" applyNumberFormat="1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 wrapText="1"/>
      <protection/>
    </xf>
    <xf numFmtId="0" fontId="4" fillId="0" borderId="12" xfId="49" applyFont="1" applyFill="1" applyBorder="1" applyAlignment="1">
      <alignment horizontal="center"/>
      <protection/>
    </xf>
    <xf numFmtId="49" fontId="4" fillId="0" borderId="12" xfId="49" applyNumberFormat="1" applyFont="1" applyFill="1" applyBorder="1" applyAlignment="1">
      <alignment horizontal="left"/>
      <protection/>
    </xf>
    <xf numFmtId="0" fontId="4" fillId="0" borderId="12" xfId="49" applyFont="1" applyFill="1" applyBorder="1">
      <alignment/>
      <protection/>
    </xf>
    <xf numFmtId="0" fontId="0" fillId="0" borderId="12" xfId="49" applyNumberFormat="1" applyFill="1" applyBorder="1" applyAlignment="1">
      <alignment horizontal="right"/>
      <protection/>
    </xf>
    <xf numFmtId="4" fontId="5" fillId="0" borderId="0" xfId="49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5" fillId="0" borderId="0" xfId="49" applyNumberFormat="1" applyFont="1" applyFill="1" applyBorder="1" applyAlignment="1">
      <alignment/>
      <protection/>
    </xf>
    <xf numFmtId="4" fontId="0" fillId="0" borderId="0" xfId="49" applyNumberFormat="1" applyFont="1" applyFill="1" applyBorder="1">
      <alignment/>
      <protection/>
    </xf>
    <xf numFmtId="4" fontId="2" fillId="0" borderId="11" xfId="49" applyNumberFormat="1" applyFont="1" applyFill="1" applyBorder="1">
      <alignment/>
      <protection/>
    </xf>
    <xf numFmtId="4" fontId="2" fillId="33" borderId="0" xfId="49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10" fillId="33" borderId="0" xfId="49" applyFont="1" applyFill="1" applyBorder="1">
      <alignment/>
      <protection/>
    </xf>
    <xf numFmtId="0" fontId="0" fillId="33" borderId="0" xfId="49" applyFill="1" applyBorder="1">
      <alignment/>
      <protection/>
    </xf>
    <xf numFmtId="0" fontId="0" fillId="33" borderId="0" xfId="49" applyFill="1">
      <alignment/>
      <protection/>
    </xf>
    <xf numFmtId="49" fontId="5" fillId="0" borderId="12" xfId="49" applyNumberFormat="1" applyFont="1" applyBorder="1" applyAlignment="1">
      <alignment horizontal="left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0" fontId="5" fillId="0" borderId="12" xfId="49" applyFont="1" applyBorder="1" applyAlignment="1">
      <alignment horizontal="left" vertical="center" wrapText="1"/>
      <protection/>
    </xf>
    <xf numFmtId="49" fontId="5" fillId="0" borderId="12" xfId="49" applyNumberFormat="1" applyFont="1" applyBorder="1" applyAlignment="1">
      <alignment horizontal="center" vertical="center" shrinkToFit="1"/>
      <protection/>
    </xf>
    <xf numFmtId="4" fontId="5" fillId="0" borderId="12" xfId="49" applyNumberFormat="1" applyFont="1" applyBorder="1" applyAlignment="1">
      <alignment horizontal="right" vertical="center"/>
      <protection/>
    </xf>
    <xf numFmtId="0" fontId="0" fillId="0" borderId="13" xfId="49" applyBorder="1">
      <alignment/>
      <protection/>
    </xf>
    <xf numFmtId="0" fontId="3" fillId="34" borderId="13" xfId="49" applyFont="1" applyFill="1" applyBorder="1" applyAlignment="1">
      <alignment horizontal="center" wrapText="1"/>
      <protection/>
    </xf>
    <xf numFmtId="0" fontId="16" fillId="34" borderId="19" xfId="0" applyFont="1" applyFill="1" applyBorder="1" applyAlignment="1">
      <alignment vertical="top"/>
    </xf>
    <xf numFmtId="4" fontId="0" fillId="0" borderId="13" xfId="49" applyNumberFormat="1" applyBorder="1">
      <alignment/>
      <protection/>
    </xf>
    <xf numFmtId="4" fontId="0" fillId="34" borderId="13" xfId="49" applyNumberFormat="1" applyFill="1" applyBorder="1">
      <alignment/>
      <protection/>
    </xf>
    <xf numFmtId="0" fontId="9" fillId="0" borderId="0" xfId="49" applyFont="1" applyFill="1" applyBorder="1" applyAlignment="1">
      <alignment horizontal="centerContinuous"/>
      <protection/>
    </xf>
    <xf numFmtId="0" fontId="0" fillId="0" borderId="0" xfId="49" applyFont="1" applyFill="1" applyBorder="1">
      <alignment/>
      <protection/>
    </xf>
    <xf numFmtId="0" fontId="0" fillId="0" borderId="15" xfId="49" applyFill="1" applyBorder="1">
      <alignment/>
      <protection/>
    </xf>
    <xf numFmtId="0" fontId="8" fillId="0" borderId="0" xfId="49" applyFont="1" applyFill="1" applyBorder="1" applyAlignment="1">
      <alignment horizontal="centerContinuous"/>
      <protection/>
    </xf>
    <xf numFmtId="0" fontId="9" fillId="0" borderId="0" xfId="49" applyFont="1" applyFill="1" applyBorder="1" applyAlignment="1">
      <alignment horizontal="right"/>
      <protection/>
    </xf>
    <xf numFmtId="0" fontId="9" fillId="0" borderId="20" xfId="49" applyFont="1" applyFill="1" applyBorder="1" applyAlignment="1">
      <alignment horizontal="centerContinuous"/>
      <protection/>
    </xf>
    <xf numFmtId="0" fontId="0" fillId="0" borderId="21" xfId="49" applyFont="1" applyFill="1" applyBorder="1" applyAlignment="1">
      <alignment horizontal="center"/>
      <protection/>
    </xf>
    <xf numFmtId="0" fontId="6" fillId="0" borderId="15" xfId="49" applyFont="1" applyFill="1" applyBorder="1">
      <alignment/>
      <protection/>
    </xf>
    <xf numFmtId="0" fontId="0" fillId="0" borderId="0" xfId="49" applyFill="1" applyBorder="1" applyAlignment="1">
      <alignment horizontal="right"/>
      <protection/>
    </xf>
    <xf numFmtId="0" fontId="0" fillId="0" borderId="20" xfId="49" applyFill="1" applyBorder="1">
      <alignment/>
      <protection/>
    </xf>
    <xf numFmtId="0" fontId="0" fillId="0" borderId="22" xfId="49" applyBorder="1">
      <alignment/>
      <protection/>
    </xf>
    <xf numFmtId="0" fontId="0" fillId="0" borderId="23" xfId="49" applyBorder="1">
      <alignment/>
      <protection/>
    </xf>
    <xf numFmtId="4" fontId="0" fillId="0" borderId="24" xfId="49" applyNumberFormat="1" applyBorder="1">
      <alignment/>
      <protection/>
    </xf>
    <xf numFmtId="0" fontId="2" fillId="0" borderId="20" xfId="49" applyFont="1" applyFill="1" applyBorder="1" applyAlignment="1">
      <alignment horizontal="left"/>
      <protection/>
    </xf>
    <xf numFmtId="0" fontId="0" fillId="0" borderId="22" xfId="49" applyFill="1" applyBorder="1">
      <alignment/>
      <protection/>
    </xf>
    <xf numFmtId="0" fontId="0" fillId="0" borderId="23" xfId="49" applyFill="1" applyBorder="1">
      <alignment/>
      <protection/>
    </xf>
    <xf numFmtId="0" fontId="4" fillId="0" borderId="23" xfId="49" applyFont="1" applyFill="1" applyBorder="1">
      <alignment/>
      <protection/>
    </xf>
    <xf numFmtId="4" fontId="4" fillId="0" borderId="24" xfId="49" applyNumberFormat="1" applyFont="1" applyFill="1" applyBorder="1">
      <alignment/>
      <protection/>
    </xf>
    <xf numFmtId="0" fontId="0" fillId="0" borderId="15" xfId="49" applyFont="1" applyFill="1" applyBorder="1" applyAlignment="1">
      <alignment horizontal="center"/>
      <protection/>
    </xf>
    <xf numFmtId="0" fontId="0" fillId="0" borderId="16" xfId="49" applyFont="1" applyFill="1" applyBorder="1" applyAlignment="1">
      <alignment horizontal="center"/>
      <protection/>
    </xf>
    <xf numFmtId="0" fontId="4" fillId="34" borderId="23" xfId="49" applyFont="1" applyFill="1" applyBorder="1" applyAlignment="1">
      <alignment/>
      <protection/>
    </xf>
    <xf numFmtId="4" fontId="4" fillId="34" borderId="13" xfId="49" applyNumberFormat="1" applyFont="1" applyFill="1" applyBorder="1">
      <alignment/>
      <protection/>
    </xf>
    <xf numFmtId="2" fontId="0" fillId="34" borderId="13" xfId="49" applyNumberFormat="1" applyFill="1" applyBorder="1">
      <alignment/>
      <protection/>
    </xf>
    <xf numFmtId="2" fontId="0" fillId="0" borderId="13" xfId="49" applyNumberFormat="1" applyBorder="1">
      <alignment/>
      <protection/>
    </xf>
    <xf numFmtId="0" fontId="7" fillId="0" borderId="25" xfId="49" applyFont="1" applyFill="1" applyBorder="1" applyAlignment="1">
      <alignment horizontal="center"/>
      <protection/>
    </xf>
    <xf numFmtId="0" fontId="7" fillId="0" borderId="26" xfId="49" applyFont="1" applyFill="1" applyBorder="1" applyAlignment="1">
      <alignment horizontal="center"/>
      <protection/>
    </xf>
    <xf numFmtId="0" fontId="7" fillId="0" borderId="27" xfId="49" applyFont="1" applyFill="1" applyBorder="1" applyAlignment="1">
      <alignment horizontal="center"/>
      <protection/>
    </xf>
    <xf numFmtId="0" fontId="2" fillId="0" borderId="28" xfId="49" applyFont="1" applyFill="1" applyBorder="1" applyAlignment="1">
      <alignment horizontal="left"/>
      <protection/>
    </xf>
    <xf numFmtId="0" fontId="2" fillId="0" borderId="14" xfId="49" applyFont="1" applyFill="1" applyBorder="1" applyAlignment="1">
      <alignment horizontal="left"/>
      <protection/>
    </xf>
    <xf numFmtId="0" fontId="2" fillId="0" borderId="29" xfId="49" applyFont="1" applyFill="1" applyBorder="1" applyAlignment="1">
      <alignment horizontal="left"/>
      <protection/>
    </xf>
    <xf numFmtId="0" fontId="2" fillId="0" borderId="30" xfId="49" applyFont="1" applyFill="1" applyBorder="1" applyAlignment="1">
      <alignment horizontal="left"/>
      <protection/>
    </xf>
    <xf numFmtId="0" fontId="0" fillId="0" borderId="13" xfId="49" applyBorder="1" applyAlignment="1">
      <alignment horizontal="left"/>
      <protection/>
    </xf>
    <xf numFmtId="0" fontId="4" fillId="34" borderId="19" xfId="49" applyFont="1" applyFill="1" applyBorder="1" applyAlignment="1">
      <alignment horizontal="left" vertical="center"/>
      <protection/>
    </xf>
    <xf numFmtId="0" fontId="4" fillId="34" borderId="17" xfId="49" applyFont="1" applyFill="1" applyBorder="1" applyAlignment="1">
      <alignment horizontal="left" vertical="center"/>
      <protection/>
    </xf>
    <xf numFmtId="0" fontId="3" fillId="34" borderId="19" xfId="49" applyFont="1" applyFill="1" applyBorder="1" applyAlignment="1">
      <alignment horizontal="left" vertical="center"/>
      <protection/>
    </xf>
    <xf numFmtId="0" fontId="3" fillId="34" borderId="17" xfId="49" applyFont="1" applyFill="1" applyBorder="1" applyAlignment="1">
      <alignment horizontal="left" vertical="center"/>
      <protection/>
    </xf>
    <xf numFmtId="0" fontId="0" fillId="0" borderId="21" xfId="49" applyFont="1" applyFill="1" applyBorder="1" applyAlignment="1">
      <alignment horizontal="center"/>
      <protection/>
    </xf>
    <xf numFmtId="0" fontId="0" fillId="0" borderId="31" xfId="49" applyFont="1" applyFill="1" applyBorder="1" applyAlignment="1">
      <alignment horizontal="center"/>
      <protection/>
    </xf>
    <xf numFmtId="0" fontId="2" fillId="0" borderId="21" xfId="49" applyFont="1" applyFill="1" applyBorder="1" applyAlignment="1">
      <alignment horizontal="left"/>
      <protection/>
    </xf>
    <xf numFmtId="0" fontId="2" fillId="0" borderId="32" xfId="49" applyFont="1" applyFill="1" applyBorder="1" applyAlignment="1">
      <alignment horizontal="left"/>
      <protection/>
    </xf>
    <xf numFmtId="0" fontId="2" fillId="0" borderId="31" xfId="49" applyFont="1" applyFill="1" applyBorder="1" applyAlignment="1">
      <alignment horizontal="left"/>
      <protection/>
    </xf>
    <xf numFmtId="49" fontId="0" fillId="0" borderId="16" xfId="49" applyNumberFormat="1" applyFont="1" applyFill="1" applyBorder="1" applyAlignment="1">
      <alignment horizontal="center"/>
      <protection/>
    </xf>
    <xf numFmtId="0" fontId="0" fillId="0" borderId="33" xfId="49" applyFont="1" applyFill="1" applyBorder="1" applyAlignment="1">
      <alignment horizontal="center"/>
      <protection/>
    </xf>
    <xf numFmtId="0" fontId="0" fillId="0" borderId="18" xfId="49" applyFont="1" applyFill="1" applyBorder="1" applyAlignment="1">
      <alignment horizontal="center" shrinkToFit="1"/>
      <protection/>
    </xf>
    <xf numFmtId="0" fontId="0" fillId="0" borderId="33" xfId="49" applyFont="1" applyFill="1" applyBorder="1" applyAlignment="1">
      <alignment horizontal="center" shrinkToFit="1"/>
      <protection/>
    </xf>
    <xf numFmtId="0" fontId="0" fillId="0" borderId="21" xfId="49" applyFont="1" applyFill="1" applyBorder="1" applyAlignment="1">
      <alignment horizontal="left"/>
      <protection/>
    </xf>
    <xf numFmtId="0" fontId="0" fillId="0" borderId="31" xfId="49" applyFont="1" applyFill="1" applyBorder="1" applyAlignment="1">
      <alignment horizontal="left"/>
      <protection/>
    </xf>
    <xf numFmtId="49" fontId="0" fillId="0" borderId="16" xfId="49" applyNumberFormat="1" applyFont="1" applyFill="1" applyBorder="1" applyAlignment="1">
      <alignment horizontal="left"/>
      <protection/>
    </xf>
    <xf numFmtId="0" fontId="0" fillId="0" borderId="33" xfId="49" applyFont="1" applyFill="1" applyBorder="1" applyAlignment="1">
      <alignment horizontal="left"/>
      <protection/>
    </xf>
    <xf numFmtId="0" fontId="0" fillId="0" borderId="18" xfId="49" applyFont="1" applyFill="1" applyBorder="1" applyAlignment="1">
      <alignment horizontal="left" shrinkToFit="1"/>
      <protection/>
    </xf>
    <xf numFmtId="0" fontId="0" fillId="0" borderId="33" xfId="49" applyFont="1" applyFill="1" applyBorder="1" applyAlignment="1">
      <alignment horizontal="left" shrinkToFit="1"/>
      <protection/>
    </xf>
    <xf numFmtId="0" fontId="0" fillId="0" borderId="15" xfId="49" applyFont="1" applyFill="1" applyBorder="1" applyAlignment="1">
      <alignment horizontal="left"/>
      <protection/>
    </xf>
    <xf numFmtId="0" fontId="0" fillId="0" borderId="20" xfId="49" applyFont="1" applyFill="1" applyBorder="1" applyAlignment="1">
      <alignment horizontal="left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2" xfId="45"/>
    <cellStyle name="Normální 2" xfId="46"/>
    <cellStyle name="Normální 3" xfId="47"/>
    <cellStyle name="Normální 4" xfId="48"/>
    <cellStyle name="normální_POL.XLS" xfId="49"/>
    <cellStyle name="Podhlavička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cet_Odv&#283;tr&#225;n&#237;%20chemick&#253;ch%20sklad&#367;_neocen&#283;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G7">
            <v>0</v>
          </cell>
        </row>
      </sheetData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8">
          <cell r="H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showZeros="0" view="pageBreakPreview" zoomScaleSheetLayoutView="100" workbookViewId="0" topLeftCell="A1">
      <selection activeCell="C24" sqref="C24"/>
    </sheetView>
  </sheetViews>
  <sheetFormatPr defaultColWidth="9.00390625" defaultRowHeight="12.75"/>
  <cols>
    <col min="1" max="1" width="7.25390625" style="2" customWidth="1"/>
    <col min="2" max="2" width="54.25390625" style="2" customWidth="1"/>
    <col min="3" max="3" width="13.75390625" style="2" customWidth="1"/>
    <col min="4" max="4" width="11.00390625" style="2" customWidth="1"/>
    <col min="5" max="5" width="10.00390625" style="2" bestFit="1" customWidth="1"/>
    <col min="6" max="7" width="9.125" style="2" customWidth="1"/>
    <col min="8" max="8" width="11.75390625" style="2" bestFit="1" customWidth="1"/>
    <col min="9" max="16384" width="9.125" style="2" customWidth="1"/>
  </cols>
  <sheetData>
    <row r="1" spans="1:4" s="3" customFormat="1" ht="15.75">
      <c r="A1" s="121" t="s">
        <v>178</v>
      </c>
      <c r="B1" s="122"/>
      <c r="C1" s="123"/>
      <c r="D1" s="31"/>
    </row>
    <row r="2" spans="1:4" s="3" customFormat="1" ht="13.5" thickBot="1">
      <c r="A2" s="99"/>
      <c r="B2" s="97"/>
      <c r="C2" s="102"/>
      <c r="D2" s="4"/>
    </row>
    <row r="3" spans="1:4" s="3" customFormat="1" ht="13.5" thickTop="1">
      <c r="A3" s="103" t="s">
        <v>42</v>
      </c>
      <c r="B3" s="124" t="s">
        <v>122</v>
      </c>
      <c r="C3" s="124"/>
      <c r="D3" s="21"/>
    </row>
    <row r="4" spans="1:4" s="3" customFormat="1" ht="13.5" thickBot="1">
      <c r="A4" s="115"/>
      <c r="B4" s="125" t="s">
        <v>123</v>
      </c>
      <c r="C4" s="125"/>
      <c r="D4" s="21"/>
    </row>
    <row r="5" spans="1:4" s="3" customFormat="1" ht="14.25" thickBot="1" thickTop="1">
      <c r="A5" s="116" t="s">
        <v>43</v>
      </c>
      <c r="B5" s="126" t="s">
        <v>121</v>
      </c>
      <c r="C5" s="127"/>
      <c r="D5" s="21"/>
    </row>
    <row r="6" spans="1:10" s="3" customFormat="1" ht="13.5" thickTop="1">
      <c r="A6" s="104"/>
      <c r="B6" s="98"/>
      <c r="C6" s="106"/>
      <c r="E6" s="32"/>
      <c r="F6" s="32"/>
      <c r="G6" s="32"/>
      <c r="H6" s="32"/>
      <c r="I6" s="32"/>
      <c r="J6" s="32"/>
    </row>
    <row r="7" spans="1:10" s="3" customFormat="1" ht="24">
      <c r="A7" s="131" t="s">
        <v>8</v>
      </c>
      <c r="B7" s="132"/>
      <c r="C7" s="93" t="s">
        <v>179</v>
      </c>
      <c r="D7" s="23"/>
      <c r="E7" s="33"/>
      <c r="F7" s="23"/>
      <c r="G7" s="33"/>
      <c r="H7" s="25"/>
      <c r="I7" s="32"/>
      <c r="J7" s="32"/>
    </row>
    <row r="8" spans="1:10" s="3" customFormat="1" ht="12.75">
      <c r="A8" s="129" t="s">
        <v>173</v>
      </c>
      <c r="B8" s="130"/>
      <c r="C8" s="96">
        <f>SUM(C9:C13)</f>
        <v>0</v>
      </c>
      <c r="D8" s="24"/>
      <c r="E8" s="1"/>
      <c r="F8" s="1"/>
      <c r="G8" s="1"/>
      <c r="H8" s="1"/>
      <c r="I8" s="34"/>
      <c r="J8" s="32"/>
    </row>
    <row r="9" spans="1:10" s="3" customFormat="1" ht="12.75">
      <c r="A9" s="128" t="s">
        <v>175</v>
      </c>
      <c r="B9" s="128"/>
      <c r="C9" s="95">
        <f>'I.část_VŠE'!G10</f>
        <v>0</v>
      </c>
      <c r="D9" s="24"/>
      <c r="E9" s="1"/>
      <c r="F9" s="1"/>
      <c r="G9" s="1"/>
      <c r="H9" s="1"/>
      <c r="I9" s="34"/>
      <c r="J9" s="32"/>
    </row>
    <row r="10" spans="1:10" s="3" customFormat="1" ht="12.75">
      <c r="A10" s="128" t="s">
        <v>125</v>
      </c>
      <c r="B10" s="128"/>
      <c r="C10" s="95">
        <f>'I.část_VŠE'!G13</f>
        <v>0</v>
      </c>
      <c r="D10" s="24"/>
      <c r="E10" s="1"/>
      <c r="F10" s="1"/>
      <c r="G10" s="1"/>
      <c r="H10" s="1"/>
      <c r="I10" s="34"/>
      <c r="J10" s="32"/>
    </row>
    <row r="11" spans="1:10" s="3" customFormat="1" ht="12.75">
      <c r="A11" s="128" t="s">
        <v>126</v>
      </c>
      <c r="B11" s="128"/>
      <c r="C11" s="95">
        <f>'I.část_VŠE'!G26</f>
        <v>0</v>
      </c>
      <c r="D11" s="24"/>
      <c r="E11" s="1"/>
      <c r="F11" s="1"/>
      <c r="G11" s="1"/>
      <c r="H11" s="1"/>
      <c r="I11" s="34"/>
      <c r="J11" s="32"/>
    </row>
    <row r="12" spans="1:10" s="3" customFormat="1" ht="12.75">
      <c r="A12" s="92" t="s">
        <v>127</v>
      </c>
      <c r="B12" s="92"/>
      <c r="C12" s="95">
        <f>'I.část_VŠE'!G39</f>
        <v>0</v>
      </c>
      <c r="D12" s="24"/>
      <c r="E12" s="1"/>
      <c r="F12" s="1"/>
      <c r="G12" s="1"/>
      <c r="H12" s="1"/>
      <c r="I12" s="34"/>
      <c r="J12" s="32"/>
    </row>
    <row r="13" spans="1:10" s="3" customFormat="1" ht="12.75">
      <c r="A13" s="128" t="s">
        <v>101</v>
      </c>
      <c r="B13" s="128"/>
      <c r="C13" s="95">
        <f>'I.část_VŠE'!G49</f>
        <v>0</v>
      </c>
      <c r="D13" s="24"/>
      <c r="E13" s="1"/>
      <c r="F13" s="1"/>
      <c r="G13" s="1"/>
      <c r="H13" s="1"/>
      <c r="I13" s="34"/>
      <c r="J13" s="32"/>
    </row>
    <row r="14" spans="1:10" s="3" customFormat="1" ht="12.75">
      <c r="A14" s="129" t="s">
        <v>174</v>
      </c>
      <c r="B14" s="130"/>
      <c r="C14" s="119">
        <f>SUM(C15:C19)</f>
        <v>0</v>
      </c>
      <c r="D14" s="24"/>
      <c r="E14" s="1"/>
      <c r="F14" s="1"/>
      <c r="G14" s="1"/>
      <c r="H14" s="1"/>
      <c r="I14" s="34"/>
      <c r="J14" s="32"/>
    </row>
    <row r="15" spans="1:10" s="3" customFormat="1" ht="12.75">
      <c r="A15" s="128" t="str">
        <f>'II.část_1.1_VZT'!C5</f>
        <v>1.1 - VZT</v>
      </c>
      <c r="B15" s="128"/>
      <c r="C15" s="120">
        <f>'II.část_1.1_VZT'!G26</f>
        <v>0</v>
      </c>
      <c r="D15" s="24"/>
      <c r="E15" s="1"/>
      <c r="F15" s="1"/>
      <c r="G15" s="1"/>
      <c r="H15" s="1"/>
      <c r="I15" s="34"/>
      <c r="J15" s="32"/>
    </row>
    <row r="16" spans="1:10" s="3" customFormat="1" ht="12.75">
      <c r="A16" s="128" t="str">
        <f>'II.část_1.2_MaR'!C5</f>
        <v>1.2 - MaR</v>
      </c>
      <c r="B16" s="128"/>
      <c r="C16" s="120">
        <f>'II.část_1.2_MaR'!G39</f>
        <v>0</v>
      </c>
      <c r="D16" s="24"/>
      <c r="E16" s="1"/>
      <c r="F16" s="1"/>
      <c r="G16" s="1"/>
      <c r="H16" s="1"/>
      <c r="I16" s="34"/>
      <c r="J16" s="32"/>
    </row>
    <row r="17" spans="1:10" s="3" customFormat="1" ht="12.75">
      <c r="A17" s="128" t="str">
        <f>'II.část_1.3_EPS'!C5</f>
        <v>1.3 - EPS</v>
      </c>
      <c r="B17" s="128"/>
      <c r="C17" s="120">
        <f>'II.část_1.3_EPS'!G23</f>
        <v>0</v>
      </c>
      <c r="D17" s="24"/>
      <c r="E17" s="1"/>
      <c r="F17" s="1"/>
      <c r="G17" s="1"/>
      <c r="H17" s="1"/>
      <c r="I17" s="34"/>
      <c r="J17" s="32"/>
    </row>
    <row r="18" spans="1:10" s="3" customFormat="1" ht="12.75">
      <c r="A18" s="128" t="str">
        <f>'II.část_1.4_DET'!C5</f>
        <v>1.4 - Detekce plynů</v>
      </c>
      <c r="B18" s="128"/>
      <c r="C18" s="120">
        <f>'II.část_1.4_DET'!G25</f>
        <v>0</v>
      </c>
      <c r="D18" s="24"/>
      <c r="E18" s="1"/>
      <c r="F18" s="1"/>
      <c r="G18" s="1"/>
      <c r="H18" s="1"/>
      <c r="I18" s="34"/>
      <c r="J18" s="32"/>
    </row>
    <row r="19" spans="1:10" s="3" customFormat="1" ht="12.75">
      <c r="A19" s="128" t="str">
        <f>'II.část_1.5_VON'!C5</f>
        <v>1.5 - Vedlejší a ostatní náklady</v>
      </c>
      <c r="B19" s="128"/>
      <c r="C19" s="120">
        <f>'II.část_1.5_VON'!G19</f>
        <v>0</v>
      </c>
      <c r="D19" s="24"/>
      <c r="E19" s="1"/>
      <c r="F19" s="1"/>
      <c r="G19" s="1"/>
      <c r="H19" s="1"/>
      <c r="I19" s="34"/>
      <c r="J19" s="32"/>
    </row>
    <row r="20" spans="1:3" ht="15">
      <c r="A20" s="94" t="s">
        <v>176</v>
      </c>
      <c r="B20" s="117"/>
      <c r="C20" s="118">
        <f>C8+C14</f>
        <v>0</v>
      </c>
    </row>
    <row r="21" spans="1:3" ht="12.75">
      <c r="A21" s="10"/>
      <c r="B21" s="10"/>
      <c r="C21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51" ht="12.75">
      <c r="D51" s="13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spans="1:4" ht="12.75">
      <c r="A61" s="11"/>
      <c r="D61" s="10"/>
    </row>
    <row r="62" spans="1:4" ht="12.75">
      <c r="A62" s="10"/>
      <c r="B62" s="13"/>
      <c r="C62" s="13"/>
      <c r="D62" s="10"/>
    </row>
    <row r="63" spans="1:4" ht="12.75">
      <c r="A63" s="15"/>
      <c r="B63" s="10"/>
      <c r="C63" s="10"/>
      <c r="D63" s="10"/>
    </row>
    <row r="64" spans="1:4" ht="12.75">
      <c r="A64" s="10"/>
      <c r="B64" s="10"/>
      <c r="C64" s="10"/>
      <c r="D64" s="10"/>
    </row>
    <row r="65" spans="1:3" ht="12.75">
      <c r="A65" s="10"/>
      <c r="B65" s="10"/>
      <c r="C65" s="10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</sheetData>
  <sheetProtection/>
  <mergeCells count="16">
    <mergeCell ref="A13:B13"/>
    <mergeCell ref="A15:B15"/>
    <mergeCell ref="A16:B16"/>
    <mergeCell ref="A17:B17"/>
    <mergeCell ref="A18:B18"/>
    <mergeCell ref="A19:B19"/>
    <mergeCell ref="A14:B14"/>
    <mergeCell ref="A1:C1"/>
    <mergeCell ref="B3:C3"/>
    <mergeCell ref="B4:C4"/>
    <mergeCell ref="B5:C5"/>
    <mergeCell ref="A11:B11"/>
    <mergeCell ref="A10:B10"/>
    <mergeCell ref="A9:B9"/>
    <mergeCell ref="A8:B8"/>
    <mergeCell ref="A7:B7"/>
  </mergeCells>
  <printOptions horizontalCentered="1"/>
  <pageMargins left="0.5118110236220472" right="0.3937007874015748" top="0.3937007874015748" bottom="0.3937007874015748" header="0" footer="0.1968503937007874"/>
  <pageSetup fitToHeight="0" fitToWidth="1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showGridLines="0" showZeros="0" view="pageBreakPreview" zoomScaleSheetLayoutView="100" workbookViewId="0" topLeftCell="A13">
      <selection activeCell="E41" sqref="E41"/>
    </sheetView>
  </sheetViews>
  <sheetFormatPr defaultColWidth="9.00390625" defaultRowHeight="12.75"/>
  <cols>
    <col min="1" max="1" width="7.25390625" style="2" customWidth="1"/>
    <col min="2" max="2" width="10.25390625" style="2" customWidth="1"/>
    <col min="3" max="3" width="52.375" style="2" customWidth="1"/>
    <col min="4" max="4" width="5.125" style="2" customWidth="1"/>
    <col min="5" max="5" width="8.625" style="12" customWidth="1"/>
    <col min="6" max="6" width="8.125" style="12" customWidth="1"/>
    <col min="7" max="7" width="10.1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33" t="s">
        <v>128</v>
      </c>
      <c r="B3" s="134"/>
      <c r="C3" s="135" t="s">
        <v>122</v>
      </c>
      <c r="D3" s="136"/>
      <c r="E3" s="136"/>
      <c r="F3" s="136"/>
      <c r="G3" s="137"/>
      <c r="H3" s="21"/>
    </row>
    <row r="4" spans="1:8" s="3" customFormat="1" ht="13.5" thickBot="1">
      <c r="A4" s="138" t="s">
        <v>129</v>
      </c>
      <c r="B4" s="139"/>
      <c r="C4" s="67" t="s">
        <v>172</v>
      </c>
      <c r="D4" s="68"/>
      <c r="E4" s="140"/>
      <c r="F4" s="140"/>
      <c r="G4" s="141"/>
      <c r="H4" s="22"/>
    </row>
    <row r="5" spans="1:14" s="3" customFormat="1" ht="13.5" thickTop="1">
      <c r="A5" s="104"/>
      <c r="B5" s="98"/>
      <c r="C5" s="98"/>
      <c r="D5" s="32"/>
      <c r="E5" s="105"/>
      <c r="F5" s="105"/>
      <c r="G5" s="106"/>
      <c r="I5" s="32"/>
      <c r="J5" s="32"/>
      <c r="K5" s="32"/>
      <c r="L5" s="32"/>
      <c r="M5" s="32"/>
      <c r="N5" s="32"/>
    </row>
    <row r="6" spans="1:14" s="3" customFormat="1" ht="36">
      <c r="A6" s="69" t="s">
        <v>1</v>
      </c>
      <c r="B6" s="70" t="s">
        <v>7</v>
      </c>
      <c r="C6" s="70" t="s">
        <v>8</v>
      </c>
      <c r="D6" s="70" t="s">
        <v>2</v>
      </c>
      <c r="E6" s="71" t="s">
        <v>9</v>
      </c>
      <c r="F6" s="72" t="s">
        <v>11</v>
      </c>
      <c r="G6" s="20" t="s">
        <v>10</v>
      </c>
      <c r="H6" s="23"/>
      <c r="I6" s="33"/>
      <c r="J6" s="23"/>
      <c r="K6" s="33"/>
      <c r="L6" s="25"/>
      <c r="M6" s="32"/>
      <c r="N6" s="32"/>
    </row>
    <row r="7" spans="1:52" s="3" customFormat="1" ht="12.75">
      <c r="A7" s="73"/>
      <c r="B7" s="74"/>
      <c r="C7" s="75" t="s">
        <v>124</v>
      </c>
      <c r="D7" s="41"/>
      <c r="E7" s="76"/>
      <c r="F7" s="76"/>
      <c r="G7" s="17"/>
      <c r="H7" s="77"/>
      <c r="I7" s="1"/>
      <c r="J7" s="1"/>
      <c r="K7" s="1"/>
      <c r="L7" s="25"/>
      <c r="M7" s="34"/>
      <c r="N7" s="1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3" customFormat="1" ht="33.75">
      <c r="A8" s="19" t="s">
        <v>130</v>
      </c>
      <c r="B8" s="19" t="s">
        <v>6</v>
      </c>
      <c r="C8" s="35" t="s">
        <v>131</v>
      </c>
      <c r="D8" s="18" t="s">
        <v>4</v>
      </c>
      <c r="E8" s="17">
        <v>1</v>
      </c>
      <c r="F8" s="53"/>
      <c r="G8" s="17">
        <f>E8*F8</f>
        <v>0</v>
      </c>
      <c r="H8" s="78"/>
      <c r="I8" s="32"/>
      <c r="J8" s="32"/>
      <c r="K8" s="79"/>
      <c r="L8" s="80"/>
      <c r="M8" s="34"/>
      <c r="N8" s="1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1:52" s="3" customFormat="1" ht="17.25" customHeight="1">
      <c r="A9" s="19" t="s">
        <v>132</v>
      </c>
      <c r="B9" s="19" t="s">
        <v>6</v>
      </c>
      <c r="C9" s="35" t="s">
        <v>133</v>
      </c>
      <c r="D9" s="18" t="s">
        <v>4</v>
      </c>
      <c r="E9" s="17">
        <v>1</v>
      </c>
      <c r="F9" s="53"/>
      <c r="G9" s="17">
        <f>E9*F9</f>
        <v>0</v>
      </c>
      <c r="H9" s="78"/>
      <c r="I9" s="32"/>
      <c r="J9" s="32"/>
      <c r="K9" s="79"/>
      <c r="L9" s="80"/>
      <c r="M9" s="1"/>
      <c r="N9" s="1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</row>
    <row r="10" spans="1:14" s="86" customFormat="1" ht="12.75">
      <c r="A10" s="5"/>
      <c r="B10" s="6" t="s">
        <v>3</v>
      </c>
      <c r="C10" s="7" t="str">
        <f>CONCATENATE(B7," ",C7)</f>
        <v> Zařízení č.15.01 - Přívodní VZT jednotka</v>
      </c>
      <c r="D10" s="5"/>
      <c r="E10" s="8"/>
      <c r="F10" s="8"/>
      <c r="G10" s="81">
        <f>SUM(G7:G9)</f>
        <v>0</v>
      </c>
      <c r="H10" s="82"/>
      <c r="I10" s="83"/>
      <c r="J10" s="83"/>
      <c r="K10" s="83"/>
      <c r="L10" s="83"/>
      <c r="M10" s="84"/>
      <c r="N10" s="85"/>
    </row>
    <row r="11" spans="1:14" s="3" customFormat="1" ht="12.75">
      <c r="A11" s="73"/>
      <c r="B11" s="74"/>
      <c r="C11" s="75" t="s">
        <v>125</v>
      </c>
      <c r="D11" s="41"/>
      <c r="E11" s="76"/>
      <c r="F11" s="76"/>
      <c r="G11" s="17"/>
      <c r="H11" s="24"/>
      <c r="I11" s="1"/>
      <c r="J11" s="1"/>
      <c r="K11" s="1"/>
      <c r="L11" s="1"/>
      <c r="M11" s="34"/>
      <c r="N11" s="32"/>
    </row>
    <row r="12" spans="1:14" s="3" customFormat="1" ht="12.75">
      <c r="A12" s="19" t="s">
        <v>134</v>
      </c>
      <c r="B12" s="19" t="s">
        <v>6</v>
      </c>
      <c r="C12" s="35" t="s">
        <v>135</v>
      </c>
      <c r="D12" s="18" t="s">
        <v>13</v>
      </c>
      <c r="E12" s="17">
        <v>1</v>
      </c>
      <c r="F12" s="53"/>
      <c r="G12" s="17">
        <f>E12*F12</f>
        <v>0</v>
      </c>
      <c r="H12" s="24"/>
      <c r="I12" s="1"/>
      <c r="J12" s="1"/>
      <c r="K12" s="1"/>
      <c r="L12" s="1"/>
      <c r="M12" s="34"/>
      <c r="N12" s="32"/>
    </row>
    <row r="13" spans="1:14" s="3" customFormat="1" ht="12.75">
      <c r="A13" s="27"/>
      <c r="B13" s="6" t="s">
        <v>3</v>
      </c>
      <c r="C13" s="7" t="str">
        <f>C11</f>
        <v>Zařízení č. 15.02 - Odvodní ventilátor</v>
      </c>
      <c r="D13" s="5"/>
      <c r="E13" s="8"/>
      <c r="F13" s="28"/>
      <c r="G13" s="40">
        <f>SUM(G12)</f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73"/>
      <c r="B14" s="74"/>
      <c r="C14" s="75" t="s">
        <v>126</v>
      </c>
      <c r="D14" s="41"/>
      <c r="E14" s="76"/>
      <c r="F14" s="76"/>
      <c r="G14" s="17"/>
      <c r="H14" s="24"/>
      <c r="I14" s="1"/>
      <c r="J14" s="1"/>
      <c r="K14" s="1"/>
      <c r="L14" s="1"/>
      <c r="M14" s="34"/>
      <c r="N14" s="32"/>
    </row>
    <row r="15" spans="1:14" s="3" customFormat="1" ht="33.75">
      <c r="A15" s="19" t="s">
        <v>136</v>
      </c>
      <c r="B15" s="19" t="s">
        <v>6</v>
      </c>
      <c r="C15" s="35" t="s">
        <v>137</v>
      </c>
      <c r="D15" s="18" t="s">
        <v>4</v>
      </c>
      <c r="E15" s="17">
        <v>1</v>
      </c>
      <c r="F15" s="53"/>
      <c r="G15" s="17">
        <f aca="true" t="shared" si="0" ref="G15:G25">E15*F15</f>
        <v>0</v>
      </c>
      <c r="H15" s="24"/>
      <c r="I15" s="1"/>
      <c r="J15" s="1"/>
      <c r="K15" s="1"/>
      <c r="L15" s="1"/>
      <c r="M15" s="34"/>
      <c r="N15" s="32"/>
    </row>
    <row r="16" spans="1:14" s="3" customFormat="1" ht="12.75">
      <c r="A16" s="19" t="s">
        <v>138</v>
      </c>
      <c r="B16" s="19" t="s">
        <v>6</v>
      </c>
      <c r="C16" s="35" t="s">
        <v>139</v>
      </c>
      <c r="D16" s="18" t="s">
        <v>5</v>
      </c>
      <c r="E16" s="17">
        <v>41</v>
      </c>
      <c r="F16" s="53"/>
      <c r="G16" s="17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22.5">
      <c r="A17" s="19" t="s">
        <v>140</v>
      </c>
      <c r="B17" s="19" t="s">
        <v>6</v>
      </c>
      <c r="C17" s="35" t="s">
        <v>12</v>
      </c>
      <c r="D17" s="18" t="s">
        <v>13</v>
      </c>
      <c r="E17" s="17">
        <v>1</v>
      </c>
      <c r="F17" s="53"/>
      <c r="G17" s="17">
        <f t="shared" si="0"/>
        <v>0</v>
      </c>
      <c r="H17" s="24"/>
      <c r="I17" s="1"/>
      <c r="J17" s="1"/>
      <c r="K17" s="1"/>
      <c r="L17" s="1"/>
      <c r="M17" s="34"/>
      <c r="N17" s="32"/>
    </row>
    <row r="18" spans="1:14" s="3" customFormat="1" ht="12.75">
      <c r="A18" s="19" t="s">
        <v>141</v>
      </c>
      <c r="B18" s="19" t="s">
        <v>6</v>
      </c>
      <c r="C18" s="35" t="s">
        <v>142</v>
      </c>
      <c r="D18" s="18" t="s">
        <v>4</v>
      </c>
      <c r="E18" s="17">
        <v>1</v>
      </c>
      <c r="F18" s="53"/>
      <c r="G18" s="17">
        <f t="shared" si="0"/>
        <v>0</v>
      </c>
      <c r="H18" s="24"/>
      <c r="I18" s="1"/>
      <c r="J18" s="1"/>
      <c r="K18" s="1"/>
      <c r="L18" s="1"/>
      <c r="M18" s="34"/>
      <c r="N18" s="32"/>
    </row>
    <row r="19" spans="1:14" s="3" customFormat="1" ht="12.75">
      <c r="A19" s="19" t="s">
        <v>143</v>
      </c>
      <c r="B19" s="19" t="s">
        <v>6</v>
      </c>
      <c r="C19" s="35" t="s">
        <v>144</v>
      </c>
      <c r="D19" s="18" t="s">
        <v>4</v>
      </c>
      <c r="E19" s="17">
        <v>1</v>
      </c>
      <c r="F19" s="53"/>
      <c r="G19" s="17">
        <f t="shared" si="0"/>
        <v>0</v>
      </c>
      <c r="H19" s="24"/>
      <c r="I19" s="1"/>
      <c r="J19" s="1"/>
      <c r="K19" s="1"/>
      <c r="L19" s="1"/>
      <c r="M19" s="34"/>
      <c r="N19" s="32"/>
    </row>
    <row r="20" spans="1:14" s="3" customFormat="1" ht="12.75">
      <c r="A20" s="19" t="s">
        <v>145</v>
      </c>
      <c r="B20" s="19" t="s">
        <v>6</v>
      </c>
      <c r="C20" s="35" t="s">
        <v>146</v>
      </c>
      <c r="D20" s="18" t="s">
        <v>4</v>
      </c>
      <c r="E20" s="17">
        <v>1</v>
      </c>
      <c r="F20" s="53"/>
      <c r="G20" s="17">
        <f t="shared" si="0"/>
        <v>0</v>
      </c>
      <c r="H20" s="24"/>
      <c r="I20" s="1"/>
      <c r="J20" s="1"/>
      <c r="K20" s="1"/>
      <c r="L20" s="1"/>
      <c r="M20" s="34"/>
      <c r="N20" s="32"/>
    </row>
    <row r="21" spans="1:14" s="3" customFormat="1" ht="12.75">
      <c r="A21" s="19" t="s">
        <v>147</v>
      </c>
      <c r="B21" s="19"/>
      <c r="C21" s="35" t="s">
        <v>148</v>
      </c>
      <c r="D21" s="18" t="s">
        <v>4</v>
      </c>
      <c r="E21" s="17">
        <v>1</v>
      </c>
      <c r="F21" s="53"/>
      <c r="G21" s="17">
        <f t="shared" si="0"/>
        <v>0</v>
      </c>
      <c r="H21" s="24"/>
      <c r="I21" s="1"/>
      <c r="J21" s="1"/>
      <c r="K21" s="1"/>
      <c r="L21" s="1"/>
      <c r="M21" s="34"/>
      <c r="N21" s="32"/>
    </row>
    <row r="22" spans="1:14" s="3" customFormat="1" ht="33.75">
      <c r="A22" s="19" t="s">
        <v>149</v>
      </c>
      <c r="B22" s="19" t="s">
        <v>6</v>
      </c>
      <c r="C22" s="35" t="s">
        <v>150</v>
      </c>
      <c r="D22" s="18" t="s">
        <v>4</v>
      </c>
      <c r="E22" s="17">
        <v>1</v>
      </c>
      <c r="F22" s="53"/>
      <c r="G22" s="17">
        <f t="shared" si="0"/>
        <v>0</v>
      </c>
      <c r="H22" s="24"/>
      <c r="I22" s="1"/>
      <c r="J22" s="1"/>
      <c r="K22" s="1"/>
      <c r="L22" s="1"/>
      <c r="M22" s="34"/>
      <c r="N22" s="32"/>
    </row>
    <row r="23" spans="1:14" s="3" customFormat="1" ht="22.5">
      <c r="A23" s="19" t="s">
        <v>151</v>
      </c>
      <c r="B23" s="19" t="s">
        <v>6</v>
      </c>
      <c r="C23" s="35" t="s">
        <v>14</v>
      </c>
      <c r="D23" s="18" t="s">
        <v>13</v>
      </c>
      <c r="E23" s="17">
        <v>1</v>
      </c>
      <c r="F23" s="53"/>
      <c r="G23" s="17">
        <f t="shared" si="0"/>
        <v>0</v>
      </c>
      <c r="H23" s="24"/>
      <c r="I23" s="1"/>
      <c r="J23" s="1"/>
      <c r="K23" s="1"/>
      <c r="L23" s="1"/>
      <c r="M23" s="34"/>
      <c r="N23" s="32"/>
    </row>
    <row r="24" spans="1:14" s="3" customFormat="1" ht="45">
      <c r="A24" s="19" t="s">
        <v>152</v>
      </c>
      <c r="B24" s="19" t="s">
        <v>6</v>
      </c>
      <c r="C24" s="35" t="s">
        <v>181</v>
      </c>
      <c r="D24" s="18" t="s">
        <v>13</v>
      </c>
      <c r="E24" s="17">
        <v>1</v>
      </c>
      <c r="F24" s="53"/>
      <c r="G24" s="17">
        <f t="shared" si="0"/>
        <v>0</v>
      </c>
      <c r="H24" s="24"/>
      <c r="I24" s="1"/>
      <c r="J24" s="1"/>
      <c r="K24" s="1"/>
      <c r="L24" s="1"/>
      <c r="M24" s="34"/>
      <c r="N24" s="32"/>
    </row>
    <row r="25" spans="1:14" s="3" customFormat="1" ht="22.5">
      <c r="A25" s="19" t="s">
        <v>153</v>
      </c>
      <c r="B25" s="19" t="s">
        <v>6</v>
      </c>
      <c r="C25" s="35" t="s">
        <v>15</v>
      </c>
      <c r="D25" s="18" t="s">
        <v>4</v>
      </c>
      <c r="E25" s="17">
        <v>1</v>
      </c>
      <c r="F25" s="53"/>
      <c r="G25" s="17">
        <f t="shared" si="0"/>
        <v>0</v>
      </c>
      <c r="H25" s="24"/>
      <c r="I25" s="1"/>
      <c r="J25" s="1"/>
      <c r="K25" s="1"/>
      <c r="L25" s="1"/>
      <c r="M25" s="34"/>
      <c r="N25" s="32"/>
    </row>
    <row r="26" spans="1:14" s="3" customFormat="1" ht="12.75">
      <c r="A26" s="27"/>
      <c r="B26" s="6" t="s">
        <v>3</v>
      </c>
      <c r="C26" s="7" t="str">
        <f>C14</f>
        <v>Zařízení č. 15.05 - Odvodní ventilátor pro sklad P1.010</v>
      </c>
      <c r="D26" s="5"/>
      <c r="E26" s="8"/>
      <c r="F26" s="28"/>
      <c r="G26" s="40">
        <f>SUM(G15:G25)</f>
        <v>0</v>
      </c>
      <c r="H26" s="24"/>
      <c r="I26" s="1"/>
      <c r="J26" s="1"/>
      <c r="K26" s="1"/>
      <c r="L26" s="1"/>
      <c r="M26" s="34"/>
      <c r="N26" s="32"/>
    </row>
    <row r="27" spans="1:14" s="3" customFormat="1" ht="12.75">
      <c r="A27" s="73"/>
      <c r="B27" s="74"/>
      <c r="C27" s="75" t="s">
        <v>127</v>
      </c>
      <c r="D27" s="41"/>
      <c r="E27" s="76"/>
      <c r="F27" s="76"/>
      <c r="G27" s="17"/>
      <c r="H27" s="24"/>
      <c r="I27" s="1"/>
      <c r="J27" s="1"/>
      <c r="K27" s="1"/>
      <c r="L27" s="1"/>
      <c r="M27" s="34"/>
      <c r="N27" s="32"/>
    </row>
    <row r="28" spans="1:14" s="3" customFormat="1" ht="33.75">
      <c r="A28" s="19" t="s">
        <v>154</v>
      </c>
      <c r="B28" s="19" t="s">
        <v>6</v>
      </c>
      <c r="C28" s="35" t="s">
        <v>155</v>
      </c>
      <c r="D28" s="18" t="s">
        <v>4</v>
      </c>
      <c r="E28" s="17">
        <v>1</v>
      </c>
      <c r="F28" s="53"/>
      <c r="G28" s="17">
        <f>E28*F28</f>
        <v>0</v>
      </c>
      <c r="H28" s="24"/>
      <c r="I28" s="1"/>
      <c r="J28" s="1"/>
      <c r="K28" s="1"/>
      <c r="L28" s="1"/>
      <c r="M28" s="34"/>
      <c r="N28" s="32"/>
    </row>
    <row r="29" spans="1:14" s="3" customFormat="1" ht="12.75">
      <c r="A29" s="19" t="s">
        <v>156</v>
      </c>
      <c r="B29" s="19" t="s">
        <v>6</v>
      </c>
      <c r="C29" s="35" t="s">
        <v>139</v>
      </c>
      <c r="D29" s="18" t="s">
        <v>5</v>
      </c>
      <c r="E29" s="17">
        <v>49</v>
      </c>
      <c r="F29" s="53"/>
      <c r="G29" s="17">
        <f>E29*F29</f>
        <v>0</v>
      </c>
      <c r="H29" s="24"/>
      <c r="I29" s="1"/>
      <c r="J29" s="1"/>
      <c r="K29" s="1"/>
      <c r="L29" s="1"/>
      <c r="M29" s="34"/>
      <c r="N29" s="32"/>
    </row>
    <row r="30" spans="1:14" s="3" customFormat="1" ht="22.5">
      <c r="A30" s="19" t="s">
        <v>157</v>
      </c>
      <c r="B30" s="19" t="s">
        <v>6</v>
      </c>
      <c r="C30" s="35" t="s">
        <v>12</v>
      </c>
      <c r="D30" s="18" t="s">
        <v>13</v>
      </c>
      <c r="E30" s="17">
        <v>1</v>
      </c>
      <c r="F30" s="53"/>
      <c r="G30" s="17">
        <f>E30*F30</f>
        <v>0</v>
      </c>
      <c r="H30" s="24"/>
      <c r="I30" s="1"/>
      <c r="J30" s="1"/>
      <c r="K30" s="1"/>
      <c r="L30" s="1"/>
      <c r="M30" s="34"/>
      <c r="N30" s="32"/>
    </row>
    <row r="31" spans="1:14" s="3" customFormat="1" ht="12.75">
      <c r="A31" s="19" t="s">
        <v>158</v>
      </c>
      <c r="B31" s="19" t="s">
        <v>6</v>
      </c>
      <c r="C31" s="35" t="s">
        <v>142</v>
      </c>
      <c r="D31" s="18" t="s">
        <v>4</v>
      </c>
      <c r="E31" s="17">
        <v>1</v>
      </c>
      <c r="F31" s="53"/>
      <c r="G31" s="17">
        <f aca="true" t="shared" si="1" ref="G31:G38">E31*F31</f>
        <v>0</v>
      </c>
      <c r="H31" s="24"/>
      <c r="I31" s="1"/>
      <c r="J31" s="1"/>
      <c r="K31" s="1"/>
      <c r="L31" s="1"/>
      <c r="M31" s="34"/>
      <c r="N31" s="32"/>
    </row>
    <row r="32" spans="1:14" s="3" customFormat="1" ht="12.75">
      <c r="A32" s="19" t="s">
        <v>159</v>
      </c>
      <c r="B32" s="19" t="s">
        <v>6</v>
      </c>
      <c r="C32" s="35" t="s">
        <v>144</v>
      </c>
      <c r="D32" s="18" t="s">
        <v>4</v>
      </c>
      <c r="E32" s="17">
        <v>1</v>
      </c>
      <c r="F32" s="53"/>
      <c r="G32" s="17">
        <f t="shared" si="1"/>
        <v>0</v>
      </c>
      <c r="H32" s="24"/>
      <c r="I32" s="1"/>
      <c r="J32" s="1"/>
      <c r="K32" s="1"/>
      <c r="L32" s="1"/>
      <c r="M32" s="34"/>
      <c r="N32" s="32"/>
    </row>
    <row r="33" spans="1:14" s="3" customFormat="1" ht="12.75">
      <c r="A33" s="19" t="s">
        <v>160</v>
      </c>
      <c r="B33" s="19" t="s">
        <v>6</v>
      </c>
      <c r="C33" s="35" t="s">
        <v>146</v>
      </c>
      <c r="D33" s="18" t="s">
        <v>4</v>
      </c>
      <c r="E33" s="17">
        <v>1</v>
      </c>
      <c r="F33" s="53"/>
      <c r="G33" s="17">
        <f t="shared" si="1"/>
        <v>0</v>
      </c>
      <c r="H33" s="24"/>
      <c r="I33" s="1"/>
      <c r="J33" s="1"/>
      <c r="K33" s="1"/>
      <c r="L33" s="1"/>
      <c r="M33" s="34"/>
      <c r="N33" s="32"/>
    </row>
    <row r="34" spans="1:14" s="3" customFormat="1" ht="12.75">
      <c r="A34" s="19" t="s">
        <v>161</v>
      </c>
      <c r="B34" s="19"/>
      <c r="C34" s="35" t="s">
        <v>148</v>
      </c>
      <c r="D34" s="18" t="s">
        <v>4</v>
      </c>
      <c r="E34" s="17">
        <v>1</v>
      </c>
      <c r="F34" s="53"/>
      <c r="G34" s="17">
        <f t="shared" si="1"/>
        <v>0</v>
      </c>
      <c r="H34" s="24"/>
      <c r="I34" s="1"/>
      <c r="J34" s="1"/>
      <c r="K34" s="1"/>
      <c r="L34" s="1"/>
      <c r="M34" s="34"/>
      <c r="N34" s="32"/>
    </row>
    <row r="35" spans="1:14" s="3" customFormat="1" ht="33.75">
      <c r="A35" s="19" t="s">
        <v>162</v>
      </c>
      <c r="B35" s="19" t="s">
        <v>6</v>
      </c>
      <c r="C35" s="35" t="s">
        <v>150</v>
      </c>
      <c r="D35" s="18" t="s">
        <v>4</v>
      </c>
      <c r="E35" s="17">
        <v>1</v>
      </c>
      <c r="F35" s="53"/>
      <c r="G35" s="17">
        <f t="shared" si="1"/>
        <v>0</v>
      </c>
      <c r="H35" s="24"/>
      <c r="I35" s="1"/>
      <c r="J35" s="1"/>
      <c r="K35" s="1"/>
      <c r="L35" s="1"/>
      <c r="M35" s="34"/>
      <c r="N35" s="32"/>
    </row>
    <row r="36" spans="1:14" s="3" customFormat="1" ht="22.5">
      <c r="A36" s="19" t="s">
        <v>163</v>
      </c>
      <c r="B36" s="19" t="s">
        <v>6</v>
      </c>
      <c r="C36" s="35" t="s">
        <v>14</v>
      </c>
      <c r="D36" s="18" t="s">
        <v>13</v>
      </c>
      <c r="E36" s="17">
        <v>1</v>
      </c>
      <c r="F36" s="53"/>
      <c r="G36" s="17">
        <f t="shared" si="1"/>
        <v>0</v>
      </c>
      <c r="H36" s="24"/>
      <c r="I36" s="1"/>
      <c r="J36" s="1"/>
      <c r="K36" s="1"/>
      <c r="L36" s="1"/>
      <c r="M36" s="34"/>
      <c r="N36" s="32"/>
    </row>
    <row r="37" spans="1:14" s="3" customFormat="1" ht="45">
      <c r="A37" s="19" t="s">
        <v>164</v>
      </c>
      <c r="B37" s="19" t="s">
        <v>6</v>
      </c>
      <c r="C37" s="35" t="s">
        <v>181</v>
      </c>
      <c r="D37" s="18" t="s">
        <v>13</v>
      </c>
      <c r="E37" s="17">
        <v>1</v>
      </c>
      <c r="F37" s="53"/>
      <c r="G37" s="17">
        <f t="shared" si="1"/>
        <v>0</v>
      </c>
      <c r="H37" s="24"/>
      <c r="I37" s="1"/>
      <c r="J37" s="1"/>
      <c r="K37" s="1"/>
      <c r="L37" s="1"/>
      <c r="M37" s="34"/>
      <c r="N37" s="32"/>
    </row>
    <row r="38" spans="1:14" s="3" customFormat="1" ht="22.5">
      <c r="A38" s="19" t="s">
        <v>165</v>
      </c>
      <c r="B38" s="19" t="s">
        <v>6</v>
      </c>
      <c r="C38" s="35" t="s">
        <v>15</v>
      </c>
      <c r="D38" s="18" t="s">
        <v>4</v>
      </c>
      <c r="E38" s="17">
        <v>1</v>
      </c>
      <c r="F38" s="53"/>
      <c r="G38" s="17">
        <f t="shared" si="1"/>
        <v>0</v>
      </c>
      <c r="H38" s="24"/>
      <c r="I38" s="1"/>
      <c r="J38" s="1"/>
      <c r="K38" s="1"/>
      <c r="L38" s="1"/>
      <c r="M38" s="34"/>
      <c r="N38" s="32"/>
    </row>
    <row r="39" spans="1:14" s="3" customFormat="1" ht="12.75">
      <c r="A39" s="27"/>
      <c r="B39" s="6" t="s">
        <v>3</v>
      </c>
      <c r="C39" s="7" t="str">
        <f>C27</f>
        <v>Zařízení č. 15.06 - Odvodní ventilátor pro sklad P1.019</v>
      </c>
      <c r="D39" s="5"/>
      <c r="E39" s="8"/>
      <c r="F39" s="28"/>
      <c r="G39" s="40">
        <f>SUM(G28:G38)</f>
        <v>0</v>
      </c>
      <c r="H39" s="24"/>
      <c r="I39" s="1"/>
      <c r="J39" s="1"/>
      <c r="K39" s="1"/>
      <c r="L39" s="1"/>
      <c r="M39" s="34"/>
      <c r="N39" s="32"/>
    </row>
    <row r="40" spans="1:14" s="3" customFormat="1" ht="12.75">
      <c r="A40" s="36"/>
      <c r="B40" s="37"/>
      <c r="C40" s="75" t="s">
        <v>101</v>
      </c>
      <c r="D40" s="38"/>
      <c r="E40" s="39"/>
      <c r="F40" s="39"/>
      <c r="G40" s="29"/>
      <c r="H40" s="24"/>
      <c r="I40" s="1"/>
      <c r="J40" s="1"/>
      <c r="K40" s="1"/>
      <c r="L40" s="1"/>
      <c r="M40" s="34"/>
      <c r="N40" s="32"/>
    </row>
    <row r="41" spans="1:14" s="3" customFormat="1" ht="12.75">
      <c r="A41" s="19"/>
      <c r="B41" s="19" t="s">
        <v>6</v>
      </c>
      <c r="C41" s="35" t="s">
        <v>17</v>
      </c>
      <c r="D41" s="18" t="s">
        <v>13</v>
      </c>
      <c r="E41" s="17">
        <v>1</v>
      </c>
      <c r="F41" s="52"/>
      <c r="G41" s="17">
        <f>E41*F41</f>
        <v>0</v>
      </c>
      <c r="H41" s="24"/>
      <c r="I41" s="1"/>
      <c r="J41" s="1"/>
      <c r="K41" s="1"/>
      <c r="L41" s="1"/>
      <c r="M41" s="34"/>
      <c r="N41" s="32"/>
    </row>
    <row r="42" spans="1:14" s="3" customFormat="1" ht="22.5">
      <c r="A42" s="87"/>
      <c r="B42" s="88" t="s">
        <v>6</v>
      </c>
      <c r="C42" s="89" t="s">
        <v>166</v>
      </c>
      <c r="D42" s="90" t="s">
        <v>13</v>
      </c>
      <c r="E42" s="91">
        <v>1</v>
      </c>
      <c r="F42" s="52"/>
      <c r="G42" s="17">
        <f aca="true" t="shared" si="2" ref="G42:G48">E42*F42</f>
        <v>0</v>
      </c>
      <c r="H42" s="24"/>
      <c r="I42" s="1"/>
      <c r="J42" s="1"/>
      <c r="K42" s="1"/>
      <c r="L42" s="1"/>
      <c r="M42" s="34"/>
      <c r="N42" s="32"/>
    </row>
    <row r="43" spans="1:14" s="3" customFormat="1" ht="22.5">
      <c r="A43" s="87"/>
      <c r="B43" s="88" t="s">
        <v>6</v>
      </c>
      <c r="C43" s="89" t="s">
        <v>167</v>
      </c>
      <c r="D43" s="90" t="s">
        <v>13</v>
      </c>
      <c r="E43" s="91">
        <v>1</v>
      </c>
      <c r="F43" s="52"/>
      <c r="G43" s="17">
        <f t="shared" si="2"/>
        <v>0</v>
      </c>
      <c r="H43" s="24"/>
      <c r="I43" s="1"/>
      <c r="J43" s="1"/>
      <c r="K43" s="1"/>
      <c r="L43" s="1"/>
      <c r="M43" s="34"/>
      <c r="N43" s="32"/>
    </row>
    <row r="44" spans="1:14" s="3" customFormat="1" ht="12.75">
      <c r="A44" s="87"/>
      <c r="B44" s="88" t="s">
        <v>6</v>
      </c>
      <c r="C44" s="89" t="s">
        <v>168</v>
      </c>
      <c r="D44" s="90" t="s">
        <v>13</v>
      </c>
      <c r="E44" s="91">
        <v>1</v>
      </c>
      <c r="F44" s="52"/>
      <c r="G44" s="17">
        <f t="shared" si="2"/>
        <v>0</v>
      </c>
      <c r="H44" s="24"/>
      <c r="I44" s="1"/>
      <c r="J44" s="1"/>
      <c r="K44" s="1"/>
      <c r="L44" s="1"/>
      <c r="M44" s="34"/>
      <c r="N44" s="32"/>
    </row>
    <row r="45" spans="1:14" s="3" customFormat="1" ht="12.75">
      <c r="A45" s="87"/>
      <c r="B45" s="88" t="s">
        <v>6</v>
      </c>
      <c r="C45" s="89" t="s">
        <v>169</v>
      </c>
      <c r="D45" s="90" t="s">
        <v>13</v>
      </c>
      <c r="E45" s="91">
        <v>1</v>
      </c>
      <c r="F45" s="52"/>
      <c r="G45" s="17">
        <f t="shared" si="2"/>
        <v>0</v>
      </c>
      <c r="H45" s="24"/>
      <c r="I45" s="1"/>
      <c r="J45" s="1"/>
      <c r="K45" s="1"/>
      <c r="L45" s="1"/>
      <c r="M45" s="34"/>
      <c r="N45" s="32"/>
    </row>
    <row r="46" spans="1:14" s="3" customFormat="1" ht="12.75">
      <c r="A46" s="87"/>
      <c r="B46" s="88" t="s">
        <v>6</v>
      </c>
      <c r="C46" s="89" t="s">
        <v>170</v>
      </c>
      <c r="D46" s="90" t="s">
        <v>13</v>
      </c>
      <c r="E46" s="91">
        <v>1</v>
      </c>
      <c r="F46" s="52"/>
      <c r="G46" s="17">
        <f t="shared" si="2"/>
        <v>0</v>
      </c>
      <c r="H46" s="24"/>
      <c r="I46" s="1"/>
      <c r="J46" s="1"/>
      <c r="K46" s="1"/>
      <c r="L46" s="1"/>
      <c r="M46" s="34"/>
      <c r="N46" s="32"/>
    </row>
    <row r="47" spans="1:14" s="3" customFormat="1" ht="12.75">
      <c r="A47" s="87"/>
      <c r="B47" s="88" t="s">
        <v>6</v>
      </c>
      <c r="C47" s="89" t="s">
        <v>171</v>
      </c>
      <c r="D47" s="90" t="s">
        <v>13</v>
      </c>
      <c r="E47" s="91">
        <v>1</v>
      </c>
      <c r="F47" s="52"/>
      <c r="G47" s="17">
        <f t="shared" si="2"/>
        <v>0</v>
      </c>
      <c r="H47" s="24"/>
      <c r="I47" s="1"/>
      <c r="J47" s="1"/>
      <c r="K47" s="1"/>
      <c r="L47" s="1"/>
      <c r="M47" s="34"/>
      <c r="N47" s="32"/>
    </row>
    <row r="48" spans="1:14" s="3" customFormat="1" ht="12.75">
      <c r="A48" s="87"/>
      <c r="B48" s="88" t="s">
        <v>6</v>
      </c>
      <c r="C48" s="42" t="s">
        <v>104</v>
      </c>
      <c r="D48" s="90" t="s">
        <v>13</v>
      </c>
      <c r="E48" s="91">
        <v>1</v>
      </c>
      <c r="F48" s="52"/>
      <c r="G48" s="17">
        <f t="shared" si="2"/>
        <v>0</v>
      </c>
      <c r="H48" s="24"/>
      <c r="I48" s="1"/>
      <c r="J48" s="1"/>
      <c r="K48" s="1"/>
      <c r="L48" s="1"/>
      <c r="M48" s="34"/>
      <c r="N48" s="32"/>
    </row>
    <row r="49" spans="1:14" s="3" customFormat="1" ht="12.75">
      <c r="A49" s="27"/>
      <c r="B49" s="6" t="s">
        <v>3</v>
      </c>
      <c r="C49" s="6" t="s">
        <v>101</v>
      </c>
      <c r="D49" s="5"/>
      <c r="E49" s="8"/>
      <c r="F49" s="28"/>
      <c r="G49" s="40">
        <f>SUM(G41:G48)</f>
        <v>0</v>
      </c>
      <c r="H49" s="24"/>
      <c r="I49" s="1"/>
      <c r="J49" s="1"/>
      <c r="K49" s="1"/>
      <c r="L49" s="1"/>
      <c r="M49" s="34"/>
      <c r="N49" s="32"/>
    </row>
    <row r="50" spans="1:54" ht="12.75">
      <c r="A50" s="107"/>
      <c r="B50" s="108"/>
      <c r="C50" s="108"/>
      <c r="D50" s="108"/>
      <c r="E50" s="108"/>
      <c r="F50" s="108"/>
      <c r="G50" s="109">
        <f>G49+G13+G10+G26+G39</f>
        <v>0</v>
      </c>
      <c r="I50" s="10"/>
      <c r="J50" s="10"/>
      <c r="K50" s="10"/>
      <c r="L50" s="10"/>
      <c r="M50" s="26"/>
      <c r="N50" s="10"/>
      <c r="AX50" s="9"/>
      <c r="AY50" s="9"/>
      <c r="AZ50" s="9"/>
      <c r="BA50" s="9"/>
      <c r="BB50" s="9"/>
    </row>
    <row r="51" spans="1:54" ht="12.75">
      <c r="A51" s="10"/>
      <c r="B51" s="10"/>
      <c r="C51" s="10"/>
      <c r="D51" s="10"/>
      <c r="E51" s="10"/>
      <c r="F51" s="10"/>
      <c r="G51" s="10"/>
      <c r="I51" s="10"/>
      <c r="J51" s="10"/>
      <c r="K51" s="10"/>
      <c r="L51" s="10"/>
      <c r="M51" s="26"/>
      <c r="N51" s="10"/>
      <c r="AX51" s="9"/>
      <c r="AY51" s="9"/>
      <c r="AZ51" s="9"/>
      <c r="BA51" s="9"/>
      <c r="BB51" s="9"/>
    </row>
    <row r="52" spans="5:54" ht="12.75">
      <c r="E52" s="2"/>
      <c r="F52" s="2"/>
      <c r="I52" s="10"/>
      <c r="J52" s="10"/>
      <c r="K52" s="10"/>
      <c r="L52" s="10"/>
      <c r="M52" s="26"/>
      <c r="N52" s="10"/>
      <c r="AX52" s="9"/>
      <c r="AY52" s="9"/>
      <c r="AZ52" s="9"/>
      <c r="BA52" s="9"/>
      <c r="BB52" s="9"/>
    </row>
    <row r="53" spans="5:54" ht="12.75">
      <c r="E53" s="2"/>
      <c r="F53" s="2"/>
      <c r="I53" s="10"/>
      <c r="J53" s="10"/>
      <c r="K53" s="10"/>
      <c r="L53" s="10"/>
      <c r="M53" s="26"/>
      <c r="N53" s="10"/>
      <c r="AX53" s="9"/>
      <c r="AY53" s="9"/>
      <c r="AZ53" s="9"/>
      <c r="BA53" s="9"/>
      <c r="BB53" s="9"/>
    </row>
    <row r="54" spans="5:54" ht="12.75">
      <c r="E54" s="2"/>
      <c r="F54" s="2"/>
      <c r="I54" s="10"/>
      <c r="J54" s="10"/>
      <c r="K54" s="10"/>
      <c r="L54" s="10"/>
      <c r="M54" s="26"/>
      <c r="N54" s="10"/>
      <c r="AX54" s="9"/>
      <c r="AY54" s="9"/>
      <c r="AZ54" s="9"/>
      <c r="BA54" s="9"/>
      <c r="BB54" s="9"/>
    </row>
    <row r="55" spans="5:49" ht="12.75">
      <c r="E55" s="2"/>
      <c r="F55" s="2"/>
      <c r="I55" s="10"/>
      <c r="J55" s="10"/>
      <c r="K55" s="10"/>
      <c r="L55" s="10"/>
      <c r="M55" s="26"/>
      <c r="N55" s="10"/>
      <c r="AW55" s="2">
        <v>2</v>
      </c>
    </row>
    <row r="56" spans="5:101" ht="12.75">
      <c r="E56" s="2"/>
      <c r="F56" s="2"/>
      <c r="I56" s="10"/>
      <c r="J56" s="10"/>
      <c r="K56" s="10"/>
      <c r="L56" s="10"/>
      <c r="M56" s="26"/>
      <c r="N56" s="10"/>
      <c r="Y56" s="2">
        <v>0</v>
      </c>
      <c r="Z56" s="2">
        <v>71</v>
      </c>
      <c r="AW56" s="2">
        <v>2</v>
      </c>
      <c r="AX56" s="2">
        <f>IF(AW56=1,#REF!,0)</f>
        <v>0</v>
      </c>
      <c r="AY56" s="2" t="e">
        <f>IF(AW56=2,#REF!,0)</f>
        <v>#REF!</v>
      </c>
      <c r="AZ56" s="2">
        <f>IF(AW56=3,#REF!,0)</f>
        <v>0</v>
      </c>
      <c r="BA56" s="2">
        <f>IF(AW56=4,#REF!,0)</f>
        <v>0</v>
      </c>
      <c r="BB56" s="2">
        <f>IF(AW56=5,#REF!,0)</f>
        <v>0</v>
      </c>
      <c r="CW56" s="2">
        <v>0.00022</v>
      </c>
    </row>
    <row r="57" spans="5:101" ht="12.75">
      <c r="E57" s="2"/>
      <c r="F57" s="2"/>
      <c r="I57" s="10"/>
      <c r="J57" s="10"/>
      <c r="K57" s="10"/>
      <c r="L57" s="10"/>
      <c r="M57" s="26"/>
      <c r="N57" s="10"/>
      <c r="Y57" s="2">
        <v>0</v>
      </c>
      <c r="Z57" s="2">
        <v>72</v>
      </c>
      <c r="AW57" s="2">
        <v>2</v>
      </c>
      <c r="AX57" s="2">
        <f>IF(AW57=1,#REF!,0)</f>
        <v>0</v>
      </c>
      <c r="AY57" s="2" t="e">
        <f>IF(AW57=2,#REF!,0)</f>
        <v>#REF!</v>
      </c>
      <c r="AZ57" s="2">
        <f>IF(AW57=3,#REF!,0)</f>
        <v>0</v>
      </c>
      <c r="BA57" s="2">
        <f>IF(AW57=4,#REF!,0)</f>
        <v>0</v>
      </c>
      <c r="BB57" s="2">
        <f>IF(AW57=5,#REF!,0)</f>
        <v>0</v>
      </c>
      <c r="CW57" s="2">
        <v>3E-05</v>
      </c>
    </row>
    <row r="58" spans="5:101" ht="12.75">
      <c r="E58" s="2"/>
      <c r="F58" s="2"/>
      <c r="I58" s="10"/>
      <c r="J58" s="10"/>
      <c r="K58" s="10"/>
      <c r="L58" s="10"/>
      <c r="M58" s="26"/>
      <c r="N58" s="10"/>
      <c r="Y58" s="2">
        <v>0</v>
      </c>
      <c r="Z58" s="2">
        <v>73</v>
      </c>
      <c r="AW58" s="2">
        <v>2</v>
      </c>
      <c r="AX58" s="2">
        <f>IF(AW58=1,#REF!,0)</f>
        <v>0</v>
      </c>
      <c r="AY58" s="2" t="e">
        <f>IF(AW58=2,#REF!,0)</f>
        <v>#REF!</v>
      </c>
      <c r="AZ58" s="2">
        <f>IF(AW58=3,#REF!,0)</f>
        <v>0</v>
      </c>
      <c r="BA58" s="2">
        <f>IF(AW58=4,#REF!,0)</f>
        <v>0</v>
      </c>
      <c r="BB58" s="2">
        <f>IF(AW58=5,#REF!,0)</f>
        <v>0</v>
      </c>
      <c r="CW58" s="2">
        <v>4E-05</v>
      </c>
    </row>
    <row r="59" spans="5:101" ht="12.75">
      <c r="E59" s="2"/>
      <c r="F59" s="2"/>
      <c r="I59" s="10"/>
      <c r="J59" s="10"/>
      <c r="K59" s="10"/>
      <c r="L59" s="10"/>
      <c r="M59" s="26"/>
      <c r="N59" s="10"/>
      <c r="Y59" s="2">
        <v>0</v>
      </c>
      <c r="Z59" s="2">
        <v>74</v>
      </c>
      <c r="AW59" s="2">
        <v>2</v>
      </c>
      <c r="AX59" s="2">
        <f>IF(AW59=1,#REF!,0)</f>
        <v>0</v>
      </c>
      <c r="AY59" s="2" t="e">
        <f>IF(AW59=2,#REF!,0)</f>
        <v>#REF!</v>
      </c>
      <c r="AZ59" s="2">
        <f>IF(AW59=3,#REF!,0)</f>
        <v>0</v>
      </c>
      <c r="BA59" s="2">
        <f>IF(AW59=4,#REF!,0)</f>
        <v>0</v>
      </c>
      <c r="BB59" s="2">
        <f>IF(AW59=5,#REF!,0)</f>
        <v>0</v>
      </c>
      <c r="CW59" s="2">
        <v>6E-05</v>
      </c>
    </row>
    <row r="60" spans="5:54" ht="12.75">
      <c r="E60" s="2"/>
      <c r="F60" s="2"/>
      <c r="I60" s="10"/>
      <c r="J60" s="10"/>
      <c r="K60" s="10"/>
      <c r="L60" s="10"/>
      <c r="M60" s="26"/>
      <c r="N60" s="10"/>
      <c r="AX60" s="9">
        <f>SUM(AX55:AX59)</f>
        <v>0</v>
      </c>
      <c r="AY60" s="9" t="e">
        <f>SUM(AY55:AY59)</f>
        <v>#REF!</v>
      </c>
      <c r="AZ60" s="9">
        <f>SUM(AZ55:AZ59)</f>
        <v>0</v>
      </c>
      <c r="BA60" s="9">
        <f>SUM(BA55:BA59)</f>
        <v>0</v>
      </c>
      <c r="BB60" s="9">
        <f>SUM(BB55:BB59)</f>
        <v>0</v>
      </c>
    </row>
    <row r="61" spans="5:14" ht="12.75">
      <c r="E61" s="2"/>
      <c r="F61" s="2"/>
      <c r="I61" s="10"/>
      <c r="J61" s="10"/>
      <c r="K61" s="10"/>
      <c r="L61" s="10"/>
      <c r="M61" s="10"/>
      <c r="N61" s="10"/>
    </row>
    <row r="62" spans="5:14" ht="12.75">
      <c r="E62" s="2"/>
      <c r="F62" s="2"/>
      <c r="I62" s="10"/>
      <c r="J62" s="10"/>
      <c r="K62" s="10"/>
      <c r="L62" s="10"/>
      <c r="M62" s="10"/>
      <c r="N62" s="10"/>
    </row>
    <row r="63" spans="5:14" ht="12.75">
      <c r="E63" s="2"/>
      <c r="F63" s="2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1:2" ht="12.75">
      <c r="A98" s="11"/>
      <c r="B98" s="11"/>
    </row>
    <row r="99" spans="1:8" ht="12.75">
      <c r="A99" s="10"/>
      <c r="B99" s="10"/>
      <c r="C99" s="13"/>
      <c r="D99" s="13"/>
      <c r="E99" s="14"/>
      <c r="F99" s="14"/>
      <c r="G99" s="13"/>
      <c r="H99" s="13"/>
    </row>
    <row r="100" spans="1:8" ht="12.75">
      <c r="A100" s="15"/>
      <c r="B100" s="15"/>
      <c r="C100" s="10"/>
      <c r="D100" s="10"/>
      <c r="E100" s="16"/>
      <c r="F100" s="16"/>
      <c r="G100" s="10"/>
      <c r="H100" s="10"/>
    </row>
    <row r="101" spans="1:8" ht="12.75">
      <c r="A101" s="10"/>
      <c r="B101" s="10"/>
      <c r="C101" s="10"/>
      <c r="D101" s="10"/>
      <c r="E101" s="16"/>
      <c r="F101" s="16"/>
      <c r="G101" s="10"/>
      <c r="H101" s="10"/>
    </row>
    <row r="102" spans="1:8" ht="12.75">
      <c r="A102" s="10"/>
      <c r="B102" s="10"/>
      <c r="C102" s="10"/>
      <c r="D102" s="10"/>
      <c r="E102" s="16"/>
      <c r="F102" s="16"/>
      <c r="G102" s="10"/>
      <c r="H102" s="10"/>
    </row>
    <row r="103" spans="1:8" ht="12.75">
      <c r="A103" s="10"/>
      <c r="B103" s="10"/>
      <c r="C103" s="10"/>
      <c r="D103" s="10"/>
      <c r="E103" s="16"/>
      <c r="F103" s="16"/>
      <c r="G103" s="10"/>
      <c r="H103" s="10"/>
    </row>
    <row r="104" spans="1:8" ht="12.75">
      <c r="A104" s="10"/>
      <c r="B104" s="10"/>
      <c r="C104" s="10"/>
      <c r="D104" s="10"/>
      <c r="E104" s="16"/>
      <c r="F104" s="16"/>
      <c r="G104" s="10"/>
      <c r="H104" s="10"/>
    </row>
    <row r="105" spans="1:8" ht="12.75">
      <c r="A105" s="10"/>
      <c r="B105" s="10"/>
      <c r="C105" s="10"/>
      <c r="D105" s="10"/>
      <c r="E105" s="16"/>
      <c r="F105" s="16"/>
      <c r="G105" s="10"/>
      <c r="H105" s="10"/>
    </row>
    <row r="106" spans="1:8" ht="12.75">
      <c r="A106" s="10"/>
      <c r="B106" s="10"/>
      <c r="C106" s="10"/>
      <c r="D106" s="10"/>
      <c r="E106" s="16"/>
      <c r="F106" s="16"/>
      <c r="G106" s="10"/>
      <c r="H106" s="10"/>
    </row>
    <row r="107" spans="1:8" ht="12.75">
      <c r="A107" s="10"/>
      <c r="B107" s="10"/>
      <c r="C107" s="10"/>
      <c r="D107" s="10"/>
      <c r="E107" s="16"/>
      <c r="F107" s="16"/>
      <c r="G107" s="10"/>
      <c r="H107" s="10"/>
    </row>
    <row r="108" spans="1:8" ht="12.75">
      <c r="A108" s="10"/>
      <c r="B108" s="10"/>
      <c r="C108" s="10"/>
      <c r="D108" s="10"/>
      <c r="E108" s="16"/>
      <c r="F108" s="16"/>
      <c r="G108" s="10"/>
      <c r="H108" s="10"/>
    </row>
    <row r="109" spans="1:8" ht="12.75">
      <c r="A109" s="10"/>
      <c r="B109" s="10"/>
      <c r="C109" s="10"/>
      <c r="D109" s="10"/>
      <c r="E109" s="16"/>
      <c r="F109" s="16"/>
      <c r="G109" s="10"/>
      <c r="H109" s="10"/>
    </row>
    <row r="110" spans="1:8" ht="12.75">
      <c r="A110" s="10"/>
      <c r="B110" s="10"/>
      <c r="C110" s="10"/>
      <c r="D110" s="10"/>
      <c r="E110" s="16"/>
      <c r="F110" s="16"/>
      <c r="G110" s="10"/>
      <c r="H110" s="10"/>
    </row>
    <row r="111" spans="1:8" ht="12.75">
      <c r="A111" s="10"/>
      <c r="B111" s="10"/>
      <c r="C111" s="10"/>
      <c r="D111" s="10"/>
      <c r="E111" s="16"/>
      <c r="F111" s="16"/>
      <c r="G111" s="10"/>
      <c r="H111" s="10"/>
    </row>
    <row r="112" spans="1:8" ht="12.75">
      <c r="A112" s="10"/>
      <c r="B112" s="10"/>
      <c r="C112" s="10"/>
      <c r="D112" s="10"/>
      <c r="E112" s="16"/>
      <c r="F112" s="16"/>
      <c r="G112" s="10"/>
      <c r="H112" s="10"/>
    </row>
  </sheetData>
  <sheetProtection/>
  <mergeCells count="5">
    <mergeCell ref="A1:G1"/>
    <mergeCell ref="A3:B3"/>
    <mergeCell ref="C3:G3"/>
    <mergeCell ref="A4:B4"/>
    <mergeCell ref="E4:G4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93" r:id="rId1"/>
  <headerFooter alignWithMargins="0">
    <oddFooter>&amp;CStránka &amp;P z &amp;N</oddFooter>
  </headerFooter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8"/>
  <sheetViews>
    <sheetView showGridLines="0" showZero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7.75390625" style="2" customWidth="1"/>
    <col min="2" max="2" width="10.75390625" style="2" customWidth="1"/>
    <col min="3" max="3" width="55.75390625" style="2" customWidth="1"/>
    <col min="4" max="4" width="5.75390625" style="2" customWidth="1"/>
    <col min="5" max="5" width="8.25390625" style="12" customWidth="1"/>
    <col min="6" max="6" width="13.25390625" style="12" customWidth="1"/>
    <col min="7" max="7" width="13.253906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42" t="s">
        <v>42</v>
      </c>
      <c r="B3" s="143"/>
      <c r="C3" s="135" t="s">
        <v>123</v>
      </c>
      <c r="D3" s="136"/>
      <c r="E3" s="136"/>
      <c r="F3" s="136"/>
      <c r="G3" s="137"/>
      <c r="H3" s="21"/>
    </row>
    <row r="4" spans="1:8" s="3" customFormat="1" ht="12.75">
      <c r="A4" s="148" t="s">
        <v>43</v>
      </c>
      <c r="B4" s="149"/>
      <c r="C4" s="43" t="s">
        <v>44</v>
      </c>
      <c r="D4" s="21"/>
      <c r="E4" s="21"/>
      <c r="F4" s="21"/>
      <c r="G4" s="110"/>
      <c r="H4" s="21"/>
    </row>
    <row r="5" spans="1:8" s="3" customFormat="1" ht="13.5" thickBot="1">
      <c r="A5" s="144" t="s">
        <v>45</v>
      </c>
      <c r="B5" s="145"/>
      <c r="C5" s="59" t="s">
        <v>46</v>
      </c>
      <c r="D5" s="66"/>
      <c r="E5" s="146"/>
      <c r="F5" s="146"/>
      <c r="G5" s="147"/>
      <c r="H5" s="22"/>
    </row>
    <row r="6" spans="1:14" s="3" customFormat="1" ht="13.5" thickTop="1">
      <c r="A6" s="104"/>
      <c r="B6" s="98"/>
      <c r="C6" s="98"/>
      <c r="D6" s="32"/>
      <c r="E6" s="105"/>
      <c r="F6" s="105"/>
      <c r="G6" s="106"/>
      <c r="I6" s="32"/>
      <c r="J6" s="32"/>
      <c r="K6" s="32"/>
      <c r="L6" s="32"/>
      <c r="M6" s="32"/>
      <c r="N6" s="32"/>
    </row>
    <row r="7" spans="1:14" s="3" customFormat="1" ht="24">
      <c r="A7" s="65" t="s">
        <v>1</v>
      </c>
      <c r="B7" s="61" t="s">
        <v>7</v>
      </c>
      <c r="C7" s="60" t="s">
        <v>8</v>
      </c>
      <c r="D7" s="61" t="s">
        <v>2</v>
      </c>
      <c r="E7" s="62" t="s">
        <v>9</v>
      </c>
      <c r="F7" s="63" t="s">
        <v>78</v>
      </c>
      <c r="G7" s="64" t="s">
        <v>79</v>
      </c>
      <c r="H7" s="23"/>
      <c r="I7" s="33"/>
      <c r="J7" s="23"/>
      <c r="K7" s="33"/>
      <c r="L7" s="25"/>
      <c r="M7" s="32"/>
      <c r="N7" s="32"/>
    </row>
    <row r="8" spans="1:14" s="3" customFormat="1" ht="12.75">
      <c r="A8" s="44"/>
      <c r="B8" s="45"/>
      <c r="C8" s="46" t="s">
        <v>37</v>
      </c>
      <c r="D8" s="47"/>
      <c r="E8" s="48"/>
      <c r="F8" s="48"/>
      <c r="G8" s="49"/>
      <c r="H8" s="24"/>
      <c r="I8" s="1"/>
      <c r="J8" s="1"/>
      <c r="K8" s="1"/>
      <c r="L8" s="1"/>
      <c r="M8" s="34"/>
      <c r="N8" s="32"/>
    </row>
    <row r="9" spans="1:14" s="3" customFormat="1" ht="33.75">
      <c r="A9" s="50" t="s">
        <v>18</v>
      </c>
      <c r="B9" s="50" t="s">
        <v>6</v>
      </c>
      <c r="C9" s="42" t="s">
        <v>41</v>
      </c>
      <c r="D9" s="51" t="s">
        <v>4</v>
      </c>
      <c r="E9" s="49">
        <v>1</v>
      </c>
      <c r="F9" s="52"/>
      <c r="G9" s="49">
        <f aca="true" t="shared" si="0" ref="G9:G20">E9*F9</f>
        <v>0</v>
      </c>
      <c r="H9" s="24"/>
      <c r="I9" s="1"/>
      <c r="J9" s="1"/>
      <c r="K9" s="1"/>
      <c r="L9" s="1"/>
      <c r="M9" s="34"/>
      <c r="N9" s="32"/>
    </row>
    <row r="10" spans="1:14" s="3" customFormat="1" ht="12.75">
      <c r="A10" s="50" t="s">
        <v>25</v>
      </c>
      <c r="B10" s="50" t="s">
        <v>6</v>
      </c>
      <c r="C10" s="42" t="s">
        <v>19</v>
      </c>
      <c r="D10" s="51" t="s">
        <v>5</v>
      </c>
      <c r="E10" s="49">
        <v>30</v>
      </c>
      <c r="F10" s="52"/>
      <c r="G10" s="49">
        <f t="shared" si="0"/>
        <v>0</v>
      </c>
      <c r="H10" s="24"/>
      <c r="I10" s="1"/>
      <c r="J10" s="1"/>
      <c r="K10" s="1"/>
      <c r="L10" s="1"/>
      <c r="M10" s="34"/>
      <c r="N10" s="32"/>
    </row>
    <row r="11" spans="1:14" s="3" customFormat="1" ht="22.5">
      <c r="A11" s="50" t="s">
        <v>26</v>
      </c>
      <c r="B11" s="50" t="s">
        <v>6</v>
      </c>
      <c r="C11" s="42" t="s">
        <v>12</v>
      </c>
      <c r="D11" s="51" t="s">
        <v>13</v>
      </c>
      <c r="E11" s="49">
        <v>1</v>
      </c>
      <c r="F11" s="52"/>
      <c r="G11" s="49">
        <f t="shared" si="0"/>
        <v>0</v>
      </c>
      <c r="H11" s="24"/>
      <c r="I11" s="1"/>
      <c r="J11" s="1"/>
      <c r="K11" s="1"/>
      <c r="L11" s="1"/>
      <c r="M11" s="34"/>
      <c r="N11" s="32"/>
    </row>
    <row r="12" spans="1:14" s="3" customFormat="1" ht="12.75">
      <c r="A12" s="50" t="s">
        <v>27</v>
      </c>
      <c r="B12" s="50" t="s">
        <v>6</v>
      </c>
      <c r="C12" s="42" t="s">
        <v>20</v>
      </c>
      <c r="D12" s="51" t="s">
        <v>4</v>
      </c>
      <c r="E12" s="49">
        <v>1</v>
      </c>
      <c r="F12" s="52"/>
      <c r="G12" s="49">
        <f t="shared" si="0"/>
        <v>0</v>
      </c>
      <c r="H12" s="24"/>
      <c r="I12" s="1"/>
      <c r="J12" s="1"/>
      <c r="K12" s="1"/>
      <c r="L12" s="1"/>
      <c r="M12" s="34"/>
      <c r="N12" s="32"/>
    </row>
    <row r="13" spans="1:14" s="3" customFormat="1" ht="12.75">
      <c r="A13" s="50" t="s">
        <v>28</v>
      </c>
      <c r="B13" s="50" t="s">
        <v>6</v>
      </c>
      <c r="C13" s="42" t="s">
        <v>21</v>
      </c>
      <c r="D13" s="51" t="s">
        <v>4</v>
      </c>
      <c r="E13" s="49">
        <v>1</v>
      </c>
      <c r="F13" s="52"/>
      <c r="G13" s="49">
        <f t="shared" si="0"/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50" t="s">
        <v>29</v>
      </c>
      <c r="B14" s="50" t="s">
        <v>6</v>
      </c>
      <c r="C14" s="42" t="s">
        <v>22</v>
      </c>
      <c r="D14" s="51" t="s">
        <v>4</v>
      </c>
      <c r="E14" s="49">
        <v>1</v>
      </c>
      <c r="F14" s="52"/>
      <c r="G14" s="49">
        <f t="shared" si="0"/>
        <v>0</v>
      </c>
      <c r="H14" s="24"/>
      <c r="I14" s="1"/>
      <c r="J14" s="1"/>
      <c r="K14" s="1"/>
      <c r="L14" s="1"/>
      <c r="M14" s="34"/>
      <c r="N14" s="32"/>
    </row>
    <row r="15" spans="1:14" s="3" customFormat="1" ht="12.75">
      <c r="A15" s="50" t="s">
        <v>30</v>
      </c>
      <c r="B15" s="50"/>
      <c r="C15" s="42" t="s">
        <v>23</v>
      </c>
      <c r="D15" s="51" t="s">
        <v>4</v>
      </c>
      <c r="E15" s="49">
        <v>1</v>
      </c>
      <c r="F15" s="52"/>
      <c r="G15" s="49">
        <f t="shared" si="0"/>
        <v>0</v>
      </c>
      <c r="H15" s="24"/>
      <c r="I15" s="1"/>
      <c r="J15" s="1"/>
      <c r="K15" s="1"/>
      <c r="L15" s="1"/>
      <c r="M15" s="34"/>
      <c r="N15" s="32"/>
    </row>
    <row r="16" spans="1:14" s="3" customFormat="1" ht="33.75">
      <c r="A16" s="50" t="s">
        <v>31</v>
      </c>
      <c r="B16" s="50" t="s">
        <v>6</v>
      </c>
      <c r="C16" s="42" t="s">
        <v>24</v>
      </c>
      <c r="D16" s="51" t="s">
        <v>4</v>
      </c>
      <c r="E16" s="49">
        <v>1</v>
      </c>
      <c r="F16" s="52"/>
      <c r="G16" s="49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12.75">
      <c r="A17" s="50" t="s">
        <v>32</v>
      </c>
      <c r="B17" s="50" t="s">
        <v>6</v>
      </c>
      <c r="C17" s="42" t="s">
        <v>36</v>
      </c>
      <c r="D17" s="51" t="s">
        <v>4</v>
      </c>
      <c r="E17" s="49">
        <v>2</v>
      </c>
      <c r="F17" s="52"/>
      <c r="G17" s="49">
        <f>E17*F17</f>
        <v>0</v>
      </c>
      <c r="H17" s="24"/>
      <c r="I17" s="1"/>
      <c r="J17" s="1"/>
      <c r="K17" s="1"/>
      <c r="L17" s="1"/>
      <c r="M17" s="34"/>
      <c r="N17" s="32"/>
    </row>
    <row r="18" spans="1:14" s="3" customFormat="1" ht="22.5">
      <c r="A18" s="50" t="s">
        <v>33</v>
      </c>
      <c r="B18" s="50" t="s">
        <v>6</v>
      </c>
      <c r="C18" s="42" t="s">
        <v>14</v>
      </c>
      <c r="D18" s="51" t="s">
        <v>13</v>
      </c>
      <c r="E18" s="49">
        <v>1</v>
      </c>
      <c r="F18" s="52"/>
      <c r="G18" s="49">
        <f t="shared" si="0"/>
        <v>0</v>
      </c>
      <c r="H18" s="24"/>
      <c r="I18" s="1"/>
      <c r="J18" s="1"/>
      <c r="K18" s="1"/>
      <c r="L18" s="1"/>
      <c r="M18" s="34"/>
      <c r="N18" s="32"/>
    </row>
    <row r="19" spans="1:14" s="3" customFormat="1" ht="45">
      <c r="A19" s="50" t="s">
        <v>34</v>
      </c>
      <c r="B19" s="50" t="s">
        <v>6</v>
      </c>
      <c r="C19" s="42" t="s">
        <v>181</v>
      </c>
      <c r="D19" s="51" t="s">
        <v>13</v>
      </c>
      <c r="E19" s="49">
        <v>1</v>
      </c>
      <c r="F19" s="52"/>
      <c r="G19" s="49">
        <f t="shared" si="0"/>
        <v>0</v>
      </c>
      <c r="H19" s="24"/>
      <c r="I19" s="1"/>
      <c r="J19" s="1"/>
      <c r="K19" s="1"/>
      <c r="L19" s="1"/>
      <c r="M19" s="34"/>
      <c r="N19" s="32"/>
    </row>
    <row r="20" spans="1:14" s="3" customFormat="1" ht="22.5">
      <c r="A20" s="50" t="s">
        <v>35</v>
      </c>
      <c r="B20" s="50" t="s">
        <v>6</v>
      </c>
      <c r="C20" s="42" t="s">
        <v>15</v>
      </c>
      <c r="D20" s="51" t="s">
        <v>4</v>
      </c>
      <c r="E20" s="49">
        <v>1</v>
      </c>
      <c r="F20" s="52"/>
      <c r="G20" s="49">
        <f t="shared" si="0"/>
        <v>0</v>
      </c>
      <c r="H20" s="24"/>
      <c r="I20" s="1"/>
      <c r="J20" s="1"/>
      <c r="K20" s="1"/>
      <c r="L20" s="1"/>
      <c r="M20" s="34"/>
      <c r="N20" s="32"/>
    </row>
    <row r="21" spans="1:14" s="3" customFormat="1" ht="12.75">
      <c r="A21" s="27"/>
      <c r="B21" s="6" t="s">
        <v>3</v>
      </c>
      <c r="C21" s="7" t="str">
        <f>C8</f>
        <v>Zařízení č. 152 - Odvodní ventilátor pro laboratoř 3.068</v>
      </c>
      <c r="D21" s="5"/>
      <c r="E21" s="8"/>
      <c r="F21" s="28"/>
      <c r="G21" s="40">
        <f>SUM(G9:G20)</f>
        <v>0</v>
      </c>
      <c r="H21" s="24"/>
      <c r="I21" s="1"/>
      <c r="J21" s="1"/>
      <c r="K21" s="1"/>
      <c r="L21" s="1"/>
      <c r="M21" s="34"/>
      <c r="N21" s="32"/>
    </row>
    <row r="22" spans="1:14" s="3" customFormat="1" ht="12.75">
      <c r="A22" s="36"/>
      <c r="B22" s="37"/>
      <c r="C22" s="30" t="s">
        <v>16</v>
      </c>
      <c r="D22" s="38"/>
      <c r="E22" s="39"/>
      <c r="F22" s="39"/>
      <c r="G22" s="29"/>
      <c r="H22" s="24"/>
      <c r="I22" s="1"/>
      <c r="J22" s="1"/>
      <c r="K22" s="1"/>
      <c r="L22" s="1"/>
      <c r="M22" s="34"/>
      <c r="N22" s="32"/>
    </row>
    <row r="23" spans="1:14" s="3" customFormat="1" ht="12.75">
      <c r="A23" s="50" t="s">
        <v>83</v>
      </c>
      <c r="B23" s="19" t="s">
        <v>6</v>
      </c>
      <c r="C23" s="35" t="s">
        <v>17</v>
      </c>
      <c r="D23" s="18" t="s">
        <v>13</v>
      </c>
      <c r="E23" s="17">
        <v>1</v>
      </c>
      <c r="F23" s="53"/>
      <c r="G23" s="17">
        <f>E23*F23</f>
        <v>0</v>
      </c>
      <c r="H23" s="24"/>
      <c r="I23" s="1"/>
      <c r="J23" s="1"/>
      <c r="K23" s="1"/>
      <c r="L23" s="1"/>
      <c r="M23" s="34"/>
      <c r="N23" s="32"/>
    </row>
    <row r="24" spans="1:14" s="3" customFormat="1" ht="12.75">
      <c r="A24" s="50" t="s">
        <v>84</v>
      </c>
      <c r="B24" s="19" t="s">
        <v>6</v>
      </c>
      <c r="C24" s="42" t="s">
        <v>108</v>
      </c>
      <c r="D24" s="18" t="s">
        <v>13</v>
      </c>
      <c r="E24" s="17">
        <v>1</v>
      </c>
      <c r="F24" s="53"/>
      <c r="G24" s="17">
        <f>E24*F24</f>
        <v>0</v>
      </c>
      <c r="H24" s="24"/>
      <c r="I24" s="1"/>
      <c r="J24" s="1"/>
      <c r="K24" s="1"/>
      <c r="L24" s="1"/>
      <c r="M24" s="34"/>
      <c r="N24" s="32"/>
    </row>
    <row r="25" spans="1:14" s="3" customFormat="1" ht="12.75">
      <c r="A25" s="27"/>
      <c r="B25" s="6" t="s">
        <v>3</v>
      </c>
      <c r="C25" s="7" t="str">
        <f>C22</f>
        <v>Ostatní</v>
      </c>
      <c r="D25" s="5"/>
      <c r="E25" s="8"/>
      <c r="F25" s="28"/>
      <c r="G25" s="40">
        <f>SUM(G23:G24)</f>
        <v>0</v>
      </c>
      <c r="H25" s="24"/>
      <c r="I25" s="1"/>
      <c r="J25" s="1"/>
      <c r="K25" s="1"/>
      <c r="L25" s="1"/>
      <c r="M25" s="34"/>
      <c r="N25" s="32"/>
    </row>
    <row r="26" spans="1:14" ht="12.75">
      <c r="A26" s="111"/>
      <c r="B26" s="112"/>
      <c r="C26" s="113" t="s">
        <v>77</v>
      </c>
      <c r="D26" s="113"/>
      <c r="E26" s="113"/>
      <c r="F26" s="113"/>
      <c r="G26" s="114">
        <f>G21+G25</f>
        <v>0</v>
      </c>
      <c r="I26" s="10"/>
      <c r="J26" s="10"/>
      <c r="K26" s="10"/>
      <c r="L26" s="10"/>
      <c r="M26" s="26"/>
      <c r="N26" s="10"/>
    </row>
    <row r="27" spans="1:14" ht="12.75">
      <c r="A27" s="10"/>
      <c r="B27" s="10"/>
      <c r="C27" s="10"/>
      <c r="D27" s="10"/>
      <c r="E27" s="10"/>
      <c r="F27" s="10"/>
      <c r="G27" s="10"/>
      <c r="I27" s="10"/>
      <c r="J27" s="10"/>
      <c r="K27" s="10"/>
      <c r="L27" s="10"/>
      <c r="M27" s="26"/>
      <c r="N27" s="10"/>
    </row>
    <row r="28" spans="5:14" ht="12.75">
      <c r="E28" s="2"/>
      <c r="F28" s="2"/>
      <c r="I28" s="10"/>
      <c r="J28" s="10"/>
      <c r="K28" s="10"/>
      <c r="L28" s="10"/>
      <c r="M28" s="26"/>
      <c r="N28" s="10"/>
    </row>
    <row r="29" spans="5:14" ht="12.75">
      <c r="E29" s="2"/>
      <c r="F29" s="2"/>
      <c r="I29" s="10"/>
      <c r="J29" s="10"/>
      <c r="K29" s="10"/>
      <c r="L29" s="10"/>
      <c r="M29" s="26"/>
      <c r="N29" s="10"/>
    </row>
    <row r="30" spans="5:14" ht="12.75">
      <c r="E30" s="2"/>
      <c r="F30" s="2"/>
      <c r="I30" s="10"/>
      <c r="J30" s="10"/>
      <c r="K30" s="10"/>
      <c r="L30" s="10"/>
      <c r="M30" s="26"/>
      <c r="N30" s="10"/>
    </row>
    <row r="31" spans="5:14" ht="12.75">
      <c r="E31" s="2"/>
      <c r="F31" s="2"/>
      <c r="I31" s="10"/>
      <c r="J31" s="10"/>
      <c r="K31" s="10"/>
      <c r="L31" s="10"/>
      <c r="M31" s="26"/>
      <c r="N31" s="10"/>
    </row>
    <row r="32" spans="5:84" ht="12.75">
      <c r="E32" s="2"/>
      <c r="F32" s="2"/>
      <c r="I32" s="10"/>
      <c r="J32" s="10"/>
      <c r="K32" s="10"/>
      <c r="L32" s="10"/>
      <c r="M32" s="26"/>
      <c r="N32" s="10"/>
      <c r="CF32" s="2">
        <v>0.00022</v>
      </c>
    </row>
    <row r="33" spans="5:84" ht="12.75">
      <c r="E33" s="2"/>
      <c r="F33" s="2"/>
      <c r="I33" s="10"/>
      <c r="J33" s="10"/>
      <c r="K33" s="10"/>
      <c r="L33" s="10"/>
      <c r="M33" s="26"/>
      <c r="N33" s="10"/>
      <c r="CF33" s="2">
        <v>3E-05</v>
      </c>
    </row>
    <row r="34" spans="5:84" ht="12.75">
      <c r="E34" s="2"/>
      <c r="F34" s="2"/>
      <c r="I34" s="10"/>
      <c r="J34" s="10"/>
      <c r="K34" s="10"/>
      <c r="L34" s="10"/>
      <c r="M34" s="26"/>
      <c r="N34" s="10"/>
      <c r="CF34" s="2">
        <v>4E-05</v>
      </c>
    </row>
    <row r="35" spans="5:84" ht="12.75">
      <c r="E35" s="2"/>
      <c r="F35" s="2"/>
      <c r="I35" s="10"/>
      <c r="J35" s="10"/>
      <c r="K35" s="10"/>
      <c r="L35" s="10"/>
      <c r="M35" s="26"/>
      <c r="N35" s="10"/>
      <c r="CF35" s="2">
        <v>6E-05</v>
      </c>
    </row>
    <row r="36" spans="5:14" ht="12.75">
      <c r="E36" s="2"/>
      <c r="F36" s="2"/>
      <c r="I36" s="10"/>
      <c r="J36" s="10"/>
      <c r="K36" s="10"/>
      <c r="L36" s="10"/>
      <c r="M36" s="26"/>
      <c r="N36" s="10"/>
    </row>
    <row r="37" spans="5:14" ht="12.75">
      <c r="E37" s="2"/>
      <c r="F37" s="2"/>
      <c r="I37" s="10"/>
      <c r="J37" s="10"/>
      <c r="K37" s="10"/>
      <c r="L37" s="10"/>
      <c r="M37" s="10"/>
      <c r="N37" s="10"/>
    </row>
    <row r="38" spans="5:14" ht="12.75">
      <c r="E38" s="2"/>
      <c r="F38" s="2"/>
      <c r="I38" s="10"/>
      <c r="J38" s="10"/>
      <c r="K38" s="10"/>
      <c r="L38" s="10"/>
      <c r="M38" s="10"/>
      <c r="N38" s="10"/>
    </row>
    <row r="39" spans="5:14" ht="12.75">
      <c r="E39" s="2"/>
      <c r="F39" s="2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1:2" ht="12.75">
      <c r="A74" s="11"/>
      <c r="B74" s="11"/>
    </row>
    <row r="75" spans="1:8" ht="12.75">
      <c r="A75" s="10"/>
      <c r="B75" s="10"/>
      <c r="C75" s="13"/>
      <c r="D75" s="13"/>
      <c r="E75" s="14"/>
      <c r="F75" s="14"/>
      <c r="G75" s="13"/>
      <c r="H75" s="13"/>
    </row>
    <row r="76" spans="1:8" ht="12.75">
      <c r="A76" s="15"/>
      <c r="B76" s="15"/>
      <c r="C76" s="10"/>
      <c r="D76" s="10"/>
      <c r="E76" s="16"/>
      <c r="F76" s="16"/>
      <c r="G76" s="10"/>
      <c r="H76" s="10"/>
    </row>
    <row r="77" spans="1:8" ht="12.75">
      <c r="A77" s="10"/>
      <c r="B77" s="10"/>
      <c r="C77" s="10"/>
      <c r="D77" s="10"/>
      <c r="E77" s="16"/>
      <c r="F77" s="16"/>
      <c r="G77" s="10"/>
      <c r="H77" s="10"/>
    </row>
    <row r="78" spans="1:8" ht="12.75">
      <c r="A78" s="10"/>
      <c r="B78" s="10"/>
      <c r="C78" s="10"/>
      <c r="D78" s="10"/>
      <c r="E78" s="16"/>
      <c r="F78" s="16"/>
      <c r="G78" s="10"/>
      <c r="H78" s="10"/>
    </row>
    <row r="79" spans="1:8" ht="12.75">
      <c r="A79" s="10"/>
      <c r="B79" s="10"/>
      <c r="C79" s="10"/>
      <c r="D79" s="10"/>
      <c r="E79" s="16"/>
      <c r="F79" s="16"/>
      <c r="G79" s="10"/>
      <c r="H79" s="10"/>
    </row>
    <row r="80" spans="1:8" ht="12.75">
      <c r="A80" s="10"/>
      <c r="B80" s="10"/>
      <c r="C80" s="10"/>
      <c r="D80" s="10"/>
      <c r="E80" s="16"/>
      <c r="F80" s="16"/>
      <c r="G80" s="10"/>
      <c r="H80" s="10"/>
    </row>
    <row r="81" spans="1:8" ht="12.75">
      <c r="A81" s="10"/>
      <c r="B81" s="10"/>
      <c r="C81" s="10"/>
      <c r="D81" s="10"/>
      <c r="E81" s="16"/>
      <c r="F81" s="16"/>
      <c r="G81" s="10"/>
      <c r="H81" s="10"/>
    </row>
    <row r="82" spans="1:8" ht="12.75">
      <c r="A82" s="10"/>
      <c r="B82" s="10"/>
      <c r="C82" s="10"/>
      <c r="D82" s="10"/>
      <c r="E82" s="16"/>
      <c r="F82" s="16"/>
      <c r="G82" s="10"/>
      <c r="H82" s="10"/>
    </row>
    <row r="83" spans="1:8" ht="12.75">
      <c r="A83" s="10"/>
      <c r="B83" s="10"/>
      <c r="C83" s="10"/>
      <c r="D83" s="10"/>
      <c r="E83" s="16"/>
      <c r="F83" s="16"/>
      <c r="G83" s="10"/>
      <c r="H83" s="10"/>
    </row>
    <row r="84" spans="1:8" ht="12.75">
      <c r="A84" s="10"/>
      <c r="B84" s="10"/>
      <c r="C84" s="10"/>
      <c r="D84" s="10"/>
      <c r="E84" s="16"/>
      <c r="F84" s="16"/>
      <c r="G84" s="10"/>
      <c r="H84" s="10"/>
    </row>
    <row r="85" spans="1:8" ht="12.75">
      <c r="A85" s="10"/>
      <c r="B85" s="10"/>
      <c r="C85" s="10"/>
      <c r="D85" s="10"/>
      <c r="E85" s="16"/>
      <c r="F85" s="16"/>
      <c r="G85" s="10"/>
      <c r="H85" s="10"/>
    </row>
    <row r="86" spans="1:8" ht="12.75">
      <c r="A86" s="10"/>
      <c r="B86" s="10"/>
      <c r="C86" s="10"/>
      <c r="D86" s="10"/>
      <c r="E86" s="16"/>
      <c r="F86" s="16"/>
      <c r="G86" s="10"/>
      <c r="H86" s="10"/>
    </row>
    <row r="87" spans="1:8" ht="12.75">
      <c r="A87" s="10"/>
      <c r="B87" s="10"/>
      <c r="C87" s="10"/>
      <c r="D87" s="10"/>
      <c r="E87" s="16"/>
      <c r="F87" s="16"/>
      <c r="G87" s="10"/>
      <c r="H87" s="10"/>
    </row>
    <row r="88" spans="1:8" ht="12.75">
      <c r="A88" s="10"/>
      <c r="B88" s="10"/>
      <c r="C88" s="10"/>
      <c r="D88" s="10"/>
      <c r="E88" s="16"/>
      <c r="F88" s="16"/>
      <c r="G88" s="10"/>
      <c r="H88" s="10"/>
    </row>
  </sheetData>
  <sheetProtection/>
  <mergeCells count="6">
    <mergeCell ref="A3:B3"/>
    <mergeCell ref="A5:B5"/>
    <mergeCell ref="C3:G3"/>
    <mergeCell ref="E5:G5"/>
    <mergeCell ref="A1:G1"/>
    <mergeCell ref="A4:B4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1"/>
  <sheetViews>
    <sheetView showGridLines="0" showZeros="0" view="pageBreakPreview" zoomScaleSheetLayoutView="100" workbookViewId="0" topLeftCell="A4">
      <selection activeCell="E21" sqref="E21"/>
    </sheetView>
  </sheetViews>
  <sheetFormatPr defaultColWidth="9.00390625" defaultRowHeight="12.75"/>
  <cols>
    <col min="1" max="1" width="7.75390625" style="2" customWidth="1"/>
    <col min="2" max="2" width="10.75390625" style="2" customWidth="1"/>
    <col min="3" max="3" width="55.75390625" style="2" customWidth="1"/>
    <col min="4" max="4" width="5.75390625" style="2" customWidth="1"/>
    <col min="5" max="5" width="8.25390625" style="12" customWidth="1"/>
    <col min="6" max="6" width="13.25390625" style="12" customWidth="1"/>
    <col min="7" max="7" width="13.253906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42" t="s">
        <v>42</v>
      </c>
      <c r="B3" s="143"/>
      <c r="C3" s="135" t="s">
        <v>123</v>
      </c>
      <c r="D3" s="136"/>
      <c r="E3" s="136"/>
      <c r="F3" s="136"/>
      <c r="G3" s="137"/>
      <c r="H3" s="21"/>
    </row>
    <row r="4" spans="1:8" s="3" customFormat="1" ht="12.75">
      <c r="A4" s="148" t="s">
        <v>43</v>
      </c>
      <c r="B4" s="149"/>
      <c r="C4" s="43" t="s">
        <v>44</v>
      </c>
      <c r="D4" s="21"/>
      <c r="E4" s="21"/>
      <c r="F4" s="21"/>
      <c r="G4" s="110"/>
      <c r="H4" s="21"/>
    </row>
    <row r="5" spans="1:8" s="3" customFormat="1" ht="13.5" thickBot="1">
      <c r="A5" s="144" t="s">
        <v>45</v>
      </c>
      <c r="B5" s="145"/>
      <c r="C5" s="59" t="s">
        <v>47</v>
      </c>
      <c r="D5" s="66"/>
      <c r="E5" s="146"/>
      <c r="F5" s="146"/>
      <c r="G5" s="147"/>
      <c r="H5" s="22"/>
    </row>
    <row r="6" spans="1:14" s="3" customFormat="1" ht="13.5" thickTop="1">
      <c r="A6" s="104"/>
      <c r="B6" s="98"/>
      <c r="C6" s="98"/>
      <c r="D6" s="32"/>
      <c r="E6" s="105"/>
      <c r="F6" s="105"/>
      <c r="G6" s="106"/>
      <c r="I6" s="32"/>
      <c r="J6" s="32"/>
      <c r="K6" s="32"/>
      <c r="L6" s="32"/>
      <c r="M6" s="32"/>
      <c r="N6" s="32"/>
    </row>
    <row r="7" spans="1:14" s="3" customFormat="1" ht="24">
      <c r="A7" s="65" t="s">
        <v>1</v>
      </c>
      <c r="B7" s="61" t="s">
        <v>7</v>
      </c>
      <c r="C7" s="60" t="s">
        <v>8</v>
      </c>
      <c r="D7" s="61" t="s">
        <v>2</v>
      </c>
      <c r="E7" s="62" t="s">
        <v>9</v>
      </c>
      <c r="F7" s="63" t="s">
        <v>11</v>
      </c>
      <c r="G7" s="64" t="s">
        <v>10</v>
      </c>
      <c r="H7" s="23"/>
      <c r="I7" s="33"/>
      <c r="J7" s="23"/>
      <c r="K7" s="33"/>
      <c r="L7" s="25"/>
      <c r="M7" s="32"/>
      <c r="N7" s="32"/>
    </row>
    <row r="8" spans="1:14" s="3" customFormat="1" ht="12.75">
      <c r="A8" s="44"/>
      <c r="B8" s="45"/>
      <c r="C8" s="46" t="s">
        <v>48</v>
      </c>
      <c r="D8" s="47"/>
      <c r="E8" s="48"/>
      <c r="F8" s="48"/>
      <c r="G8" s="49"/>
      <c r="H8" s="24"/>
      <c r="I8" s="1"/>
      <c r="J8" s="1"/>
      <c r="K8" s="1"/>
      <c r="L8" s="1"/>
      <c r="M8" s="34"/>
      <c r="N8" s="32"/>
    </row>
    <row r="9" spans="1:14" s="3" customFormat="1" ht="12.75">
      <c r="A9" s="54">
        <v>1</v>
      </c>
      <c r="B9" s="50" t="s">
        <v>6</v>
      </c>
      <c r="C9" s="42" t="s">
        <v>49</v>
      </c>
      <c r="D9" s="51" t="s">
        <v>13</v>
      </c>
      <c r="E9" s="49">
        <v>1</v>
      </c>
      <c r="F9" s="52"/>
      <c r="G9" s="49">
        <f aca="true" t="shared" si="0" ref="G9:G16">E9*F9</f>
        <v>0</v>
      </c>
      <c r="H9" s="24"/>
      <c r="I9" s="1"/>
      <c r="J9" s="1"/>
      <c r="K9" s="1"/>
      <c r="L9" s="1"/>
      <c r="M9" s="34"/>
      <c r="N9" s="32"/>
    </row>
    <row r="10" spans="1:14" s="3" customFormat="1" ht="12.75">
      <c r="A10" s="54">
        <v>2</v>
      </c>
      <c r="B10" s="50" t="s">
        <v>6</v>
      </c>
      <c r="C10" s="42" t="s">
        <v>51</v>
      </c>
      <c r="D10" s="51" t="s">
        <v>57</v>
      </c>
      <c r="E10" s="49">
        <v>1</v>
      </c>
      <c r="F10" s="52"/>
      <c r="G10" s="49">
        <f t="shared" si="0"/>
        <v>0</v>
      </c>
      <c r="H10" s="24"/>
      <c r="I10" s="1"/>
      <c r="J10" s="1"/>
      <c r="K10" s="1"/>
      <c r="L10" s="1"/>
      <c r="M10" s="34"/>
      <c r="N10" s="32"/>
    </row>
    <row r="11" spans="1:14" s="3" customFormat="1" ht="12.75">
      <c r="A11" s="54">
        <v>3</v>
      </c>
      <c r="B11" s="50" t="s">
        <v>6</v>
      </c>
      <c r="C11" s="42" t="s">
        <v>50</v>
      </c>
      <c r="D11" s="51" t="s">
        <v>13</v>
      </c>
      <c r="E11" s="49">
        <v>1</v>
      </c>
      <c r="F11" s="52"/>
      <c r="G11" s="49">
        <f t="shared" si="0"/>
        <v>0</v>
      </c>
      <c r="H11" s="24"/>
      <c r="I11" s="1"/>
      <c r="J11" s="1"/>
      <c r="K11" s="1"/>
      <c r="L11" s="1"/>
      <c r="M11" s="34"/>
      <c r="N11" s="32"/>
    </row>
    <row r="12" spans="1:14" s="3" customFormat="1" ht="12.75">
      <c r="A12" s="54">
        <v>4</v>
      </c>
      <c r="B12" s="50" t="s">
        <v>6</v>
      </c>
      <c r="C12" s="42" t="s">
        <v>54</v>
      </c>
      <c r="D12" s="51" t="s">
        <v>57</v>
      </c>
      <c r="E12" s="49">
        <v>1</v>
      </c>
      <c r="F12" s="52"/>
      <c r="G12" s="49">
        <f t="shared" si="0"/>
        <v>0</v>
      </c>
      <c r="H12" s="24"/>
      <c r="I12" s="1"/>
      <c r="J12" s="1"/>
      <c r="K12" s="1"/>
      <c r="L12" s="1"/>
      <c r="M12" s="34"/>
      <c r="N12" s="32"/>
    </row>
    <row r="13" spans="1:14" s="3" customFormat="1" ht="12.75">
      <c r="A13" s="54">
        <v>5</v>
      </c>
      <c r="B13" s="50" t="s">
        <v>6</v>
      </c>
      <c r="C13" s="42" t="s">
        <v>52</v>
      </c>
      <c r="D13" s="51" t="s">
        <v>58</v>
      </c>
      <c r="E13" s="49">
        <v>30</v>
      </c>
      <c r="F13" s="52"/>
      <c r="G13" s="49">
        <f t="shared" si="0"/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54">
        <v>6</v>
      </c>
      <c r="B14" s="50" t="s">
        <v>6</v>
      </c>
      <c r="C14" s="42" t="s">
        <v>55</v>
      </c>
      <c r="D14" s="51" t="s">
        <v>57</v>
      </c>
      <c r="E14" s="49">
        <v>1</v>
      </c>
      <c r="F14" s="52"/>
      <c r="G14" s="49">
        <f t="shared" si="0"/>
        <v>0</v>
      </c>
      <c r="H14" s="24"/>
      <c r="I14" s="1"/>
      <c r="J14" s="1"/>
      <c r="K14" s="1"/>
      <c r="L14" s="1"/>
      <c r="M14" s="34"/>
      <c r="N14" s="32"/>
    </row>
    <row r="15" spans="1:14" s="3" customFormat="1" ht="12.75">
      <c r="A15" s="54">
        <v>7</v>
      </c>
      <c r="B15" s="50" t="s">
        <v>6</v>
      </c>
      <c r="C15" s="42" t="s">
        <v>53</v>
      </c>
      <c r="D15" s="51" t="s">
        <v>58</v>
      </c>
      <c r="E15" s="49">
        <v>60</v>
      </c>
      <c r="F15" s="52"/>
      <c r="G15" s="49">
        <f t="shared" si="0"/>
        <v>0</v>
      </c>
      <c r="H15" s="24"/>
      <c r="I15" s="1"/>
      <c r="J15" s="1"/>
      <c r="K15" s="1"/>
      <c r="L15" s="1"/>
      <c r="M15" s="34"/>
      <c r="N15" s="32"/>
    </row>
    <row r="16" spans="1:14" s="3" customFormat="1" ht="12.75">
      <c r="A16" s="54">
        <v>8</v>
      </c>
      <c r="B16" s="50" t="s">
        <v>6</v>
      </c>
      <c r="C16" s="42" t="s">
        <v>56</v>
      </c>
      <c r="D16" s="51" t="s">
        <v>57</v>
      </c>
      <c r="E16" s="49">
        <v>1</v>
      </c>
      <c r="F16" s="52"/>
      <c r="G16" s="49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12.75">
      <c r="A17" s="27"/>
      <c r="B17" s="6" t="s">
        <v>3</v>
      </c>
      <c r="C17" s="6" t="s">
        <v>48</v>
      </c>
      <c r="D17" s="5"/>
      <c r="E17" s="8"/>
      <c r="F17" s="28"/>
      <c r="G17" s="40">
        <f>SUM(G9:G16)</f>
        <v>0</v>
      </c>
      <c r="H17" s="24"/>
      <c r="I17" s="1"/>
      <c r="J17" s="1"/>
      <c r="K17" s="1"/>
      <c r="L17" s="1"/>
      <c r="M17" s="34"/>
      <c r="N17" s="32"/>
    </row>
    <row r="18" spans="1:14" s="3" customFormat="1" ht="12.75">
      <c r="A18" s="44"/>
      <c r="B18" s="45"/>
      <c r="C18" s="46" t="s">
        <v>59</v>
      </c>
      <c r="D18" s="47"/>
      <c r="E18" s="48"/>
      <c r="F18" s="48"/>
      <c r="G18" s="49"/>
      <c r="H18" s="24"/>
      <c r="I18" s="1"/>
      <c r="J18" s="1"/>
      <c r="K18" s="1"/>
      <c r="L18" s="1"/>
      <c r="M18" s="34"/>
      <c r="N18" s="32"/>
    </row>
    <row r="19" spans="1:14" s="3" customFormat="1" ht="12.75">
      <c r="A19" s="54">
        <v>9</v>
      </c>
      <c r="B19" s="50" t="s">
        <v>6</v>
      </c>
      <c r="C19" s="42" t="s">
        <v>60</v>
      </c>
      <c r="D19" s="51" t="s">
        <v>4</v>
      </c>
      <c r="E19" s="49">
        <v>1</v>
      </c>
      <c r="F19" s="52"/>
      <c r="G19" s="49">
        <f aca="true" t="shared" si="1" ref="G19:G32">E19*F19</f>
        <v>0</v>
      </c>
      <c r="H19" s="24"/>
      <c r="I19" s="1"/>
      <c r="J19" s="1"/>
      <c r="K19" s="1"/>
      <c r="L19" s="1"/>
      <c r="M19" s="34"/>
      <c r="N19" s="32"/>
    </row>
    <row r="20" spans="1:14" s="3" customFormat="1" ht="12.75">
      <c r="A20" s="54">
        <v>10</v>
      </c>
      <c r="B20" s="50" t="s">
        <v>6</v>
      </c>
      <c r="C20" s="42" t="s">
        <v>66</v>
      </c>
      <c r="D20" s="51" t="s">
        <v>57</v>
      </c>
      <c r="E20" s="49">
        <v>1</v>
      </c>
      <c r="F20" s="52"/>
      <c r="G20" s="49">
        <f t="shared" si="1"/>
        <v>0</v>
      </c>
      <c r="H20" s="24"/>
      <c r="I20" s="1"/>
      <c r="J20" s="1"/>
      <c r="K20" s="1"/>
      <c r="L20" s="1"/>
      <c r="M20" s="34"/>
      <c r="N20" s="32"/>
    </row>
    <row r="21" spans="1:14" s="3" customFormat="1" ht="12.75">
      <c r="A21" s="54">
        <v>11</v>
      </c>
      <c r="B21" s="50" t="s">
        <v>6</v>
      </c>
      <c r="C21" s="42" t="s">
        <v>61</v>
      </c>
      <c r="D21" s="51" t="s">
        <v>4</v>
      </c>
      <c r="E21" s="49">
        <v>1</v>
      </c>
      <c r="F21" s="52"/>
      <c r="G21" s="49">
        <f t="shared" si="1"/>
        <v>0</v>
      </c>
      <c r="H21" s="24"/>
      <c r="I21" s="1"/>
      <c r="J21" s="1"/>
      <c r="K21" s="1"/>
      <c r="L21" s="1"/>
      <c r="M21" s="34"/>
      <c r="N21" s="32"/>
    </row>
    <row r="22" spans="1:14" s="3" customFormat="1" ht="12.75">
      <c r="A22" s="54">
        <v>12</v>
      </c>
      <c r="B22" s="50" t="s">
        <v>6</v>
      </c>
      <c r="C22" s="42" t="s">
        <v>67</v>
      </c>
      <c r="D22" s="51" t="s">
        <v>57</v>
      </c>
      <c r="E22" s="49">
        <v>1</v>
      </c>
      <c r="F22" s="52"/>
      <c r="G22" s="49">
        <f t="shared" si="1"/>
        <v>0</v>
      </c>
      <c r="H22" s="24"/>
      <c r="I22" s="1"/>
      <c r="J22" s="1"/>
      <c r="K22" s="1"/>
      <c r="L22" s="1"/>
      <c r="M22" s="34"/>
      <c r="N22" s="32"/>
    </row>
    <row r="23" spans="1:14" s="3" customFormat="1" ht="12.75">
      <c r="A23" s="54">
        <v>13</v>
      </c>
      <c r="B23" s="50" t="s">
        <v>6</v>
      </c>
      <c r="C23" s="42" t="s">
        <v>62</v>
      </c>
      <c r="D23" s="51" t="s">
        <v>4</v>
      </c>
      <c r="E23" s="49">
        <v>1</v>
      </c>
      <c r="F23" s="52"/>
      <c r="G23" s="49">
        <f t="shared" si="1"/>
        <v>0</v>
      </c>
      <c r="H23" s="24"/>
      <c r="I23" s="1"/>
      <c r="J23" s="1"/>
      <c r="K23" s="1"/>
      <c r="L23" s="1"/>
      <c r="M23" s="34"/>
      <c r="N23" s="32"/>
    </row>
    <row r="24" spans="1:14" s="3" customFormat="1" ht="12.75">
      <c r="A24" s="54">
        <v>14</v>
      </c>
      <c r="B24" s="50" t="s">
        <v>6</v>
      </c>
      <c r="C24" s="42" t="s">
        <v>68</v>
      </c>
      <c r="D24" s="51" t="s">
        <v>57</v>
      </c>
      <c r="E24" s="49">
        <v>1</v>
      </c>
      <c r="F24" s="52"/>
      <c r="G24" s="49">
        <f t="shared" si="1"/>
        <v>0</v>
      </c>
      <c r="H24" s="24"/>
      <c r="I24" s="1"/>
      <c r="J24" s="1"/>
      <c r="K24" s="1"/>
      <c r="L24" s="1"/>
      <c r="M24" s="34"/>
      <c r="N24" s="32"/>
    </row>
    <row r="25" spans="1:14" s="3" customFormat="1" ht="12.75">
      <c r="A25" s="54">
        <v>15</v>
      </c>
      <c r="B25" s="50" t="s">
        <v>6</v>
      </c>
      <c r="C25" s="42" t="s">
        <v>63</v>
      </c>
      <c r="D25" s="51" t="s">
        <v>58</v>
      </c>
      <c r="E25" s="49">
        <v>80</v>
      </c>
      <c r="F25" s="52"/>
      <c r="G25" s="49">
        <f t="shared" si="1"/>
        <v>0</v>
      </c>
      <c r="H25" s="24"/>
      <c r="I25" s="1"/>
      <c r="J25" s="1"/>
      <c r="K25" s="1"/>
      <c r="L25" s="1"/>
      <c r="M25" s="34"/>
      <c r="N25" s="32"/>
    </row>
    <row r="26" spans="1:14" s="3" customFormat="1" ht="12.75">
      <c r="A26" s="54">
        <v>16</v>
      </c>
      <c r="B26" s="50" t="s">
        <v>6</v>
      </c>
      <c r="C26" s="42" t="s">
        <v>69</v>
      </c>
      <c r="D26" s="51" t="s">
        <v>57</v>
      </c>
      <c r="E26" s="49">
        <v>1</v>
      </c>
      <c r="F26" s="52"/>
      <c r="G26" s="49">
        <f t="shared" si="1"/>
        <v>0</v>
      </c>
      <c r="H26" s="24"/>
      <c r="I26" s="1"/>
      <c r="J26" s="1"/>
      <c r="K26" s="1"/>
      <c r="L26" s="1"/>
      <c r="M26" s="34"/>
      <c r="N26" s="32"/>
    </row>
    <row r="27" spans="1:14" s="3" customFormat="1" ht="12.75">
      <c r="A27" s="54">
        <v>17</v>
      </c>
      <c r="B27" s="50" t="s">
        <v>6</v>
      </c>
      <c r="C27" s="42" t="s">
        <v>64</v>
      </c>
      <c r="D27" s="51" t="s">
        <v>58</v>
      </c>
      <c r="E27" s="49">
        <v>80</v>
      </c>
      <c r="F27" s="52"/>
      <c r="G27" s="49">
        <f t="shared" si="1"/>
        <v>0</v>
      </c>
      <c r="H27" s="24"/>
      <c r="I27" s="1"/>
      <c r="J27" s="1"/>
      <c r="K27" s="1"/>
      <c r="L27" s="1"/>
      <c r="M27" s="34"/>
      <c r="N27" s="32"/>
    </row>
    <row r="28" spans="1:14" s="3" customFormat="1" ht="12.75">
      <c r="A28" s="54">
        <v>18</v>
      </c>
      <c r="B28" s="50" t="s">
        <v>6</v>
      </c>
      <c r="C28" s="42" t="s">
        <v>70</v>
      </c>
      <c r="D28" s="51" t="s">
        <v>57</v>
      </c>
      <c r="E28" s="49">
        <v>1</v>
      </c>
      <c r="F28" s="52"/>
      <c r="G28" s="49">
        <f t="shared" si="1"/>
        <v>0</v>
      </c>
      <c r="H28" s="24"/>
      <c r="I28" s="1"/>
      <c r="J28" s="1"/>
      <c r="K28" s="1"/>
      <c r="L28" s="1"/>
      <c r="M28" s="34"/>
      <c r="N28" s="32"/>
    </row>
    <row r="29" spans="1:14" s="3" customFormat="1" ht="12.75">
      <c r="A29" s="54">
        <v>19</v>
      </c>
      <c r="B29" s="50" t="s">
        <v>6</v>
      </c>
      <c r="C29" s="42" t="s">
        <v>52</v>
      </c>
      <c r="D29" s="51" t="s">
        <v>58</v>
      </c>
      <c r="E29" s="49">
        <v>80</v>
      </c>
      <c r="F29" s="52"/>
      <c r="G29" s="49">
        <f t="shared" si="1"/>
        <v>0</v>
      </c>
      <c r="H29" s="24"/>
      <c r="I29" s="1"/>
      <c r="J29" s="1"/>
      <c r="K29" s="1"/>
      <c r="L29" s="1"/>
      <c r="M29" s="34"/>
      <c r="N29" s="32"/>
    </row>
    <row r="30" spans="1:14" s="3" customFormat="1" ht="12.75">
      <c r="A30" s="54">
        <v>20</v>
      </c>
      <c r="B30" s="50" t="s">
        <v>6</v>
      </c>
      <c r="C30" s="42" t="s">
        <v>55</v>
      </c>
      <c r="D30" s="51" t="s">
        <v>57</v>
      </c>
      <c r="E30" s="49">
        <v>1</v>
      </c>
      <c r="F30" s="52"/>
      <c r="G30" s="49">
        <f t="shared" si="1"/>
        <v>0</v>
      </c>
      <c r="H30" s="24"/>
      <c r="I30" s="1"/>
      <c r="J30" s="1"/>
      <c r="K30" s="1"/>
      <c r="L30" s="1"/>
      <c r="M30" s="34"/>
      <c r="N30" s="32"/>
    </row>
    <row r="31" spans="1:14" s="3" customFormat="1" ht="12.75">
      <c r="A31" s="54">
        <v>21</v>
      </c>
      <c r="B31" s="50" t="s">
        <v>6</v>
      </c>
      <c r="C31" s="42" t="s">
        <v>65</v>
      </c>
      <c r="D31" s="51" t="s">
        <v>4</v>
      </c>
      <c r="E31" s="49">
        <v>8</v>
      </c>
      <c r="F31" s="52"/>
      <c r="G31" s="49">
        <f t="shared" si="1"/>
        <v>0</v>
      </c>
      <c r="H31" s="24"/>
      <c r="I31" s="1"/>
      <c r="J31" s="1"/>
      <c r="K31" s="1"/>
      <c r="L31" s="1"/>
      <c r="M31" s="34"/>
      <c r="N31" s="32"/>
    </row>
    <row r="32" spans="1:14" s="3" customFormat="1" ht="12.75">
      <c r="A32" s="54">
        <v>22</v>
      </c>
      <c r="B32" s="50" t="s">
        <v>6</v>
      </c>
      <c r="C32" s="42" t="s">
        <v>71</v>
      </c>
      <c r="D32" s="51" t="s">
        <v>57</v>
      </c>
      <c r="E32" s="49">
        <v>1</v>
      </c>
      <c r="F32" s="52"/>
      <c r="G32" s="49">
        <f t="shared" si="1"/>
        <v>0</v>
      </c>
      <c r="H32" s="24"/>
      <c r="I32" s="1"/>
      <c r="J32" s="1"/>
      <c r="K32" s="1"/>
      <c r="L32" s="1"/>
      <c r="M32" s="34"/>
      <c r="N32" s="32"/>
    </row>
    <row r="33" spans="1:14" s="3" customFormat="1" ht="12.75">
      <c r="A33" s="27"/>
      <c r="B33" s="6" t="s">
        <v>3</v>
      </c>
      <c r="C33" s="58" t="s">
        <v>59</v>
      </c>
      <c r="D33" s="5"/>
      <c r="E33" s="8"/>
      <c r="F33" s="28"/>
      <c r="G33" s="40">
        <f>SUM(G19:G32)</f>
        <v>0</v>
      </c>
      <c r="H33" s="24"/>
      <c r="I33" s="1"/>
      <c r="J33" s="1"/>
      <c r="K33" s="1"/>
      <c r="L33" s="1"/>
      <c r="M33" s="34"/>
      <c r="N33" s="32"/>
    </row>
    <row r="34" spans="1:14" s="3" customFormat="1" ht="12.75">
      <c r="A34" s="19"/>
      <c r="B34" s="55"/>
      <c r="C34" s="30" t="s">
        <v>16</v>
      </c>
      <c r="D34" s="41"/>
      <c r="E34" s="56"/>
      <c r="F34" s="17"/>
      <c r="G34" s="57"/>
      <c r="H34" s="24"/>
      <c r="I34" s="1"/>
      <c r="J34" s="1"/>
      <c r="K34" s="1"/>
      <c r="L34" s="1"/>
      <c r="M34" s="34"/>
      <c r="N34" s="32"/>
    </row>
    <row r="35" spans="1:14" s="3" customFormat="1" ht="12.75">
      <c r="A35" s="54">
        <v>24</v>
      </c>
      <c r="B35" s="50" t="s">
        <v>6</v>
      </c>
      <c r="C35" s="42" t="s">
        <v>180</v>
      </c>
      <c r="D35" s="51" t="s">
        <v>72</v>
      </c>
      <c r="E35" s="49">
        <v>18</v>
      </c>
      <c r="F35" s="52"/>
      <c r="G35" s="49">
        <f>E35*F35</f>
        <v>0</v>
      </c>
      <c r="H35" s="24"/>
      <c r="I35" s="1"/>
      <c r="J35" s="1"/>
      <c r="K35" s="1"/>
      <c r="L35" s="1"/>
      <c r="M35" s="34"/>
      <c r="N35" s="32"/>
    </row>
    <row r="36" spans="1:14" s="3" customFormat="1" ht="12.75">
      <c r="A36" s="54">
        <v>25</v>
      </c>
      <c r="B36" s="50" t="s">
        <v>6</v>
      </c>
      <c r="C36" s="42" t="s">
        <v>107</v>
      </c>
      <c r="D36" s="51" t="s">
        <v>13</v>
      </c>
      <c r="E36" s="49">
        <v>1</v>
      </c>
      <c r="F36" s="52"/>
      <c r="G36" s="49">
        <f>E36*F36</f>
        <v>0</v>
      </c>
      <c r="H36" s="24"/>
      <c r="I36" s="1"/>
      <c r="J36" s="1"/>
      <c r="K36" s="1"/>
      <c r="L36" s="1"/>
      <c r="M36" s="34"/>
      <c r="N36" s="32"/>
    </row>
    <row r="37" spans="1:14" s="3" customFormat="1" ht="12.75">
      <c r="A37" s="54">
        <v>26</v>
      </c>
      <c r="B37" s="50" t="s">
        <v>6</v>
      </c>
      <c r="C37" s="42" t="s">
        <v>38</v>
      </c>
      <c r="D37" s="51" t="s">
        <v>72</v>
      </c>
      <c r="E37" s="49">
        <v>18</v>
      </c>
      <c r="F37" s="52"/>
      <c r="G37" s="49">
        <f>E37*F37</f>
        <v>0</v>
      </c>
      <c r="H37" s="24"/>
      <c r="I37" s="1"/>
      <c r="J37" s="1"/>
      <c r="K37" s="1"/>
      <c r="L37" s="1"/>
      <c r="M37" s="34"/>
      <c r="N37" s="32"/>
    </row>
    <row r="38" spans="1:14" s="3" customFormat="1" ht="12.75">
      <c r="A38" s="27"/>
      <c r="B38" s="6" t="s">
        <v>3</v>
      </c>
      <c r="C38" s="7" t="str">
        <f>C34</f>
        <v>Ostatní</v>
      </c>
      <c r="D38" s="5"/>
      <c r="E38" s="8"/>
      <c r="F38" s="28"/>
      <c r="G38" s="40">
        <f>SUM(G35:G37)</f>
        <v>0</v>
      </c>
      <c r="H38" s="24"/>
      <c r="I38" s="1"/>
      <c r="J38" s="1"/>
      <c r="K38" s="1"/>
      <c r="L38" s="1"/>
      <c r="M38" s="34"/>
      <c r="N38" s="32"/>
    </row>
    <row r="39" spans="1:50" ht="12.75">
      <c r="A39" s="111"/>
      <c r="B39" s="112"/>
      <c r="C39" s="113" t="s">
        <v>73</v>
      </c>
      <c r="D39" s="113"/>
      <c r="E39" s="113"/>
      <c r="F39" s="113"/>
      <c r="G39" s="114">
        <f>G33+G38+G17</f>
        <v>0</v>
      </c>
      <c r="I39" s="10"/>
      <c r="J39" s="10"/>
      <c r="K39" s="10"/>
      <c r="L39" s="10"/>
      <c r="M39" s="26"/>
      <c r="N39" s="10"/>
      <c r="AT39" s="9"/>
      <c r="AU39" s="9"/>
      <c r="AV39" s="9"/>
      <c r="AW39" s="9"/>
      <c r="AX39" s="9"/>
    </row>
    <row r="40" spans="1:50" ht="12.75">
      <c r="A40" s="10"/>
      <c r="B40" s="10"/>
      <c r="C40" s="10"/>
      <c r="D40" s="10"/>
      <c r="E40" s="10"/>
      <c r="F40" s="10"/>
      <c r="G40" s="10"/>
      <c r="I40" s="10"/>
      <c r="J40" s="10"/>
      <c r="K40" s="10"/>
      <c r="L40" s="10"/>
      <c r="M40" s="26"/>
      <c r="N40" s="10"/>
      <c r="AT40" s="9"/>
      <c r="AU40" s="9"/>
      <c r="AV40" s="9"/>
      <c r="AW40" s="9"/>
      <c r="AX40" s="9"/>
    </row>
    <row r="41" spans="5:50" ht="12.75">
      <c r="E41" s="2"/>
      <c r="F41" s="2"/>
      <c r="I41" s="10"/>
      <c r="J41" s="10"/>
      <c r="K41" s="10"/>
      <c r="L41" s="10"/>
      <c r="M41" s="26"/>
      <c r="N41" s="10"/>
      <c r="AT41" s="9"/>
      <c r="AU41" s="9"/>
      <c r="AV41" s="9"/>
      <c r="AW41" s="9"/>
      <c r="AX41" s="9"/>
    </row>
    <row r="42" spans="5:50" ht="12.75">
      <c r="E42" s="2"/>
      <c r="F42" s="2"/>
      <c r="I42" s="10"/>
      <c r="J42" s="10"/>
      <c r="K42" s="10"/>
      <c r="L42" s="10"/>
      <c r="M42" s="26"/>
      <c r="N42" s="10"/>
      <c r="AT42" s="9"/>
      <c r="AU42" s="9"/>
      <c r="AV42" s="9"/>
      <c r="AW42" s="9"/>
      <c r="AX42" s="9"/>
    </row>
    <row r="43" spans="5:50" ht="12.75">
      <c r="E43" s="2"/>
      <c r="F43" s="2"/>
      <c r="I43" s="10"/>
      <c r="J43" s="10"/>
      <c r="K43" s="10"/>
      <c r="L43" s="10"/>
      <c r="M43" s="26"/>
      <c r="N43" s="10"/>
      <c r="AT43" s="9"/>
      <c r="AU43" s="9"/>
      <c r="AV43" s="9"/>
      <c r="AW43" s="9"/>
      <c r="AX43" s="9"/>
    </row>
    <row r="44" spans="5:14" ht="12.75">
      <c r="E44" s="2"/>
      <c r="F44" s="2"/>
      <c r="I44" s="10"/>
      <c r="J44" s="10"/>
      <c r="K44" s="10"/>
      <c r="L44" s="10"/>
      <c r="M44" s="26"/>
      <c r="N44" s="10"/>
    </row>
    <row r="45" spans="5:97" ht="12.75">
      <c r="E45" s="2"/>
      <c r="F45" s="2"/>
      <c r="I45" s="10"/>
      <c r="J45" s="10"/>
      <c r="K45" s="10"/>
      <c r="L45" s="10"/>
      <c r="M45" s="26"/>
      <c r="N45" s="10"/>
      <c r="CS45" s="2">
        <v>0.00022</v>
      </c>
    </row>
    <row r="46" spans="5:97" ht="12.75">
      <c r="E46" s="2"/>
      <c r="F46" s="2"/>
      <c r="I46" s="10"/>
      <c r="J46" s="10"/>
      <c r="K46" s="10"/>
      <c r="L46" s="10"/>
      <c r="M46" s="26"/>
      <c r="N46" s="10"/>
      <c r="CS46" s="2">
        <v>3E-05</v>
      </c>
    </row>
    <row r="47" spans="5:97" ht="12.75">
      <c r="E47" s="2"/>
      <c r="F47" s="2"/>
      <c r="I47" s="10"/>
      <c r="J47" s="10"/>
      <c r="K47" s="10"/>
      <c r="L47" s="10"/>
      <c r="M47" s="26"/>
      <c r="N47" s="10"/>
      <c r="CS47" s="2">
        <v>4E-05</v>
      </c>
    </row>
    <row r="48" spans="5:97" ht="12.75">
      <c r="E48" s="2"/>
      <c r="F48" s="2"/>
      <c r="I48" s="10"/>
      <c r="J48" s="10"/>
      <c r="K48" s="10"/>
      <c r="L48" s="10"/>
      <c r="M48" s="26"/>
      <c r="N48" s="10"/>
      <c r="CS48" s="2">
        <v>6E-05</v>
      </c>
    </row>
    <row r="49" spans="5:50" ht="12.75">
      <c r="E49" s="2"/>
      <c r="F49" s="2"/>
      <c r="I49" s="10"/>
      <c r="J49" s="10"/>
      <c r="K49" s="10"/>
      <c r="L49" s="10"/>
      <c r="M49" s="26"/>
      <c r="N49" s="10"/>
      <c r="AT49" s="9"/>
      <c r="AU49" s="9"/>
      <c r="AV49" s="9"/>
      <c r="AW49" s="9"/>
      <c r="AX49" s="9"/>
    </row>
    <row r="50" spans="5:14" ht="12.75">
      <c r="E50" s="2"/>
      <c r="F50" s="2"/>
      <c r="I50" s="10"/>
      <c r="J50" s="10"/>
      <c r="K50" s="10"/>
      <c r="L50" s="10"/>
      <c r="M50" s="10"/>
      <c r="N50" s="10"/>
    </row>
    <row r="51" spans="5:14" ht="12.75">
      <c r="E51" s="2"/>
      <c r="F51" s="2"/>
      <c r="I51" s="10"/>
      <c r="J51" s="10"/>
      <c r="K51" s="10"/>
      <c r="L51" s="10"/>
      <c r="M51" s="10"/>
      <c r="N51" s="10"/>
    </row>
    <row r="52" spans="5:14" ht="12.75">
      <c r="E52" s="2"/>
      <c r="F52" s="2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1:2" ht="12.75">
      <c r="A87" s="11"/>
      <c r="B87" s="11"/>
    </row>
    <row r="88" spans="1:8" ht="12.75">
      <c r="A88" s="10"/>
      <c r="B88" s="10"/>
      <c r="C88" s="13"/>
      <c r="D88" s="13"/>
      <c r="E88" s="14"/>
      <c r="F88" s="14"/>
      <c r="G88" s="13"/>
      <c r="H88" s="13"/>
    </row>
    <row r="89" spans="1:8" ht="12.75">
      <c r="A89" s="15"/>
      <c r="B89" s="15"/>
      <c r="C89" s="10"/>
      <c r="D89" s="10"/>
      <c r="E89" s="16"/>
      <c r="F89" s="16"/>
      <c r="G89" s="10"/>
      <c r="H89" s="10"/>
    </row>
    <row r="90" spans="1:8" ht="12.75">
      <c r="A90" s="10"/>
      <c r="B90" s="10"/>
      <c r="C90" s="10"/>
      <c r="D90" s="10"/>
      <c r="E90" s="16"/>
      <c r="F90" s="16"/>
      <c r="G90" s="10"/>
      <c r="H90" s="10"/>
    </row>
    <row r="91" spans="1:8" ht="12.75">
      <c r="A91" s="10"/>
      <c r="B91" s="10"/>
      <c r="C91" s="10"/>
      <c r="D91" s="10"/>
      <c r="E91" s="16"/>
      <c r="F91" s="16"/>
      <c r="G91" s="10"/>
      <c r="H91" s="10"/>
    </row>
    <row r="92" spans="1:8" ht="12.75">
      <c r="A92" s="10"/>
      <c r="B92" s="10"/>
      <c r="C92" s="10"/>
      <c r="D92" s="10"/>
      <c r="E92" s="16"/>
      <c r="F92" s="16"/>
      <c r="G92" s="10"/>
      <c r="H92" s="10"/>
    </row>
    <row r="93" spans="1:8" ht="12.75">
      <c r="A93" s="10"/>
      <c r="B93" s="10"/>
      <c r="C93" s="10"/>
      <c r="D93" s="10"/>
      <c r="E93" s="16"/>
      <c r="F93" s="16"/>
      <c r="G93" s="10"/>
      <c r="H93" s="10"/>
    </row>
    <row r="94" spans="1:8" ht="12.75">
      <c r="A94" s="10"/>
      <c r="B94" s="10"/>
      <c r="C94" s="10"/>
      <c r="D94" s="10"/>
      <c r="E94" s="16"/>
      <c r="F94" s="16"/>
      <c r="G94" s="10"/>
      <c r="H94" s="10"/>
    </row>
    <row r="95" spans="1:8" ht="12.75">
      <c r="A95" s="10"/>
      <c r="B95" s="10"/>
      <c r="C95" s="10"/>
      <c r="D95" s="10"/>
      <c r="E95" s="16"/>
      <c r="F95" s="16"/>
      <c r="G95" s="10"/>
      <c r="H95" s="10"/>
    </row>
    <row r="96" spans="1:8" ht="12.75">
      <c r="A96" s="10"/>
      <c r="B96" s="10"/>
      <c r="C96" s="10"/>
      <c r="D96" s="10"/>
      <c r="E96" s="16"/>
      <c r="F96" s="16"/>
      <c r="G96" s="10"/>
      <c r="H96" s="10"/>
    </row>
    <row r="97" spans="1:8" ht="12.75">
      <c r="A97" s="10"/>
      <c r="B97" s="10"/>
      <c r="C97" s="10"/>
      <c r="D97" s="10"/>
      <c r="E97" s="16"/>
      <c r="F97" s="16"/>
      <c r="G97" s="10"/>
      <c r="H97" s="10"/>
    </row>
    <row r="98" spans="1:8" ht="12.75">
      <c r="A98" s="10"/>
      <c r="B98" s="10"/>
      <c r="C98" s="10"/>
      <c r="D98" s="10"/>
      <c r="E98" s="16"/>
      <c r="F98" s="16"/>
      <c r="G98" s="10"/>
      <c r="H98" s="10"/>
    </row>
    <row r="99" spans="1:8" ht="12.75">
      <c r="A99" s="10"/>
      <c r="B99" s="10"/>
      <c r="C99" s="10"/>
      <c r="D99" s="10"/>
      <c r="E99" s="16"/>
      <c r="F99" s="16"/>
      <c r="G99" s="10"/>
      <c r="H99" s="10"/>
    </row>
    <row r="100" spans="1:8" ht="12.75">
      <c r="A100" s="10"/>
      <c r="B100" s="10"/>
      <c r="C100" s="10"/>
      <c r="D100" s="10"/>
      <c r="E100" s="16"/>
      <c r="F100" s="16"/>
      <c r="G100" s="10"/>
      <c r="H100" s="10"/>
    </row>
    <row r="101" spans="1:8" ht="12.75">
      <c r="A101" s="10"/>
      <c r="B101" s="10"/>
      <c r="C101" s="10"/>
      <c r="D101" s="10"/>
      <c r="E101" s="16"/>
      <c r="F101" s="16"/>
      <c r="G101" s="10"/>
      <c r="H101" s="10"/>
    </row>
  </sheetData>
  <sheetProtection/>
  <mergeCells count="6">
    <mergeCell ref="A1:G1"/>
    <mergeCell ref="A3:B3"/>
    <mergeCell ref="C3:G3"/>
    <mergeCell ref="A4:B4"/>
    <mergeCell ref="A5:B5"/>
    <mergeCell ref="E5:G5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5"/>
  <sheetViews>
    <sheetView showGridLines="0" showZeros="0"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7.75390625" style="2" customWidth="1"/>
    <col min="2" max="2" width="10.75390625" style="2" customWidth="1"/>
    <col min="3" max="3" width="55.75390625" style="2" customWidth="1"/>
    <col min="4" max="4" width="5.75390625" style="2" customWidth="1"/>
    <col min="5" max="5" width="8.25390625" style="12" customWidth="1"/>
    <col min="6" max="6" width="13.25390625" style="12" customWidth="1"/>
    <col min="7" max="7" width="13.253906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42" t="s">
        <v>42</v>
      </c>
      <c r="B3" s="143"/>
      <c r="C3" s="135" t="s">
        <v>123</v>
      </c>
      <c r="D3" s="136"/>
      <c r="E3" s="136"/>
      <c r="F3" s="136"/>
      <c r="G3" s="137"/>
      <c r="H3" s="21"/>
    </row>
    <row r="4" spans="1:8" s="3" customFormat="1" ht="12.75">
      <c r="A4" s="148" t="s">
        <v>43</v>
      </c>
      <c r="B4" s="149"/>
      <c r="C4" s="43" t="s">
        <v>44</v>
      </c>
      <c r="D4" s="21"/>
      <c r="E4" s="21"/>
      <c r="F4" s="21"/>
      <c r="G4" s="110"/>
      <c r="H4" s="21"/>
    </row>
    <row r="5" spans="1:8" s="3" customFormat="1" ht="13.5" thickBot="1">
      <c r="A5" s="144" t="s">
        <v>45</v>
      </c>
      <c r="B5" s="145"/>
      <c r="C5" s="59" t="s">
        <v>74</v>
      </c>
      <c r="D5" s="66"/>
      <c r="E5" s="146"/>
      <c r="F5" s="146"/>
      <c r="G5" s="147"/>
      <c r="H5" s="22"/>
    </row>
    <row r="6" spans="1:14" s="3" customFormat="1" ht="13.5" thickTop="1">
      <c r="A6" s="104"/>
      <c r="B6" s="98"/>
      <c r="C6" s="98"/>
      <c r="D6" s="32"/>
      <c r="E6" s="105"/>
      <c r="F6" s="105"/>
      <c r="G6" s="106"/>
      <c r="I6" s="32"/>
      <c r="J6" s="32"/>
      <c r="K6" s="32"/>
      <c r="L6" s="32"/>
      <c r="M6" s="32"/>
      <c r="N6" s="32"/>
    </row>
    <row r="7" spans="1:14" s="3" customFormat="1" ht="24">
      <c r="A7" s="65" t="s">
        <v>1</v>
      </c>
      <c r="B7" s="61" t="s">
        <v>7</v>
      </c>
      <c r="C7" s="60" t="s">
        <v>8</v>
      </c>
      <c r="D7" s="61" t="s">
        <v>2</v>
      </c>
      <c r="E7" s="62" t="s">
        <v>9</v>
      </c>
      <c r="F7" s="63" t="s">
        <v>11</v>
      </c>
      <c r="G7" s="64" t="s">
        <v>10</v>
      </c>
      <c r="H7" s="23"/>
      <c r="I7" s="33"/>
      <c r="J7" s="23"/>
      <c r="K7" s="33"/>
      <c r="L7" s="25"/>
      <c r="M7" s="32"/>
      <c r="N7" s="32"/>
    </row>
    <row r="8" spans="1:14" s="3" customFormat="1" ht="12.75">
      <c r="A8" s="44"/>
      <c r="B8" s="45"/>
      <c r="C8" s="46" t="s">
        <v>75</v>
      </c>
      <c r="D8" s="47"/>
      <c r="E8" s="48"/>
      <c r="F8" s="48"/>
      <c r="G8" s="49"/>
      <c r="H8" s="24"/>
      <c r="I8" s="1"/>
      <c r="J8" s="1"/>
      <c r="K8" s="1"/>
      <c r="L8" s="1"/>
      <c r="M8" s="34"/>
      <c r="N8" s="32"/>
    </row>
    <row r="9" spans="1:14" s="3" customFormat="1" ht="12.75">
      <c r="A9" s="54">
        <v>1</v>
      </c>
      <c r="B9" s="50" t="s">
        <v>6</v>
      </c>
      <c r="C9" s="42" t="s">
        <v>85</v>
      </c>
      <c r="D9" s="51" t="s">
        <v>4</v>
      </c>
      <c r="E9" s="49">
        <v>1</v>
      </c>
      <c r="F9" s="52"/>
      <c r="G9" s="49">
        <f aca="true" t="shared" si="0" ref="G9:G18">E9*F9</f>
        <v>0</v>
      </c>
      <c r="H9" s="24"/>
      <c r="I9" s="1"/>
      <c r="J9" s="1"/>
      <c r="K9" s="1"/>
      <c r="L9" s="1"/>
      <c r="M9" s="34"/>
      <c r="N9" s="32"/>
    </row>
    <row r="10" spans="1:14" s="3" customFormat="1" ht="12.75">
      <c r="A10" s="54">
        <v>2</v>
      </c>
      <c r="B10" s="50" t="s">
        <v>6</v>
      </c>
      <c r="C10" s="42" t="s">
        <v>40</v>
      </c>
      <c r="D10" s="51" t="s">
        <v>4</v>
      </c>
      <c r="E10" s="49">
        <v>1</v>
      </c>
      <c r="F10" s="52"/>
      <c r="G10" s="49">
        <f t="shared" si="0"/>
        <v>0</v>
      </c>
      <c r="H10" s="24"/>
      <c r="I10" s="1"/>
      <c r="J10" s="1"/>
      <c r="K10" s="1"/>
      <c r="L10" s="1"/>
      <c r="M10" s="34"/>
      <c r="N10" s="32"/>
    </row>
    <row r="11" spans="1:14" s="3" customFormat="1" ht="12.75">
      <c r="A11" s="54">
        <v>3</v>
      </c>
      <c r="B11" s="50" t="s">
        <v>6</v>
      </c>
      <c r="C11" s="42" t="s">
        <v>113</v>
      </c>
      <c r="D11" s="51" t="s">
        <v>4</v>
      </c>
      <c r="E11" s="49">
        <v>1</v>
      </c>
      <c r="F11" s="52"/>
      <c r="G11" s="49">
        <f t="shared" si="0"/>
        <v>0</v>
      </c>
      <c r="H11" s="24"/>
      <c r="I11" s="1"/>
      <c r="J11" s="1"/>
      <c r="K11" s="1"/>
      <c r="L11" s="1"/>
      <c r="M11" s="34"/>
      <c r="N11" s="32"/>
    </row>
    <row r="12" spans="1:14" s="3" customFormat="1" ht="12.75">
      <c r="A12" s="54">
        <v>4</v>
      </c>
      <c r="B12" s="50" t="s">
        <v>6</v>
      </c>
      <c r="C12" s="42" t="s">
        <v>114</v>
      </c>
      <c r="D12" s="51" t="s">
        <v>4</v>
      </c>
      <c r="E12" s="49">
        <v>1</v>
      </c>
      <c r="F12" s="52"/>
      <c r="G12" s="49">
        <f t="shared" si="0"/>
        <v>0</v>
      </c>
      <c r="H12" s="24"/>
      <c r="I12" s="1"/>
      <c r="J12" s="1"/>
      <c r="K12" s="1"/>
      <c r="L12" s="1"/>
      <c r="M12" s="34"/>
      <c r="N12" s="32"/>
    </row>
    <row r="13" spans="1:14" s="3" customFormat="1" ht="12.75">
      <c r="A13" s="54">
        <v>5</v>
      </c>
      <c r="B13" s="50" t="s">
        <v>6</v>
      </c>
      <c r="C13" s="42" t="s">
        <v>115</v>
      </c>
      <c r="D13" s="51" t="s">
        <v>13</v>
      </c>
      <c r="E13" s="49">
        <v>1</v>
      </c>
      <c r="F13" s="52"/>
      <c r="G13" s="49">
        <f t="shared" si="0"/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54">
        <v>6</v>
      </c>
      <c r="B14" s="50" t="s">
        <v>6</v>
      </c>
      <c r="C14" s="42" t="s">
        <v>116</v>
      </c>
      <c r="D14" s="51" t="s">
        <v>13</v>
      </c>
      <c r="E14" s="49">
        <v>1</v>
      </c>
      <c r="F14" s="52"/>
      <c r="G14" s="49">
        <f t="shared" si="0"/>
        <v>0</v>
      </c>
      <c r="H14" s="24"/>
      <c r="I14" s="1"/>
      <c r="J14" s="1"/>
      <c r="K14" s="1"/>
      <c r="L14" s="1"/>
      <c r="M14" s="34"/>
      <c r="N14" s="32"/>
    </row>
    <row r="15" spans="1:14" s="3" customFormat="1" ht="12.75">
      <c r="A15" s="54">
        <v>7</v>
      </c>
      <c r="B15" s="50" t="s">
        <v>6</v>
      </c>
      <c r="C15" s="42" t="s">
        <v>117</v>
      </c>
      <c r="D15" s="51" t="s">
        <v>13</v>
      </c>
      <c r="E15" s="49">
        <v>1</v>
      </c>
      <c r="F15" s="52"/>
      <c r="G15" s="49">
        <f t="shared" si="0"/>
        <v>0</v>
      </c>
      <c r="H15" s="24"/>
      <c r="I15" s="1"/>
      <c r="J15" s="1"/>
      <c r="K15" s="1"/>
      <c r="L15" s="1"/>
      <c r="M15" s="34"/>
      <c r="N15" s="32"/>
    </row>
    <row r="16" spans="1:14" s="3" customFormat="1" ht="45">
      <c r="A16" s="54">
        <v>8</v>
      </c>
      <c r="B16" s="50" t="s">
        <v>6</v>
      </c>
      <c r="C16" s="42" t="s">
        <v>118</v>
      </c>
      <c r="D16" s="51" t="s">
        <v>13</v>
      </c>
      <c r="E16" s="49">
        <v>1</v>
      </c>
      <c r="F16" s="52"/>
      <c r="G16" s="49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22.5">
      <c r="A17" s="54">
        <v>9</v>
      </c>
      <c r="B17" s="50" t="s">
        <v>6</v>
      </c>
      <c r="C17" s="42" t="s">
        <v>119</v>
      </c>
      <c r="D17" s="51" t="s">
        <v>13</v>
      </c>
      <c r="E17" s="49">
        <v>1</v>
      </c>
      <c r="F17" s="52"/>
      <c r="G17" s="49">
        <f>E17*F17</f>
        <v>0</v>
      </c>
      <c r="H17" s="24"/>
      <c r="I17" s="1"/>
      <c r="J17" s="1"/>
      <c r="K17" s="1"/>
      <c r="L17" s="1"/>
      <c r="M17" s="34"/>
      <c r="N17" s="32"/>
    </row>
    <row r="18" spans="1:14" s="3" customFormat="1" ht="12.75">
      <c r="A18" s="54">
        <v>10</v>
      </c>
      <c r="B18" s="50" t="s">
        <v>6</v>
      </c>
      <c r="C18" s="42" t="s">
        <v>120</v>
      </c>
      <c r="D18" s="51" t="s">
        <v>13</v>
      </c>
      <c r="E18" s="49">
        <v>1</v>
      </c>
      <c r="F18" s="52"/>
      <c r="G18" s="49">
        <f t="shared" si="0"/>
        <v>0</v>
      </c>
      <c r="H18" s="24"/>
      <c r="I18" s="1"/>
      <c r="J18" s="1"/>
      <c r="K18" s="1"/>
      <c r="L18" s="1"/>
      <c r="M18" s="34"/>
      <c r="N18" s="32"/>
    </row>
    <row r="19" spans="1:14" s="3" customFormat="1" ht="12.75">
      <c r="A19" s="27"/>
      <c r="B19" s="6" t="s">
        <v>3</v>
      </c>
      <c r="C19" s="7" t="str">
        <f>C8</f>
        <v>M22.01 - EPS - Elektrická požární signalizace</v>
      </c>
      <c r="D19" s="5"/>
      <c r="E19" s="8"/>
      <c r="F19" s="28"/>
      <c r="G19" s="40">
        <f>SUM(G9:G18)</f>
        <v>0</v>
      </c>
      <c r="H19" s="24"/>
      <c r="I19" s="1"/>
      <c r="J19" s="1"/>
      <c r="K19" s="1"/>
      <c r="L19" s="1"/>
      <c r="M19" s="34"/>
      <c r="N19" s="32"/>
    </row>
    <row r="20" spans="1:14" s="3" customFormat="1" ht="12.75">
      <c r="A20" s="36"/>
      <c r="B20" s="37"/>
      <c r="C20" s="30" t="s">
        <v>16</v>
      </c>
      <c r="D20" s="38"/>
      <c r="E20" s="39"/>
      <c r="F20" s="39"/>
      <c r="G20" s="29"/>
      <c r="H20" s="24"/>
      <c r="I20" s="1"/>
      <c r="J20" s="1"/>
      <c r="K20" s="1"/>
      <c r="L20" s="1"/>
      <c r="M20" s="34"/>
      <c r="N20" s="32"/>
    </row>
    <row r="21" spans="1:14" s="3" customFormat="1" ht="12.75">
      <c r="A21" s="54">
        <v>11</v>
      </c>
      <c r="B21" s="50" t="s">
        <v>6</v>
      </c>
      <c r="C21" s="42" t="s">
        <v>106</v>
      </c>
      <c r="D21" s="51" t="s">
        <v>13</v>
      </c>
      <c r="E21" s="49">
        <v>1</v>
      </c>
      <c r="F21" s="52"/>
      <c r="G21" s="49">
        <f>E21*F21</f>
        <v>0</v>
      </c>
      <c r="H21" s="24"/>
      <c r="I21" s="1"/>
      <c r="J21" s="1"/>
      <c r="K21" s="1"/>
      <c r="L21" s="1"/>
      <c r="M21" s="34"/>
      <c r="N21" s="32"/>
    </row>
    <row r="22" spans="1:14" s="3" customFormat="1" ht="12.75">
      <c r="A22" s="27"/>
      <c r="B22" s="6" t="s">
        <v>3</v>
      </c>
      <c r="C22" s="7" t="str">
        <f>C20</f>
        <v>Ostatní</v>
      </c>
      <c r="D22" s="5"/>
      <c r="E22" s="8"/>
      <c r="F22" s="28"/>
      <c r="G22" s="40">
        <f>SUM(G20:G21)</f>
        <v>0</v>
      </c>
      <c r="H22" s="24"/>
      <c r="I22" s="1"/>
      <c r="J22" s="1"/>
      <c r="K22" s="1"/>
      <c r="L22" s="1"/>
      <c r="M22" s="34"/>
      <c r="N22" s="32"/>
    </row>
    <row r="23" spans="1:14" ht="12.75">
      <c r="A23" s="111"/>
      <c r="B23" s="112"/>
      <c r="C23" s="113" t="s">
        <v>76</v>
      </c>
      <c r="D23" s="113"/>
      <c r="E23" s="113"/>
      <c r="F23" s="113"/>
      <c r="G23" s="114">
        <f>G19+G22</f>
        <v>0</v>
      </c>
      <c r="I23" s="10"/>
      <c r="J23" s="10"/>
      <c r="K23" s="10"/>
      <c r="L23" s="10"/>
      <c r="M23" s="26"/>
      <c r="N23" s="10"/>
    </row>
    <row r="24" spans="1:14" ht="12.75">
      <c r="A24" s="10"/>
      <c r="B24" s="10"/>
      <c r="C24" s="10"/>
      <c r="D24" s="10"/>
      <c r="E24" s="10"/>
      <c r="F24" s="10"/>
      <c r="G24" s="10"/>
      <c r="I24" s="10"/>
      <c r="J24" s="10"/>
      <c r="K24" s="10"/>
      <c r="L24" s="10"/>
      <c r="M24" s="26"/>
      <c r="N24" s="10"/>
    </row>
    <row r="25" spans="5:14" ht="12.75">
      <c r="E25" s="2"/>
      <c r="F25" s="2"/>
      <c r="I25" s="10"/>
      <c r="J25" s="10"/>
      <c r="K25" s="10"/>
      <c r="L25" s="10"/>
      <c r="M25" s="26"/>
      <c r="N25" s="10"/>
    </row>
    <row r="26" spans="5:14" ht="12.75">
      <c r="E26" s="2"/>
      <c r="F26" s="2"/>
      <c r="I26" s="10"/>
      <c r="J26" s="10"/>
      <c r="K26" s="10"/>
      <c r="L26" s="10"/>
      <c r="M26" s="26"/>
      <c r="N26" s="10"/>
    </row>
    <row r="27" spans="5:14" ht="12.75">
      <c r="E27" s="2"/>
      <c r="F27" s="2"/>
      <c r="I27" s="10"/>
      <c r="J27" s="10"/>
      <c r="K27" s="10"/>
      <c r="L27" s="10"/>
      <c r="M27" s="26"/>
      <c r="N27" s="10"/>
    </row>
    <row r="28" spans="5:14" ht="12.75">
      <c r="E28" s="2"/>
      <c r="F28" s="2"/>
      <c r="I28" s="10"/>
      <c r="J28" s="10"/>
      <c r="K28" s="10"/>
      <c r="L28" s="10"/>
      <c r="M28" s="26"/>
      <c r="N28" s="10"/>
    </row>
    <row r="29" spans="5:88" ht="12.75">
      <c r="E29" s="2"/>
      <c r="F29" s="2"/>
      <c r="I29" s="10"/>
      <c r="J29" s="10"/>
      <c r="K29" s="10"/>
      <c r="L29" s="10"/>
      <c r="M29" s="26"/>
      <c r="N29" s="10"/>
      <c r="CJ29" s="2">
        <v>0.00022</v>
      </c>
    </row>
    <row r="30" spans="5:88" ht="12.75">
      <c r="E30" s="2"/>
      <c r="F30" s="2"/>
      <c r="I30" s="10"/>
      <c r="J30" s="10"/>
      <c r="K30" s="10"/>
      <c r="L30" s="10"/>
      <c r="M30" s="26"/>
      <c r="N30" s="10"/>
      <c r="CJ30" s="2">
        <v>3E-05</v>
      </c>
    </row>
    <row r="31" spans="5:88" ht="12.75">
      <c r="E31" s="2"/>
      <c r="F31" s="2"/>
      <c r="I31" s="10"/>
      <c r="J31" s="10"/>
      <c r="K31" s="10"/>
      <c r="L31" s="10"/>
      <c r="M31" s="26"/>
      <c r="N31" s="10"/>
      <c r="CJ31" s="2">
        <v>4E-05</v>
      </c>
    </row>
    <row r="32" spans="5:88" ht="12.75">
      <c r="E32" s="2"/>
      <c r="F32" s="2"/>
      <c r="I32" s="10"/>
      <c r="J32" s="10"/>
      <c r="K32" s="10"/>
      <c r="L32" s="10"/>
      <c r="M32" s="26"/>
      <c r="N32" s="10"/>
      <c r="CJ32" s="2">
        <v>6E-05</v>
      </c>
    </row>
    <row r="33" spans="5:14" ht="12.75">
      <c r="E33" s="2"/>
      <c r="F33" s="2"/>
      <c r="I33" s="10"/>
      <c r="J33" s="10"/>
      <c r="K33" s="10"/>
      <c r="L33" s="10"/>
      <c r="M33" s="26"/>
      <c r="N33" s="10"/>
    </row>
    <row r="34" spans="5:14" ht="12.75">
      <c r="E34" s="2"/>
      <c r="F34" s="2"/>
      <c r="I34" s="10"/>
      <c r="J34" s="10"/>
      <c r="K34" s="10"/>
      <c r="L34" s="10"/>
      <c r="M34" s="10"/>
      <c r="N34" s="10"/>
    </row>
    <row r="35" spans="5:14" ht="12.75">
      <c r="E35" s="2"/>
      <c r="F35" s="2"/>
      <c r="I35" s="10"/>
      <c r="J35" s="10"/>
      <c r="K35" s="10"/>
      <c r="L35" s="10"/>
      <c r="M35" s="10"/>
      <c r="N35" s="10"/>
    </row>
    <row r="36" spans="5:14" ht="12.75">
      <c r="E36" s="2"/>
      <c r="F36" s="2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1:2" ht="12.75">
      <c r="A71" s="11"/>
      <c r="B71" s="11"/>
    </row>
    <row r="72" spans="1:8" ht="12.75">
      <c r="A72" s="10"/>
      <c r="B72" s="10"/>
      <c r="C72" s="13"/>
      <c r="D72" s="13"/>
      <c r="E72" s="14"/>
      <c r="F72" s="14"/>
      <c r="G72" s="13"/>
      <c r="H72" s="13"/>
    </row>
    <row r="73" spans="1:8" ht="12.75">
      <c r="A73" s="15"/>
      <c r="B73" s="15"/>
      <c r="C73" s="10"/>
      <c r="D73" s="10"/>
      <c r="E73" s="16"/>
      <c r="F73" s="16"/>
      <c r="G73" s="10"/>
      <c r="H73" s="10"/>
    </row>
    <row r="74" spans="1:8" ht="12.75">
      <c r="A74" s="10"/>
      <c r="B74" s="10"/>
      <c r="C74" s="10"/>
      <c r="D74" s="10"/>
      <c r="E74" s="16"/>
      <c r="F74" s="16"/>
      <c r="G74" s="10"/>
      <c r="H74" s="10"/>
    </row>
    <row r="75" spans="1:8" ht="12.75">
      <c r="A75" s="10"/>
      <c r="B75" s="10"/>
      <c r="C75" s="10"/>
      <c r="D75" s="10"/>
      <c r="E75" s="16"/>
      <c r="F75" s="16"/>
      <c r="G75" s="10"/>
      <c r="H75" s="10"/>
    </row>
    <row r="76" spans="1:8" ht="12.75">
      <c r="A76" s="10"/>
      <c r="B76" s="10"/>
      <c r="C76" s="10"/>
      <c r="D76" s="10"/>
      <c r="E76" s="16"/>
      <c r="F76" s="16"/>
      <c r="G76" s="10"/>
      <c r="H76" s="10"/>
    </row>
    <row r="77" spans="1:8" ht="12.75">
      <c r="A77" s="10"/>
      <c r="B77" s="10"/>
      <c r="C77" s="10"/>
      <c r="D77" s="10"/>
      <c r="E77" s="16"/>
      <c r="F77" s="16"/>
      <c r="G77" s="10"/>
      <c r="H77" s="10"/>
    </row>
    <row r="78" spans="1:8" ht="12.75">
      <c r="A78" s="10"/>
      <c r="B78" s="10"/>
      <c r="C78" s="10"/>
      <c r="D78" s="10"/>
      <c r="E78" s="16"/>
      <c r="F78" s="16"/>
      <c r="G78" s="10"/>
      <c r="H78" s="10"/>
    </row>
    <row r="79" spans="1:8" ht="12.75">
      <c r="A79" s="10"/>
      <c r="B79" s="10"/>
      <c r="C79" s="10"/>
      <c r="D79" s="10"/>
      <c r="E79" s="16"/>
      <c r="F79" s="16"/>
      <c r="G79" s="10"/>
      <c r="H79" s="10"/>
    </row>
    <row r="80" spans="1:8" ht="12.75">
      <c r="A80" s="10"/>
      <c r="B80" s="10"/>
      <c r="C80" s="10"/>
      <c r="D80" s="10"/>
      <c r="E80" s="16"/>
      <c r="F80" s="16"/>
      <c r="G80" s="10"/>
      <c r="H80" s="10"/>
    </row>
    <row r="81" spans="1:8" ht="12.75">
      <c r="A81" s="10"/>
      <c r="B81" s="10"/>
      <c r="C81" s="10"/>
      <c r="D81" s="10"/>
      <c r="E81" s="16"/>
      <c r="F81" s="16"/>
      <c r="G81" s="10"/>
      <c r="H81" s="10"/>
    </row>
    <row r="82" spans="1:8" ht="12.75">
      <c r="A82" s="10"/>
      <c r="B82" s="10"/>
      <c r="C82" s="10"/>
      <c r="D82" s="10"/>
      <c r="E82" s="16"/>
      <c r="F82" s="16"/>
      <c r="G82" s="10"/>
      <c r="H82" s="10"/>
    </row>
    <row r="83" spans="1:8" ht="12.75">
      <c r="A83" s="10"/>
      <c r="B83" s="10"/>
      <c r="C83" s="10"/>
      <c r="D83" s="10"/>
      <c r="E83" s="16"/>
      <c r="F83" s="16"/>
      <c r="G83" s="10"/>
      <c r="H83" s="10"/>
    </row>
    <row r="84" spans="1:8" ht="12.75">
      <c r="A84" s="10"/>
      <c r="B84" s="10"/>
      <c r="C84" s="10"/>
      <c r="D84" s="10"/>
      <c r="E84" s="16"/>
      <c r="F84" s="16"/>
      <c r="G84" s="10"/>
      <c r="H84" s="10"/>
    </row>
    <row r="85" spans="1:8" ht="12.75">
      <c r="A85" s="10"/>
      <c r="B85" s="10"/>
      <c r="C85" s="10"/>
      <c r="D85" s="10"/>
      <c r="E85" s="16"/>
      <c r="F85" s="16"/>
      <c r="G85" s="10"/>
      <c r="H85" s="10"/>
    </row>
  </sheetData>
  <sheetProtection/>
  <mergeCells count="6">
    <mergeCell ref="A1:G1"/>
    <mergeCell ref="A3:B3"/>
    <mergeCell ref="C3:G3"/>
    <mergeCell ref="A4:B4"/>
    <mergeCell ref="A5:B5"/>
    <mergeCell ref="E5:G5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showZeros="0" view="pageBreakPreview" zoomScale="90" zoomScaleSheetLayoutView="90" workbookViewId="0" topLeftCell="A1">
      <selection activeCell="C30" sqref="C30"/>
    </sheetView>
  </sheetViews>
  <sheetFormatPr defaultColWidth="9.00390625" defaultRowHeight="12.75"/>
  <cols>
    <col min="1" max="1" width="7.75390625" style="2" customWidth="1"/>
    <col min="2" max="2" width="10.75390625" style="2" customWidth="1"/>
    <col min="3" max="3" width="55.75390625" style="2" customWidth="1"/>
    <col min="4" max="4" width="5.75390625" style="2" customWidth="1"/>
    <col min="5" max="5" width="8.25390625" style="12" customWidth="1"/>
    <col min="6" max="6" width="13.25390625" style="12" customWidth="1"/>
    <col min="7" max="7" width="13.253906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42" t="s">
        <v>42</v>
      </c>
      <c r="B3" s="143"/>
      <c r="C3" s="135" t="s">
        <v>123</v>
      </c>
      <c r="D3" s="136"/>
      <c r="E3" s="136"/>
      <c r="F3" s="136"/>
      <c r="G3" s="137"/>
      <c r="H3" s="21"/>
    </row>
    <row r="4" spans="1:8" s="3" customFormat="1" ht="12.75">
      <c r="A4" s="148" t="s">
        <v>43</v>
      </c>
      <c r="B4" s="149"/>
      <c r="C4" s="43" t="s">
        <v>44</v>
      </c>
      <c r="D4" s="21"/>
      <c r="E4" s="21"/>
      <c r="F4" s="21"/>
      <c r="G4" s="110"/>
      <c r="H4" s="21"/>
    </row>
    <row r="5" spans="1:8" s="3" customFormat="1" ht="13.5" thickBot="1">
      <c r="A5" s="144" t="s">
        <v>45</v>
      </c>
      <c r="B5" s="145"/>
      <c r="C5" s="59" t="s">
        <v>80</v>
      </c>
      <c r="D5" s="66"/>
      <c r="E5" s="146"/>
      <c r="F5" s="146"/>
      <c r="G5" s="147"/>
      <c r="H5" s="22"/>
    </row>
    <row r="6" spans="1:14" s="3" customFormat="1" ht="13.5" thickTop="1">
      <c r="A6" s="104"/>
      <c r="B6" s="98"/>
      <c r="C6" s="98"/>
      <c r="D6" s="32"/>
      <c r="E6" s="105"/>
      <c r="F6" s="105"/>
      <c r="G6" s="106"/>
      <c r="I6" s="32"/>
      <c r="J6" s="32"/>
      <c r="K6" s="32"/>
      <c r="L6" s="32"/>
      <c r="M6" s="32"/>
      <c r="N6" s="32"/>
    </row>
    <row r="7" spans="1:14" s="3" customFormat="1" ht="24">
      <c r="A7" s="65" t="s">
        <v>1</v>
      </c>
      <c r="B7" s="61" t="s">
        <v>7</v>
      </c>
      <c r="C7" s="60" t="s">
        <v>8</v>
      </c>
      <c r="D7" s="61" t="s">
        <v>2</v>
      </c>
      <c r="E7" s="62" t="s">
        <v>9</v>
      </c>
      <c r="F7" s="63" t="s">
        <v>11</v>
      </c>
      <c r="G7" s="64" t="s">
        <v>10</v>
      </c>
      <c r="H7" s="23"/>
      <c r="I7" s="33"/>
      <c r="J7" s="23"/>
      <c r="K7" s="33"/>
      <c r="L7" s="25"/>
      <c r="M7" s="32"/>
      <c r="N7" s="32"/>
    </row>
    <row r="8" spans="1:14" s="3" customFormat="1" ht="12.75">
      <c r="A8" s="44"/>
      <c r="B8" s="45"/>
      <c r="C8" s="46" t="s">
        <v>81</v>
      </c>
      <c r="D8" s="47"/>
      <c r="E8" s="48"/>
      <c r="F8" s="48"/>
      <c r="G8" s="49"/>
      <c r="H8" s="24"/>
      <c r="I8" s="1"/>
      <c r="J8" s="1"/>
      <c r="K8" s="1"/>
      <c r="L8" s="1"/>
      <c r="M8" s="34"/>
      <c r="N8" s="32"/>
    </row>
    <row r="9" spans="1:14" s="3" customFormat="1" ht="12.75">
      <c r="A9" s="54">
        <v>1</v>
      </c>
      <c r="B9" s="50" t="s">
        <v>6</v>
      </c>
      <c r="C9" s="42" t="s">
        <v>87</v>
      </c>
      <c r="D9" s="51" t="s">
        <v>13</v>
      </c>
      <c r="E9" s="49">
        <v>1</v>
      </c>
      <c r="F9" s="52"/>
      <c r="G9" s="49">
        <f aca="true" t="shared" si="0" ref="G9:G16">E9*F9</f>
        <v>0</v>
      </c>
      <c r="H9" s="24"/>
      <c r="I9" s="1"/>
      <c r="J9" s="1"/>
      <c r="K9" s="1"/>
      <c r="L9" s="1"/>
      <c r="M9" s="34"/>
      <c r="N9" s="32"/>
    </row>
    <row r="10" spans="1:14" s="3" customFormat="1" ht="12.75">
      <c r="A10" s="54">
        <v>2</v>
      </c>
      <c r="B10" s="50" t="s">
        <v>6</v>
      </c>
      <c r="C10" s="42" t="s">
        <v>86</v>
      </c>
      <c r="D10" s="51" t="s">
        <v>13</v>
      </c>
      <c r="E10" s="49">
        <v>1</v>
      </c>
      <c r="F10" s="52"/>
      <c r="G10" s="49">
        <f t="shared" si="0"/>
        <v>0</v>
      </c>
      <c r="H10" s="24"/>
      <c r="I10" s="1"/>
      <c r="J10" s="1"/>
      <c r="K10" s="1"/>
      <c r="L10" s="1"/>
      <c r="M10" s="34"/>
      <c r="N10" s="32"/>
    </row>
    <row r="11" spans="1:14" s="3" customFormat="1" ht="12.75">
      <c r="A11" s="54">
        <v>3</v>
      </c>
      <c r="B11" s="50" t="s">
        <v>6</v>
      </c>
      <c r="C11" s="42" t="s">
        <v>88</v>
      </c>
      <c r="D11" s="51" t="s">
        <v>13</v>
      </c>
      <c r="E11" s="49">
        <v>1</v>
      </c>
      <c r="F11" s="52"/>
      <c r="G11" s="49">
        <f t="shared" si="0"/>
        <v>0</v>
      </c>
      <c r="H11" s="24"/>
      <c r="I11" s="1"/>
      <c r="J11" s="1"/>
      <c r="K11" s="1"/>
      <c r="L11" s="1"/>
      <c r="M11" s="34"/>
      <c r="N11" s="32"/>
    </row>
    <row r="12" spans="1:14" s="3" customFormat="1" ht="12.75">
      <c r="A12" s="54">
        <v>4</v>
      </c>
      <c r="B12" s="50" t="s">
        <v>6</v>
      </c>
      <c r="C12" s="42" t="s">
        <v>89</v>
      </c>
      <c r="D12" s="51" t="s">
        <v>13</v>
      </c>
      <c r="E12" s="49">
        <v>1</v>
      </c>
      <c r="F12" s="52"/>
      <c r="G12" s="49">
        <f t="shared" si="0"/>
        <v>0</v>
      </c>
      <c r="H12" s="24"/>
      <c r="I12" s="1"/>
      <c r="J12" s="1"/>
      <c r="K12" s="1"/>
      <c r="L12" s="1"/>
      <c r="M12" s="34"/>
      <c r="N12" s="32"/>
    </row>
    <row r="13" spans="1:14" s="3" customFormat="1" ht="12.75">
      <c r="A13" s="54">
        <v>5</v>
      </c>
      <c r="B13" s="50" t="s">
        <v>6</v>
      </c>
      <c r="C13" s="42" t="s">
        <v>90</v>
      </c>
      <c r="D13" s="51" t="s">
        <v>13</v>
      </c>
      <c r="E13" s="49">
        <v>1</v>
      </c>
      <c r="F13" s="52"/>
      <c r="G13" s="49">
        <f t="shared" si="0"/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54">
        <v>6</v>
      </c>
      <c r="B14" s="50" t="s">
        <v>6</v>
      </c>
      <c r="C14" s="42" t="s">
        <v>91</v>
      </c>
      <c r="D14" s="51" t="s">
        <v>13</v>
      </c>
      <c r="E14" s="49">
        <v>1</v>
      </c>
      <c r="F14" s="52"/>
      <c r="G14" s="49">
        <f t="shared" si="0"/>
        <v>0</v>
      </c>
      <c r="H14" s="24"/>
      <c r="I14" s="1"/>
      <c r="J14" s="1"/>
      <c r="K14" s="1"/>
      <c r="L14" s="1"/>
      <c r="M14" s="34"/>
      <c r="N14" s="32"/>
    </row>
    <row r="15" spans="1:14" s="3" customFormat="1" ht="12.75">
      <c r="A15" s="54">
        <v>7</v>
      </c>
      <c r="B15" s="50" t="s">
        <v>6</v>
      </c>
      <c r="C15" s="42" t="s">
        <v>92</v>
      </c>
      <c r="D15" s="51" t="s">
        <v>13</v>
      </c>
      <c r="E15" s="49">
        <v>1</v>
      </c>
      <c r="F15" s="52"/>
      <c r="G15" s="49">
        <f t="shared" si="0"/>
        <v>0</v>
      </c>
      <c r="H15" s="24"/>
      <c r="I15" s="1"/>
      <c r="J15" s="1"/>
      <c r="K15" s="1"/>
      <c r="L15" s="1"/>
      <c r="M15" s="34"/>
      <c r="N15" s="32"/>
    </row>
    <row r="16" spans="1:14" s="3" customFormat="1" ht="12.75">
      <c r="A16" s="54">
        <v>8</v>
      </c>
      <c r="B16" s="50" t="s">
        <v>6</v>
      </c>
      <c r="C16" s="42" t="s">
        <v>93</v>
      </c>
      <c r="D16" s="51" t="s">
        <v>13</v>
      </c>
      <c r="E16" s="49">
        <v>1</v>
      </c>
      <c r="F16" s="52"/>
      <c r="G16" s="49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12.75">
      <c r="A17" s="54">
        <v>9</v>
      </c>
      <c r="B17" s="50" t="s">
        <v>6</v>
      </c>
      <c r="C17" s="42" t="s">
        <v>94</v>
      </c>
      <c r="D17" s="51" t="s">
        <v>13</v>
      </c>
      <c r="E17" s="49">
        <v>1</v>
      </c>
      <c r="F17" s="52"/>
      <c r="G17" s="49">
        <f>E17*F17</f>
        <v>0</v>
      </c>
      <c r="H17" s="24"/>
      <c r="I17" s="1"/>
      <c r="J17" s="1"/>
      <c r="K17" s="1"/>
      <c r="L17" s="1"/>
      <c r="M17" s="34"/>
      <c r="N17" s="32"/>
    </row>
    <row r="18" spans="1:14" s="3" customFormat="1" ht="12.75">
      <c r="A18" s="54">
        <v>10</v>
      </c>
      <c r="B18" s="50" t="s">
        <v>6</v>
      </c>
      <c r="C18" s="42" t="s">
        <v>95</v>
      </c>
      <c r="D18" s="51" t="s">
        <v>13</v>
      </c>
      <c r="E18" s="49">
        <v>1</v>
      </c>
      <c r="F18" s="52"/>
      <c r="G18" s="49">
        <f>E18*F18</f>
        <v>0</v>
      </c>
      <c r="H18" s="24"/>
      <c r="I18" s="1"/>
      <c r="J18" s="1"/>
      <c r="K18" s="1"/>
      <c r="L18" s="1"/>
      <c r="M18" s="34"/>
      <c r="N18" s="32"/>
    </row>
    <row r="19" spans="1:14" s="3" customFormat="1" ht="12.75">
      <c r="A19" s="54">
        <v>11</v>
      </c>
      <c r="B19" s="50" t="s">
        <v>6</v>
      </c>
      <c r="C19" s="42" t="s">
        <v>96</v>
      </c>
      <c r="D19" s="51" t="s">
        <v>13</v>
      </c>
      <c r="E19" s="49">
        <v>1</v>
      </c>
      <c r="F19" s="52"/>
      <c r="G19" s="49">
        <f>E19*F19</f>
        <v>0</v>
      </c>
      <c r="H19" s="24"/>
      <c r="I19" s="1"/>
      <c r="J19" s="1"/>
      <c r="K19" s="1"/>
      <c r="L19" s="1"/>
      <c r="M19" s="34"/>
      <c r="N19" s="32"/>
    </row>
    <row r="20" spans="1:14" s="3" customFormat="1" ht="12.75">
      <c r="A20" s="27"/>
      <c r="B20" s="6" t="s">
        <v>3</v>
      </c>
      <c r="C20" s="7" t="str">
        <f>C8</f>
        <v>Zařízení - detekce plynů</v>
      </c>
      <c r="D20" s="5"/>
      <c r="E20" s="8"/>
      <c r="F20" s="28"/>
      <c r="G20" s="40">
        <f>SUM(G9:G19)</f>
        <v>0</v>
      </c>
      <c r="H20" s="24"/>
      <c r="I20" s="1"/>
      <c r="J20" s="1"/>
      <c r="K20" s="1"/>
      <c r="L20" s="1"/>
      <c r="M20" s="34"/>
      <c r="N20" s="32"/>
    </row>
    <row r="21" spans="1:14" s="3" customFormat="1" ht="12.75">
      <c r="A21" s="36"/>
      <c r="B21" s="37"/>
      <c r="C21" s="30" t="s">
        <v>16</v>
      </c>
      <c r="D21" s="38"/>
      <c r="E21" s="39"/>
      <c r="F21" s="39"/>
      <c r="G21" s="29"/>
      <c r="H21" s="24"/>
      <c r="I21" s="1"/>
      <c r="J21" s="1"/>
      <c r="K21" s="1"/>
      <c r="L21" s="1"/>
      <c r="M21" s="34"/>
      <c r="N21" s="32"/>
    </row>
    <row r="22" spans="1:14" s="3" customFormat="1" ht="22.5">
      <c r="A22" s="54">
        <v>12</v>
      </c>
      <c r="B22" s="50" t="s">
        <v>6</v>
      </c>
      <c r="C22" s="42" t="s">
        <v>97</v>
      </c>
      <c r="D22" s="51" t="s">
        <v>13</v>
      </c>
      <c r="E22" s="49">
        <v>1</v>
      </c>
      <c r="F22" s="52"/>
      <c r="G22" s="49">
        <f>E22*F22</f>
        <v>0</v>
      </c>
      <c r="H22" s="24"/>
      <c r="I22" s="1"/>
      <c r="J22" s="1"/>
      <c r="K22" s="1"/>
      <c r="L22" s="1"/>
      <c r="M22" s="34"/>
      <c r="N22" s="32"/>
    </row>
    <row r="23" spans="1:14" s="3" customFormat="1" ht="12.75">
      <c r="A23" s="54">
        <v>13</v>
      </c>
      <c r="B23" s="50" t="s">
        <v>6</v>
      </c>
      <c r="C23" s="42" t="s">
        <v>99</v>
      </c>
      <c r="D23" s="51" t="s">
        <v>109</v>
      </c>
      <c r="E23" s="49">
        <v>3</v>
      </c>
      <c r="F23" s="52"/>
      <c r="G23" s="49">
        <f>E23*F23</f>
        <v>0</v>
      </c>
      <c r="H23" s="24"/>
      <c r="I23" s="1"/>
      <c r="J23" s="1"/>
      <c r="K23" s="1"/>
      <c r="L23" s="1"/>
      <c r="M23" s="34"/>
      <c r="N23" s="32"/>
    </row>
    <row r="24" spans="1:14" s="3" customFormat="1" ht="12.75">
      <c r="A24" s="27"/>
      <c r="B24" s="6" t="s">
        <v>3</v>
      </c>
      <c r="C24" s="7" t="str">
        <f>C21</f>
        <v>Ostatní</v>
      </c>
      <c r="D24" s="5"/>
      <c r="E24" s="8"/>
      <c r="F24" s="28"/>
      <c r="G24" s="40">
        <f>SUM(G22:G23)</f>
        <v>0</v>
      </c>
      <c r="H24" s="24"/>
      <c r="I24" s="1"/>
      <c r="J24" s="1"/>
      <c r="K24" s="1"/>
      <c r="L24" s="1"/>
      <c r="M24" s="34"/>
      <c r="N24" s="32"/>
    </row>
    <row r="25" spans="1:14" ht="12.75">
      <c r="A25" s="111"/>
      <c r="B25" s="112"/>
      <c r="C25" s="113" t="s">
        <v>82</v>
      </c>
      <c r="D25" s="113"/>
      <c r="E25" s="113"/>
      <c r="F25" s="113"/>
      <c r="G25" s="114">
        <f>G20+G24</f>
        <v>0</v>
      </c>
      <c r="I25" s="10"/>
      <c r="J25" s="10"/>
      <c r="K25" s="10"/>
      <c r="L25" s="10"/>
      <c r="M25" s="26"/>
      <c r="N25" s="10"/>
    </row>
    <row r="26" spans="1:14" ht="12.75">
      <c r="A26" s="10"/>
      <c r="B26" s="10"/>
      <c r="C26" s="10"/>
      <c r="D26" s="10"/>
      <c r="E26" s="10"/>
      <c r="F26" s="10"/>
      <c r="G26" s="10"/>
      <c r="I26" s="10"/>
      <c r="J26" s="10"/>
      <c r="K26" s="10"/>
      <c r="L26" s="10"/>
      <c r="M26" s="26"/>
      <c r="N26" s="10"/>
    </row>
    <row r="27" spans="5:14" ht="12.75">
      <c r="E27" s="2"/>
      <c r="F27" s="2"/>
      <c r="I27" s="10"/>
      <c r="J27" s="10"/>
      <c r="K27" s="10"/>
      <c r="L27" s="10"/>
      <c r="M27" s="26"/>
      <c r="N27" s="10"/>
    </row>
    <row r="28" spans="5:14" ht="12.75">
      <c r="E28" s="2"/>
      <c r="F28" s="2"/>
      <c r="I28" s="10"/>
      <c r="J28" s="10"/>
      <c r="K28" s="10"/>
      <c r="L28" s="10"/>
      <c r="M28" s="26"/>
      <c r="N28" s="10"/>
    </row>
    <row r="29" spans="5:14" ht="12.75">
      <c r="E29" s="2"/>
      <c r="F29" s="2"/>
      <c r="I29" s="10"/>
      <c r="J29" s="10"/>
      <c r="K29" s="10"/>
      <c r="L29" s="10"/>
      <c r="M29" s="26"/>
      <c r="N29" s="10"/>
    </row>
    <row r="30" spans="5:14" ht="12.75">
      <c r="E30" s="2"/>
      <c r="F30" s="2"/>
      <c r="I30" s="10"/>
      <c r="J30" s="10"/>
      <c r="K30" s="10"/>
      <c r="L30" s="10"/>
      <c r="M30" s="26"/>
      <c r="N30" s="10"/>
    </row>
    <row r="31" spans="5:25" ht="12.75">
      <c r="E31" s="2"/>
      <c r="F31" s="2"/>
      <c r="I31" s="10"/>
      <c r="J31" s="10"/>
      <c r="K31" s="10"/>
      <c r="L31" s="10"/>
      <c r="M31" s="26"/>
      <c r="N31" s="10"/>
      <c r="Y31" s="2">
        <v>0</v>
      </c>
    </row>
    <row r="32" spans="5:25" ht="12.75">
      <c r="E32" s="2"/>
      <c r="F32" s="2"/>
      <c r="I32" s="10"/>
      <c r="J32" s="10"/>
      <c r="K32" s="10"/>
      <c r="L32" s="10"/>
      <c r="M32" s="26"/>
      <c r="N32" s="10"/>
      <c r="Y32" s="2">
        <v>0</v>
      </c>
    </row>
    <row r="33" spans="5:25" ht="12.75">
      <c r="E33" s="2"/>
      <c r="F33" s="2"/>
      <c r="I33" s="10"/>
      <c r="J33" s="10"/>
      <c r="K33" s="10"/>
      <c r="L33" s="10"/>
      <c r="M33" s="26"/>
      <c r="N33" s="10"/>
      <c r="Y33" s="2">
        <v>0</v>
      </c>
    </row>
    <row r="34" spans="5:25" ht="12.75">
      <c r="E34" s="2"/>
      <c r="F34" s="2"/>
      <c r="I34" s="10"/>
      <c r="J34" s="10"/>
      <c r="K34" s="10"/>
      <c r="L34" s="10"/>
      <c r="M34" s="26"/>
      <c r="N34" s="10"/>
      <c r="Y34" s="2">
        <v>0</v>
      </c>
    </row>
    <row r="35" spans="5:14" ht="12.75">
      <c r="E35" s="2"/>
      <c r="F35" s="2"/>
      <c r="I35" s="10"/>
      <c r="J35" s="10"/>
      <c r="K35" s="10"/>
      <c r="L35" s="10"/>
      <c r="M35" s="26"/>
      <c r="N35" s="10"/>
    </row>
    <row r="36" spans="5:14" ht="12.75">
      <c r="E36" s="2"/>
      <c r="F36" s="2"/>
      <c r="I36" s="10"/>
      <c r="J36" s="10"/>
      <c r="K36" s="10"/>
      <c r="L36" s="10"/>
      <c r="M36" s="10"/>
      <c r="N36" s="10"/>
    </row>
    <row r="37" spans="5:14" ht="12.75">
      <c r="E37" s="2"/>
      <c r="F37" s="2"/>
      <c r="I37" s="10"/>
      <c r="J37" s="10"/>
      <c r="K37" s="10"/>
      <c r="L37" s="10"/>
      <c r="M37" s="10"/>
      <c r="N37" s="10"/>
    </row>
    <row r="38" spans="5:14" ht="12.75">
      <c r="E38" s="2"/>
      <c r="F38" s="2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1:2" ht="12.75">
      <c r="A73" s="11"/>
      <c r="B73" s="11"/>
    </row>
    <row r="74" spans="1:8" ht="12.75">
      <c r="A74" s="10"/>
      <c r="B74" s="10"/>
      <c r="C74" s="13"/>
      <c r="D74" s="13"/>
      <c r="E74" s="14"/>
      <c r="F74" s="14"/>
      <c r="G74" s="13"/>
      <c r="H74" s="13"/>
    </row>
    <row r="75" spans="1:8" ht="12.75">
      <c r="A75" s="15"/>
      <c r="B75" s="15"/>
      <c r="C75" s="10"/>
      <c r="D75" s="10"/>
      <c r="E75" s="16"/>
      <c r="F75" s="16"/>
      <c r="G75" s="10"/>
      <c r="H75" s="10"/>
    </row>
    <row r="76" spans="1:8" ht="12.75">
      <c r="A76" s="10"/>
      <c r="B76" s="10"/>
      <c r="C76" s="10"/>
      <c r="D76" s="10"/>
      <c r="E76" s="16"/>
      <c r="F76" s="16"/>
      <c r="G76" s="10"/>
      <c r="H76" s="10"/>
    </row>
    <row r="77" spans="1:8" ht="12.75">
      <c r="A77" s="10"/>
      <c r="B77" s="10"/>
      <c r="C77" s="10"/>
      <c r="D77" s="10"/>
      <c r="E77" s="16"/>
      <c r="F77" s="16"/>
      <c r="G77" s="10"/>
      <c r="H77" s="10"/>
    </row>
    <row r="78" spans="1:8" ht="12.75">
      <c r="A78" s="10"/>
      <c r="B78" s="10"/>
      <c r="C78" s="10"/>
      <c r="D78" s="10"/>
      <c r="E78" s="16"/>
      <c r="F78" s="16"/>
      <c r="G78" s="10"/>
      <c r="H78" s="10"/>
    </row>
    <row r="79" spans="1:8" ht="12.75">
      <c r="A79" s="10"/>
      <c r="B79" s="10"/>
      <c r="C79" s="10"/>
      <c r="D79" s="10"/>
      <c r="E79" s="16"/>
      <c r="F79" s="16"/>
      <c r="G79" s="10"/>
      <c r="H79" s="10"/>
    </row>
    <row r="80" spans="1:8" ht="12.75">
      <c r="A80" s="10"/>
      <c r="B80" s="10"/>
      <c r="C80" s="10"/>
      <c r="D80" s="10"/>
      <c r="E80" s="16"/>
      <c r="F80" s="16"/>
      <c r="G80" s="10"/>
      <c r="H80" s="10"/>
    </row>
    <row r="81" spans="1:8" ht="12.75">
      <c r="A81" s="10"/>
      <c r="B81" s="10"/>
      <c r="C81" s="10"/>
      <c r="D81" s="10"/>
      <c r="E81" s="16"/>
      <c r="F81" s="16"/>
      <c r="G81" s="10"/>
      <c r="H81" s="10"/>
    </row>
    <row r="82" spans="1:8" ht="12.75">
      <c r="A82" s="10"/>
      <c r="B82" s="10"/>
      <c r="C82" s="10"/>
      <c r="D82" s="10"/>
      <c r="E82" s="16"/>
      <c r="F82" s="16"/>
      <c r="G82" s="10"/>
      <c r="H82" s="10"/>
    </row>
    <row r="83" spans="1:8" ht="12.75">
      <c r="A83" s="10"/>
      <c r="B83" s="10"/>
      <c r="C83" s="10"/>
      <c r="D83" s="10"/>
      <c r="E83" s="16"/>
      <c r="F83" s="16"/>
      <c r="G83" s="10"/>
      <c r="H83" s="10"/>
    </row>
    <row r="84" spans="1:8" ht="12.75">
      <c r="A84" s="10"/>
      <c r="B84" s="10"/>
      <c r="C84" s="10"/>
      <c r="D84" s="10"/>
      <c r="E84" s="16"/>
      <c r="F84" s="16"/>
      <c r="G84" s="10"/>
      <c r="H84" s="10"/>
    </row>
    <row r="85" spans="1:8" ht="12.75">
      <c r="A85" s="10"/>
      <c r="B85" s="10"/>
      <c r="C85" s="10"/>
      <c r="D85" s="10"/>
      <c r="E85" s="16"/>
      <c r="F85" s="16"/>
      <c r="G85" s="10"/>
      <c r="H85" s="10"/>
    </row>
    <row r="86" spans="1:8" ht="12.75">
      <c r="A86" s="10"/>
      <c r="B86" s="10"/>
      <c r="C86" s="10"/>
      <c r="D86" s="10"/>
      <c r="E86" s="16"/>
      <c r="F86" s="16"/>
      <c r="G86" s="10"/>
      <c r="H86" s="10"/>
    </row>
    <row r="87" spans="1:8" ht="12.75">
      <c r="A87" s="10"/>
      <c r="B87" s="10"/>
      <c r="C87" s="10"/>
      <c r="D87" s="10"/>
      <c r="E87" s="16"/>
      <c r="F87" s="16"/>
      <c r="G87" s="10"/>
      <c r="H87" s="10"/>
    </row>
  </sheetData>
  <sheetProtection/>
  <mergeCells count="6">
    <mergeCell ref="A1:G1"/>
    <mergeCell ref="A3:B3"/>
    <mergeCell ref="C3:G3"/>
    <mergeCell ref="A4:B4"/>
    <mergeCell ref="A5:B5"/>
    <mergeCell ref="E5:G5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showZeros="0" tabSelected="1" view="pageBreakPreview" zoomScale="90" zoomScaleSheetLayoutView="90" workbookViewId="0" topLeftCell="A1">
      <selection activeCell="E27" sqref="E27"/>
    </sheetView>
  </sheetViews>
  <sheetFormatPr defaultColWidth="9.00390625" defaultRowHeight="12.75"/>
  <cols>
    <col min="1" max="1" width="7.75390625" style="2" customWidth="1"/>
    <col min="2" max="2" width="10.75390625" style="2" customWidth="1"/>
    <col min="3" max="3" width="55.75390625" style="2" customWidth="1"/>
    <col min="4" max="4" width="5.75390625" style="2" customWidth="1"/>
    <col min="5" max="5" width="8.25390625" style="12" customWidth="1"/>
    <col min="6" max="6" width="13.25390625" style="12" customWidth="1"/>
    <col min="7" max="7" width="13.25390625" style="2" customWidth="1"/>
    <col min="8" max="8" width="11.00390625" style="2" customWidth="1"/>
    <col min="9" max="9" width="10.00390625" style="2" bestFit="1" customWidth="1"/>
    <col min="10" max="11" width="9.125" style="2" customWidth="1"/>
    <col min="12" max="12" width="11.75390625" style="2" bestFit="1" customWidth="1"/>
    <col min="13" max="16384" width="9.125" style="2" customWidth="1"/>
  </cols>
  <sheetData>
    <row r="1" spans="1:8" s="3" customFormat="1" ht="15.75">
      <c r="A1" s="121" t="s">
        <v>0</v>
      </c>
      <c r="B1" s="122"/>
      <c r="C1" s="122"/>
      <c r="D1" s="122"/>
      <c r="E1" s="122"/>
      <c r="F1" s="122"/>
      <c r="G1" s="123"/>
      <c r="H1" s="31"/>
    </row>
    <row r="2" spans="1:8" s="3" customFormat="1" ht="13.5" thickBot="1">
      <c r="A2" s="99"/>
      <c r="B2" s="100"/>
      <c r="C2" s="97"/>
      <c r="D2" s="97"/>
      <c r="E2" s="101"/>
      <c r="F2" s="101"/>
      <c r="G2" s="102"/>
      <c r="H2" s="4"/>
    </row>
    <row r="3" spans="1:8" s="3" customFormat="1" ht="13.5" thickTop="1">
      <c r="A3" s="142" t="s">
        <v>42</v>
      </c>
      <c r="B3" s="143"/>
      <c r="C3" s="135" t="s">
        <v>123</v>
      </c>
      <c r="D3" s="136"/>
      <c r="E3" s="136"/>
      <c r="F3" s="136"/>
      <c r="G3" s="137"/>
      <c r="H3" s="21"/>
    </row>
    <row r="4" spans="1:8" s="3" customFormat="1" ht="12.75">
      <c r="A4" s="148" t="s">
        <v>43</v>
      </c>
      <c r="B4" s="149"/>
      <c r="C4" s="43" t="s">
        <v>44</v>
      </c>
      <c r="D4" s="21"/>
      <c r="E4" s="21"/>
      <c r="F4" s="21"/>
      <c r="G4" s="110"/>
      <c r="H4" s="21"/>
    </row>
    <row r="5" spans="1:8" s="3" customFormat="1" ht="13.5" thickBot="1">
      <c r="A5" s="144" t="s">
        <v>45</v>
      </c>
      <c r="B5" s="145"/>
      <c r="C5" s="59" t="s">
        <v>100</v>
      </c>
      <c r="D5" s="66"/>
      <c r="E5" s="146"/>
      <c r="F5" s="146"/>
      <c r="G5" s="147"/>
      <c r="H5" s="22"/>
    </row>
    <row r="6" spans="1:14" s="3" customFormat="1" ht="13.5" thickTop="1">
      <c r="A6" s="104"/>
      <c r="B6" s="98"/>
      <c r="C6" s="98"/>
      <c r="D6" s="32"/>
      <c r="E6" s="105"/>
      <c r="F6" s="105"/>
      <c r="G6" s="106"/>
      <c r="I6" s="32"/>
      <c r="J6" s="32"/>
      <c r="K6" s="32"/>
      <c r="L6" s="32"/>
      <c r="M6" s="32"/>
      <c r="N6" s="32"/>
    </row>
    <row r="7" spans="1:14" s="3" customFormat="1" ht="24">
      <c r="A7" s="65" t="s">
        <v>1</v>
      </c>
      <c r="B7" s="61" t="s">
        <v>7</v>
      </c>
      <c r="C7" s="60" t="s">
        <v>8</v>
      </c>
      <c r="D7" s="61" t="s">
        <v>2</v>
      </c>
      <c r="E7" s="62" t="s">
        <v>9</v>
      </c>
      <c r="F7" s="63" t="s">
        <v>11</v>
      </c>
      <c r="G7" s="64" t="s">
        <v>10</v>
      </c>
      <c r="H7" s="23"/>
      <c r="I7" s="33"/>
      <c r="J7" s="23"/>
      <c r="K7" s="33"/>
      <c r="L7" s="25"/>
      <c r="M7" s="32"/>
      <c r="N7" s="32"/>
    </row>
    <row r="8" spans="1:14" s="3" customFormat="1" ht="12.75">
      <c r="A8" s="44"/>
      <c r="B8" s="45"/>
      <c r="C8" s="46" t="s">
        <v>101</v>
      </c>
      <c r="D8" s="47"/>
      <c r="E8" s="48"/>
      <c r="F8" s="48"/>
      <c r="G8" s="49"/>
      <c r="H8" s="24"/>
      <c r="I8" s="1"/>
      <c r="J8" s="1"/>
      <c r="K8" s="1"/>
      <c r="L8" s="1"/>
      <c r="M8" s="34"/>
      <c r="N8" s="32"/>
    </row>
    <row r="9" spans="1:14" s="3" customFormat="1" ht="12.75">
      <c r="A9" s="54">
        <v>1</v>
      </c>
      <c r="B9" s="50" t="s">
        <v>6</v>
      </c>
      <c r="C9" s="42" t="s">
        <v>102</v>
      </c>
      <c r="D9" s="51" t="s">
        <v>109</v>
      </c>
      <c r="E9" s="49">
        <v>6</v>
      </c>
      <c r="F9" s="52"/>
      <c r="G9" s="49">
        <f aca="true" t="shared" si="0" ref="G9:G17">E9*F9</f>
        <v>0</v>
      </c>
      <c r="H9" s="24"/>
      <c r="I9" s="1"/>
      <c r="J9" s="1"/>
      <c r="K9" s="1"/>
      <c r="L9" s="1"/>
      <c r="M9" s="34"/>
      <c r="N9" s="32"/>
    </row>
    <row r="10" spans="1:14" s="3" customFormat="1" ht="12.75">
      <c r="A10" s="54">
        <v>2</v>
      </c>
      <c r="B10" s="50" t="s">
        <v>6</v>
      </c>
      <c r="C10" s="42" t="s">
        <v>103</v>
      </c>
      <c r="D10" s="51" t="s">
        <v>109</v>
      </c>
      <c r="E10" s="49">
        <v>3</v>
      </c>
      <c r="F10" s="52"/>
      <c r="G10" s="49">
        <f t="shared" si="0"/>
        <v>0</v>
      </c>
      <c r="H10" s="24"/>
      <c r="I10" s="1"/>
      <c r="J10" s="1"/>
      <c r="K10" s="1"/>
      <c r="L10" s="1"/>
      <c r="M10" s="34"/>
      <c r="N10" s="32"/>
    </row>
    <row r="11" spans="1:14" s="3" customFormat="1" ht="22.5">
      <c r="A11" s="54">
        <v>3</v>
      </c>
      <c r="B11" s="50" t="s">
        <v>6</v>
      </c>
      <c r="C11" s="42" t="s">
        <v>110</v>
      </c>
      <c r="D11" s="51" t="s">
        <v>13</v>
      </c>
      <c r="E11" s="49">
        <v>1</v>
      </c>
      <c r="F11" s="52"/>
      <c r="G11" s="49">
        <f t="shared" si="0"/>
        <v>0</v>
      </c>
      <c r="H11" s="24"/>
      <c r="I11" s="1"/>
      <c r="J11" s="1"/>
      <c r="K11" s="1"/>
      <c r="L11" s="1"/>
      <c r="M11" s="34"/>
      <c r="N11" s="32"/>
    </row>
    <row r="12" spans="1:14" s="3" customFormat="1" ht="22.5">
      <c r="A12" s="54">
        <v>4</v>
      </c>
      <c r="B12" s="50" t="s">
        <v>6</v>
      </c>
      <c r="C12" s="42" t="s">
        <v>177</v>
      </c>
      <c r="D12" s="51" t="s">
        <v>13</v>
      </c>
      <c r="E12" s="49">
        <v>1</v>
      </c>
      <c r="F12" s="52"/>
      <c r="G12" s="49">
        <f t="shared" si="0"/>
        <v>0</v>
      </c>
      <c r="H12" s="24"/>
      <c r="I12" s="1"/>
      <c r="J12" s="1"/>
      <c r="K12" s="1"/>
      <c r="L12" s="1"/>
      <c r="M12" s="34"/>
      <c r="N12" s="32"/>
    </row>
    <row r="13" spans="1:14" s="3" customFormat="1" ht="22.5">
      <c r="A13" s="54">
        <v>5</v>
      </c>
      <c r="B13" s="50" t="s">
        <v>6</v>
      </c>
      <c r="C13" s="42" t="s">
        <v>111</v>
      </c>
      <c r="D13" s="51" t="s">
        <v>13</v>
      </c>
      <c r="E13" s="49">
        <v>1</v>
      </c>
      <c r="F13" s="52"/>
      <c r="G13" s="49">
        <f t="shared" si="0"/>
        <v>0</v>
      </c>
      <c r="H13" s="24"/>
      <c r="I13" s="1"/>
      <c r="J13" s="1"/>
      <c r="K13" s="1"/>
      <c r="L13" s="1"/>
      <c r="M13" s="34"/>
      <c r="N13" s="32"/>
    </row>
    <row r="14" spans="1:14" s="3" customFormat="1" ht="12.75">
      <c r="A14" s="54">
        <v>6</v>
      </c>
      <c r="B14" s="50" t="s">
        <v>6</v>
      </c>
      <c r="C14" s="42" t="s">
        <v>39</v>
      </c>
      <c r="D14" s="51" t="s">
        <v>13</v>
      </c>
      <c r="E14" s="49">
        <v>1</v>
      </c>
      <c r="F14" s="52"/>
      <c r="G14" s="49">
        <f t="shared" si="0"/>
        <v>0</v>
      </c>
      <c r="H14" s="24"/>
      <c r="I14" s="1"/>
      <c r="J14" s="1"/>
      <c r="K14" s="1"/>
      <c r="L14" s="1"/>
      <c r="M14" s="34"/>
      <c r="N14" s="32"/>
    </row>
    <row r="15" spans="1:14" s="3" customFormat="1" ht="12.75">
      <c r="A15" s="54">
        <v>8</v>
      </c>
      <c r="B15" s="50" t="s">
        <v>6</v>
      </c>
      <c r="C15" s="42" t="s">
        <v>105</v>
      </c>
      <c r="D15" s="51" t="s">
        <v>13</v>
      </c>
      <c r="E15" s="49">
        <v>1</v>
      </c>
      <c r="F15" s="52"/>
      <c r="G15" s="49">
        <f t="shared" si="0"/>
        <v>0</v>
      </c>
      <c r="H15" s="24"/>
      <c r="I15" s="1"/>
      <c r="J15" s="1"/>
      <c r="K15" s="1"/>
      <c r="L15" s="1"/>
      <c r="M15" s="34"/>
      <c r="N15" s="32"/>
    </row>
    <row r="16" spans="1:14" s="3" customFormat="1" ht="22.5">
      <c r="A16" s="54">
        <v>9</v>
      </c>
      <c r="B16" s="50" t="s">
        <v>6</v>
      </c>
      <c r="C16" s="42" t="s">
        <v>98</v>
      </c>
      <c r="D16" s="51" t="s">
        <v>13</v>
      </c>
      <c r="E16" s="49">
        <v>1</v>
      </c>
      <c r="F16" s="52"/>
      <c r="G16" s="49">
        <f t="shared" si="0"/>
        <v>0</v>
      </c>
      <c r="H16" s="24"/>
      <c r="I16" s="1"/>
      <c r="J16" s="1"/>
      <c r="K16" s="1"/>
      <c r="L16" s="1"/>
      <c r="M16" s="34"/>
      <c r="N16" s="32"/>
    </row>
    <row r="17" spans="1:14" s="3" customFormat="1" ht="12.75">
      <c r="A17" s="54">
        <v>10</v>
      </c>
      <c r="B17" s="50" t="s">
        <v>6</v>
      </c>
      <c r="C17" s="42" t="s">
        <v>104</v>
      </c>
      <c r="D17" s="51" t="s">
        <v>13</v>
      </c>
      <c r="E17" s="49">
        <v>1</v>
      </c>
      <c r="F17" s="52"/>
      <c r="G17" s="49">
        <f t="shared" si="0"/>
        <v>0</v>
      </c>
      <c r="H17" s="24"/>
      <c r="I17" s="1"/>
      <c r="J17" s="1"/>
      <c r="K17" s="1"/>
      <c r="L17" s="1"/>
      <c r="M17" s="34"/>
      <c r="N17" s="32"/>
    </row>
    <row r="18" spans="1:14" s="3" customFormat="1" ht="12.75">
      <c r="A18" s="27"/>
      <c r="B18" s="6" t="s">
        <v>3</v>
      </c>
      <c r="C18" s="7" t="str">
        <f>C8</f>
        <v>Vedlejší a ostatní náklady</v>
      </c>
      <c r="D18" s="5"/>
      <c r="E18" s="8"/>
      <c r="F18" s="28"/>
      <c r="G18" s="40">
        <f>SUM(G9:G17)</f>
        <v>0</v>
      </c>
      <c r="H18" s="24"/>
      <c r="I18" s="1"/>
      <c r="J18" s="1"/>
      <c r="K18" s="1"/>
      <c r="L18" s="1"/>
      <c r="M18" s="34"/>
      <c r="N18" s="32"/>
    </row>
    <row r="19" spans="1:14" ht="12.75">
      <c r="A19" s="111"/>
      <c r="B19" s="112"/>
      <c r="C19" s="113" t="s">
        <v>112</v>
      </c>
      <c r="D19" s="113"/>
      <c r="E19" s="113"/>
      <c r="F19" s="113"/>
      <c r="G19" s="114">
        <f>G18</f>
        <v>0</v>
      </c>
      <c r="I19" s="10"/>
      <c r="J19" s="10"/>
      <c r="K19" s="10"/>
      <c r="L19" s="10"/>
      <c r="M19" s="26"/>
      <c r="N19" s="10"/>
    </row>
    <row r="20" spans="1:14" ht="12.75">
      <c r="A20" s="10"/>
      <c r="B20" s="10"/>
      <c r="C20" s="10"/>
      <c r="D20" s="10"/>
      <c r="E20" s="10"/>
      <c r="F20" s="10"/>
      <c r="G20" s="10"/>
      <c r="I20" s="10"/>
      <c r="J20" s="10"/>
      <c r="K20" s="10"/>
      <c r="L20" s="10"/>
      <c r="M20" s="26"/>
      <c r="N20" s="10"/>
    </row>
    <row r="21" spans="5:14" ht="12.75">
      <c r="E21" s="2"/>
      <c r="F21" s="2"/>
      <c r="I21" s="10"/>
      <c r="J21" s="10"/>
      <c r="K21" s="10"/>
      <c r="L21" s="10"/>
      <c r="M21" s="26"/>
      <c r="N21" s="10"/>
    </row>
    <row r="22" spans="5:14" ht="12.75">
      <c r="E22" s="2"/>
      <c r="F22" s="2"/>
      <c r="I22" s="10"/>
      <c r="J22" s="10"/>
      <c r="K22" s="10"/>
      <c r="L22" s="10"/>
      <c r="M22" s="26"/>
      <c r="N22" s="10"/>
    </row>
    <row r="23" spans="5:14" ht="12.75">
      <c r="E23" s="2"/>
      <c r="F23" s="2"/>
      <c r="I23" s="10"/>
      <c r="J23" s="10"/>
      <c r="K23" s="10"/>
      <c r="L23" s="10"/>
      <c r="M23" s="26"/>
      <c r="N23" s="10"/>
    </row>
    <row r="24" spans="5:14" ht="12.75">
      <c r="E24" s="2"/>
      <c r="F24" s="2"/>
      <c r="I24" s="10"/>
      <c r="J24" s="10"/>
      <c r="K24" s="10"/>
      <c r="L24" s="10"/>
      <c r="M24" s="26"/>
      <c r="N24" s="10"/>
    </row>
    <row r="25" spans="5:14" ht="12.75">
      <c r="E25" s="2"/>
      <c r="F25" s="2"/>
      <c r="I25" s="10"/>
      <c r="J25" s="10"/>
      <c r="K25" s="10"/>
      <c r="L25" s="10"/>
      <c r="M25" s="26"/>
      <c r="N25" s="10"/>
    </row>
    <row r="26" spans="5:14" ht="12.75">
      <c r="E26" s="2"/>
      <c r="F26" s="2"/>
      <c r="I26" s="10"/>
      <c r="J26" s="10"/>
      <c r="K26" s="10"/>
      <c r="L26" s="10"/>
      <c r="M26" s="26"/>
      <c r="N26" s="10"/>
    </row>
    <row r="27" spans="5:14" ht="12.75">
      <c r="E27" s="2"/>
      <c r="F27" s="2"/>
      <c r="I27" s="10"/>
      <c r="J27" s="10"/>
      <c r="K27" s="10"/>
      <c r="L27" s="10"/>
      <c r="M27" s="26"/>
      <c r="N27" s="10"/>
    </row>
    <row r="28" spans="5:14" ht="12.75">
      <c r="E28" s="2"/>
      <c r="F28" s="2"/>
      <c r="I28" s="10"/>
      <c r="J28" s="10"/>
      <c r="K28" s="10"/>
      <c r="L28" s="10"/>
      <c r="M28" s="26"/>
      <c r="N28" s="10"/>
    </row>
    <row r="29" spans="5:14" ht="12.75">
      <c r="E29" s="2"/>
      <c r="F29" s="2"/>
      <c r="I29" s="10"/>
      <c r="J29" s="10"/>
      <c r="K29" s="10"/>
      <c r="L29" s="10"/>
      <c r="M29" s="26"/>
      <c r="N29" s="10"/>
    </row>
    <row r="30" spans="5:14" ht="12.75">
      <c r="E30" s="2"/>
      <c r="F30" s="2"/>
      <c r="I30" s="10"/>
      <c r="J30" s="10"/>
      <c r="K30" s="10"/>
      <c r="L30" s="10"/>
      <c r="M30" s="10"/>
      <c r="N30" s="10"/>
    </row>
    <row r="31" spans="5:14" ht="12.75">
      <c r="E31" s="2"/>
      <c r="F31" s="2"/>
      <c r="I31" s="10"/>
      <c r="J31" s="10"/>
      <c r="K31" s="10"/>
      <c r="L31" s="10"/>
      <c r="M31" s="10"/>
      <c r="N31" s="10"/>
    </row>
    <row r="32" spans="5:14" ht="12.75">
      <c r="E32" s="2"/>
      <c r="F32" s="2"/>
      <c r="I32" s="10"/>
      <c r="J32" s="10"/>
      <c r="K32" s="10"/>
      <c r="L32" s="10"/>
      <c r="M32" s="10"/>
      <c r="N32" s="10"/>
    </row>
    <row r="33" spans="1:1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1:2" ht="12.75">
      <c r="A67" s="11"/>
      <c r="B67" s="11"/>
    </row>
    <row r="68" spans="1:8" ht="12.75">
      <c r="A68" s="10"/>
      <c r="B68" s="10"/>
      <c r="C68" s="13"/>
      <c r="D68" s="13"/>
      <c r="E68" s="14"/>
      <c r="F68" s="14"/>
      <c r="G68" s="13"/>
      <c r="H68" s="13"/>
    </row>
    <row r="69" spans="1:8" ht="12.75">
      <c r="A69" s="15"/>
      <c r="B69" s="15"/>
      <c r="C69" s="10"/>
      <c r="D69" s="10"/>
      <c r="E69" s="16"/>
      <c r="F69" s="16"/>
      <c r="G69" s="10"/>
      <c r="H69" s="10"/>
    </row>
    <row r="70" spans="1:8" ht="12.75">
      <c r="A70" s="10"/>
      <c r="B70" s="10"/>
      <c r="C70" s="10"/>
      <c r="D70" s="10"/>
      <c r="E70" s="16"/>
      <c r="F70" s="16"/>
      <c r="G70" s="10"/>
      <c r="H70" s="10"/>
    </row>
    <row r="71" spans="1:8" ht="12.75">
      <c r="A71" s="10"/>
      <c r="B71" s="10"/>
      <c r="C71" s="10"/>
      <c r="D71" s="10"/>
      <c r="E71" s="16"/>
      <c r="F71" s="16"/>
      <c r="G71" s="10"/>
      <c r="H71" s="10"/>
    </row>
    <row r="72" spans="1:8" ht="12.75">
      <c r="A72" s="10"/>
      <c r="B72" s="10"/>
      <c r="C72" s="10"/>
      <c r="D72" s="10"/>
      <c r="E72" s="16"/>
      <c r="F72" s="16"/>
      <c r="G72" s="10"/>
      <c r="H72" s="10"/>
    </row>
    <row r="73" spans="1:8" ht="12.75">
      <c r="A73" s="10"/>
      <c r="B73" s="10"/>
      <c r="C73" s="10"/>
      <c r="D73" s="10"/>
      <c r="E73" s="16"/>
      <c r="F73" s="16"/>
      <c r="G73" s="10"/>
      <c r="H73" s="10"/>
    </row>
    <row r="74" spans="1:8" ht="12.75">
      <c r="A74" s="10"/>
      <c r="B74" s="10"/>
      <c r="C74" s="10"/>
      <c r="D74" s="10"/>
      <c r="E74" s="16"/>
      <c r="F74" s="16"/>
      <c r="G74" s="10"/>
      <c r="H74" s="10"/>
    </row>
    <row r="75" spans="1:8" ht="12.75">
      <c r="A75" s="10"/>
      <c r="B75" s="10"/>
      <c r="C75" s="10"/>
      <c r="D75" s="10"/>
      <c r="E75" s="16"/>
      <c r="F75" s="16"/>
      <c r="G75" s="10"/>
      <c r="H75" s="10"/>
    </row>
    <row r="76" spans="1:8" ht="12.75">
      <c r="A76" s="10"/>
      <c r="B76" s="10"/>
      <c r="C76" s="10"/>
      <c r="D76" s="10"/>
      <c r="E76" s="16"/>
      <c r="F76" s="16"/>
      <c r="G76" s="10"/>
      <c r="H76" s="10"/>
    </row>
    <row r="77" spans="1:8" ht="12.75">
      <c r="A77" s="10"/>
      <c r="B77" s="10"/>
      <c r="C77" s="10"/>
      <c r="D77" s="10"/>
      <c r="E77" s="16"/>
      <c r="F77" s="16"/>
      <c r="G77" s="10"/>
      <c r="H77" s="10"/>
    </row>
    <row r="78" spans="1:8" ht="12.75">
      <c r="A78" s="10"/>
      <c r="B78" s="10"/>
      <c r="C78" s="10"/>
      <c r="D78" s="10"/>
      <c r="E78" s="16"/>
      <c r="F78" s="16"/>
      <c r="G78" s="10"/>
      <c r="H78" s="10"/>
    </row>
    <row r="79" spans="1:8" ht="12.75">
      <c r="A79" s="10"/>
      <c r="B79" s="10"/>
      <c r="C79" s="10"/>
      <c r="D79" s="10"/>
      <c r="E79" s="16"/>
      <c r="F79" s="16"/>
      <c r="G79" s="10"/>
      <c r="H79" s="10"/>
    </row>
    <row r="80" spans="1:8" ht="12.75">
      <c r="A80" s="10"/>
      <c r="B80" s="10"/>
      <c r="C80" s="10"/>
      <c r="D80" s="10"/>
      <c r="E80" s="16"/>
      <c r="F80" s="16"/>
      <c r="G80" s="10"/>
      <c r="H80" s="10"/>
    </row>
    <row r="81" spans="1:8" ht="12.75">
      <c r="A81" s="10"/>
      <c r="B81" s="10"/>
      <c r="C81" s="10"/>
      <c r="D81" s="10"/>
      <c r="E81" s="16"/>
      <c r="F81" s="16"/>
      <c r="G81" s="10"/>
      <c r="H81" s="10"/>
    </row>
  </sheetData>
  <sheetProtection/>
  <mergeCells count="6">
    <mergeCell ref="A1:G1"/>
    <mergeCell ref="A3:B3"/>
    <mergeCell ref="C3:G3"/>
    <mergeCell ref="A4:B4"/>
    <mergeCell ref="A5:B5"/>
    <mergeCell ref="E5:G5"/>
  </mergeCells>
  <printOptions/>
  <pageMargins left="0.5118110236220472" right="0.3937007874015748" top="0.3937007874015748" bottom="0.3937007874015748" header="0" footer="0.1968503937007874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Jaroslav Prokes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</dc:creator>
  <cp:keywords/>
  <dc:description/>
  <cp:lastModifiedBy>Filip Zlámal</cp:lastModifiedBy>
  <cp:lastPrinted>2021-02-11T16:43:07Z</cp:lastPrinted>
  <dcterms:created xsi:type="dcterms:W3CDTF">2010-06-21T12:57:42Z</dcterms:created>
  <dcterms:modified xsi:type="dcterms:W3CDTF">2023-05-12T08:38:49Z</dcterms:modified>
  <cp:category/>
  <cp:version/>
  <cp:contentType/>
  <cp:contentStatus/>
</cp:coreProperties>
</file>